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drawings/drawing3.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4.xml" ContentType="application/vnd.openxmlformats-officedocument.drawing+xml"/>
  <Override PartName="/xl/charts/chart7.xml" ContentType="application/vnd.openxmlformats-officedocument.drawingml.chart+xml"/>
  <Override PartName="/xl/charts/chart8.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mc:AlternateContent xmlns:mc="http://schemas.openxmlformats.org/markup-compatibility/2006">
    <mc:Choice Requires="x15">
      <x15ac:absPath xmlns:x15ac="http://schemas.microsoft.com/office/spreadsheetml/2010/11/ac" url="C:\Google Drive\MA in Voice Pedagogy\Module 3\Module 3 Report\"/>
    </mc:Choice>
  </mc:AlternateContent>
  <xr:revisionPtr revIDLastSave="0" documentId="13_ncr:1_{3F21D5F3-1857-40F0-A9B7-4BDF6B53EA14}" xr6:coauthVersionLast="36" xr6:coauthVersionMax="36" xr10:uidLastSave="{00000000-0000-0000-0000-000000000000}"/>
  <bookViews>
    <workbookView xWindow="0" yWindow="0" windowWidth="25125" windowHeight="13680" xr2:uid="{00000000-000D-0000-FFFF-FFFF00000000}"/>
  </bookViews>
  <sheets>
    <sheet name="Data-transposed view" sheetId="1" r:id="rId1"/>
    <sheet name="1_Familiarity" sheetId="2" r:id="rId2"/>
    <sheet name="2_Perception of each exercise" sheetId="3" r:id="rId3"/>
    <sheet name="3_Rank based on Favoritism" sheetId="4" r:id="rId4"/>
    <sheet name="4_Independent exercise preferen" sheetId="5" r:id="rId5"/>
    <sheet name="5_Before and after impression" sheetId="6" r:id="rId6"/>
  </sheets>
  <definedNames>
    <definedName name="_xlnm._FilterDatabase" localSheetId="4" hidden="1">'4_Independent exercise preferen'!$I$21:$J$26</definedName>
    <definedName name="independent">'4_Independent exercise preferen'!$I$5:$K$9</definedName>
    <definedName name="maindata">'Data-transposed view'!$B$2:$BH$22</definedName>
    <definedName name="NamedRange1">'Data-transposed view'!$K:$P</definedName>
  </definedNames>
  <calcPr calcId="191029"/>
</workbook>
</file>

<file path=xl/calcChain.xml><?xml version="1.0" encoding="utf-8"?>
<calcChain xmlns="http://schemas.openxmlformats.org/spreadsheetml/2006/main">
  <c r="F31" i="6" l="1"/>
  <c r="G31" i="6" s="1"/>
  <c r="F30" i="6"/>
  <c r="G30" i="6" s="1"/>
  <c r="F29" i="6"/>
  <c r="G29" i="6" s="1"/>
  <c r="F28" i="6"/>
  <c r="G28" i="6" s="1"/>
  <c r="F27" i="6"/>
  <c r="G27" i="6" s="1"/>
  <c r="F26" i="6"/>
  <c r="G26" i="6" s="1"/>
  <c r="D24" i="6"/>
  <c r="D23" i="6"/>
  <c r="D22" i="6"/>
  <c r="D21" i="6"/>
  <c r="D20" i="6"/>
  <c r="D19" i="6"/>
  <c r="D18" i="6"/>
  <c r="D17" i="6"/>
  <c r="D16" i="6"/>
  <c r="D15" i="6"/>
  <c r="D14" i="6"/>
  <c r="D13" i="6"/>
  <c r="D12" i="6"/>
  <c r="D11" i="6"/>
  <c r="D10" i="6"/>
  <c r="D9" i="6"/>
  <c r="D8" i="6"/>
  <c r="D7" i="6"/>
  <c r="D6" i="6"/>
  <c r="I5" i="6"/>
  <c r="D5" i="6"/>
  <c r="I4" i="6"/>
  <c r="D4" i="6"/>
  <c r="D3" i="6"/>
  <c r="E29" i="5"/>
  <c r="F29" i="5" s="1"/>
  <c r="E28" i="5"/>
  <c r="F28" i="5" s="1"/>
  <c r="E27" i="5"/>
  <c r="F27" i="5" s="1"/>
  <c r="G25" i="5"/>
  <c r="F25" i="5"/>
  <c r="D25" i="5"/>
  <c r="G24" i="5"/>
  <c r="F24" i="5"/>
  <c r="D24" i="5"/>
  <c r="G23" i="5"/>
  <c r="F23" i="5"/>
  <c r="D23" i="5"/>
  <c r="G22" i="5"/>
  <c r="F22" i="5"/>
  <c r="D22" i="5"/>
  <c r="G21" i="5"/>
  <c r="F21" i="5"/>
  <c r="D21" i="5"/>
  <c r="G20" i="5"/>
  <c r="F20" i="5"/>
  <c r="D20" i="5"/>
  <c r="G19" i="5"/>
  <c r="F19" i="5"/>
  <c r="D19" i="5"/>
  <c r="G18" i="5"/>
  <c r="D18" i="5"/>
  <c r="G17" i="5"/>
  <c r="F17" i="5"/>
  <c r="D17" i="5"/>
  <c r="G16" i="5"/>
  <c r="F16" i="5"/>
  <c r="D16" i="5"/>
  <c r="G15" i="5"/>
  <c r="F15" i="5"/>
  <c r="D15" i="5"/>
  <c r="G14" i="5"/>
  <c r="F14" i="5"/>
  <c r="D14" i="5"/>
  <c r="G13" i="5"/>
  <c r="F13" i="5"/>
  <c r="J9" i="5" s="1"/>
  <c r="D13" i="5"/>
  <c r="G12" i="5"/>
  <c r="F12" i="5"/>
  <c r="D12" i="5"/>
  <c r="G11" i="5"/>
  <c r="F11" i="5"/>
  <c r="D11" i="5"/>
  <c r="G10" i="5"/>
  <c r="F10" i="5"/>
  <c r="D10" i="5"/>
  <c r="G9" i="5"/>
  <c r="F9" i="5"/>
  <c r="D9" i="5"/>
  <c r="G8" i="5"/>
  <c r="F8" i="5"/>
  <c r="D8" i="5"/>
  <c r="G7" i="5"/>
  <c r="F7" i="5"/>
  <c r="D7" i="5"/>
  <c r="G6" i="5"/>
  <c r="F6" i="5"/>
  <c r="D6" i="5"/>
  <c r="G5" i="5"/>
  <c r="F5" i="5"/>
  <c r="J6" i="5" s="1"/>
  <c r="D5" i="5"/>
  <c r="I67" i="4"/>
  <c r="H67" i="4"/>
  <c r="G67" i="4"/>
  <c r="F67" i="4"/>
  <c r="E67" i="4"/>
  <c r="D67" i="4"/>
  <c r="C67" i="4"/>
  <c r="I66" i="4"/>
  <c r="I26" i="4" s="1"/>
  <c r="H66" i="4"/>
  <c r="H26" i="4" s="1"/>
  <c r="G66" i="4"/>
  <c r="G26" i="4" s="1"/>
  <c r="F66" i="4"/>
  <c r="F26" i="4" s="1"/>
  <c r="E66" i="4"/>
  <c r="D66" i="4"/>
  <c r="C66" i="4"/>
  <c r="I65" i="4"/>
  <c r="H65" i="4"/>
  <c r="G65" i="4"/>
  <c r="F65" i="4"/>
  <c r="E65" i="4"/>
  <c r="D65" i="4"/>
  <c r="C65" i="4"/>
  <c r="I64" i="4"/>
  <c r="H64" i="4"/>
  <c r="H24" i="4" s="1"/>
  <c r="G64" i="4"/>
  <c r="G24" i="4" s="1"/>
  <c r="F64" i="4"/>
  <c r="F24" i="4" s="1"/>
  <c r="E64" i="4"/>
  <c r="E24" i="4" s="1"/>
  <c r="D64" i="4"/>
  <c r="C64" i="4"/>
  <c r="I63" i="4"/>
  <c r="H63" i="4"/>
  <c r="G63" i="4"/>
  <c r="F63" i="4"/>
  <c r="E63" i="4"/>
  <c r="D63" i="4"/>
  <c r="C63" i="4"/>
  <c r="I62" i="4"/>
  <c r="H62" i="4"/>
  <c r="G62" i="4"/>
  <c r="F62" i="4"/>
  <c r="F22" i="4" s="1"/>
  <c r="E62" i="4"/>
  <c r="E22" i="4" s="1"/>
  <c r="D62" i="4"/>
  <c r="C62" i="4"/>
  <c r="I61" i="4"/>
  <c r="I21" i="4" s="1"/>
  <c r="H61" i="4"/>
  <c r="G61" i="4"/>
  <c r="F61" i="4"/>
  <c r="E61" i="4"/>
  <c r="D61" i="4"/>
  <c r="C61" i="4"/>
  <c r="I60" i="4"/>
  <c r="H60" i="4"/>
  <c r="G60" i="4"/>
  <c r="F60" i="4"/>
  <c r="E60" i="4"/>
  <c r="D60" i="4"/>
  <c r="C60" i="4"/>
  <c r="I59" i="4"/>
  <c r="I19" i="4" s="1"/>
  <c r="H59" i="4"/>
  <c r="H19" i="4" s="1"/>
  <c r="G59" i="4"/>
  <c r="G19" i="4" s="1"/>
  <c r="F59" i="4"/>
  <c r="E59" i="4"/>
  <c r="D59" i="4"/>
  <c r="C59" i="4"/>
  <c r="I58" i="4"/>
  <c r="H58" i="4"/>
  <c r="G58" i="4"/>
  <c r="F58" i="4"/>
  <c r="E58" i="4"/>
  <c r="D58" i="4"/>
  <c r="C58" i="4"/>
  <c r="I57" i="4"/>
  <c r="I17" i="4" s="1"/>
  <c r="H57" i="4"/>
  <c r="H17" i="4" s="1"/>
  <c r="G57" i="4"/>
  <c r="G17" i="4" s="1"/>
  <c r="F57" i="4"/>
  <c r="F17" i="4" s="1"/>
  <c r="E57" i="4"/>
  <c r="E17" i="4" s="1"/>
  <c r="D57" i="4"/>
  <c r="C57" i="4"/>
  <c r="I56" i="4"/>
  <c r="H56" i="4"/>
  <c r="G56" i="4"/>
  <c r="F56" i="4"/>
  <c r="E56" i="4"/>
  <c r="D56" i="4"/>
  <c r="C56" i="4"/>
  <c r="I55" i="4"/>
  <c r="H55" i="4"/>
  <c r="G55" i="4"/>
  <c r="G15" i="4" s="1"/>
  <c r="F55" i="4"/>
  <c r="F15" i="4" s="1"/>
  <c r="E55" i="4"/>
  <c r="E15" i="4" s="1"/>
  <c r="D55" i="4"/>
  <c r="C55" i="4"/>
  <c r="I54" i="4"/>
  <c r="H54" i="4"/>
  <c r="G54" i="4"/>
  <c r="F54" i="4"/>
  <c r="E54" i="4"/>
  <c r="D54" i="4"/>
  <c r="C54" i="4"/>
  <c r="I53" i="4"/>
  <c r="H53" i="4"/>
  <c r="G53" i="4"/>
  <c r="F53" i="4"/>
  <c r="E53" i="4"/>
  <c r="E13" i="4" s="1"/>
  <c r="D53" i="4"/>
  <c r="C53" i="4"/>
  <c r="I52" i="4"/>
  <c r="I12" i="4" s="1"/>
  <c r="H52" i="4"/>
  <c r="H12" i="4" s="1"/>
  <c r="G52" i="4"/>
  <c r="F52" i="4"/>
  <c r="E52" i="4"/>
  <c r="D52" i="4"/>
  <c r="C52" i="4"/>
  <c r="I51" i="4"/>
  <c r="H51" i="4"/>
  <c r="G51" i="4"/>
  <c r="F51" i="4"/>
  <c r="E51" i="4"/>
  <c r="D51" i="4"/>
  <c r="C51" i="4"/>
  <c r="I50" i="4"/>
  <c r="I10" i="4" s="1"/>
  <c r="H50" i="4"/>
  <c r="H10" i="4" s="1"/>
  <c r="G50" i="4"/>
  <c r="G10" i="4" s="1"/>
  <c r="F50" i="4"/>
  <c r="F10" i="4" s="1"/>
  <c r="E50" i="4"/>
  <c r="D50" i="4"/>
  <c r="C50" i="4"/>
  <c r="I49" i="4"/>
  <c r="H49" i="4"/>
  <c r="G49" i="4"/>
  <c r="F49" i="4"/>
  <c r="E49" i="4"/>
  <c r="D49" i="4"/>
  <c r="C49" i="4"/>
  <c r="I48" i="4"/>
  <c r="H48" i="4"/>
  <c r="H8" i="4" s="1"/>
  <c r="G48" i="4"/>
  <c r="G8" i="4" s="1"/>
  <c r="F48" i="4"/>
  <c r="F70" i="4" s="1"/>
  <c r="E48" i="4"/>
  <c r="E70" i="4" s="1"/>
  <c r="D48" i="4"/>
  <c r="C48" i="4"/>
  <c r="I47" i="4"/>
  <c r="I68" i="4" s="1"/>
  <c r="H47" i="4"/>
  <c r="H68" i="4" s="1"/>
  <c r="G47" i="4"/>
  <c r="G68" i="4" s="1"/>
  <c r="F47" i="4"/>
  <c r="F68" i="4" s="1"/>
  <c r="E47" i="4"/>
  <c r="E68" i="4" s="1"/>
  <c r="D47" i="4"/>
  <c r="C47" i="4"/>
  <c r="I27" i="4"/>
  <c r="H27" i="4"/>
  <c r="G27" i="4"/>
  <c r="F27" i="4"/>
  <c r="E27" i="4"/>
  <c r="D27" i="4"/>
  <c r="C27" i="4"/>
  <c r="E26" i="4"/>
  <c r="D26" i="4"/>
  <c r="C26" i="4"/>
  <c r="I25" i="4"/>
  <c r="H25" i="4"/>
  <c r="G25" i="4"/>
  <c r="F25" i="4"/>
  <c r="E25" i="4"/>
  <c r="D25" i="4"/>
  <c r="C25" i="4"/>
  <c r="I24" i="4"/>
  <c r="D24" i="4"/>
  <c r="C24" i="4"/>
  <c r="I23" i="4"/>
  <c r="H23" i="4"/>
  <c r="G23" i="4"/>
  <c r="F23" i="4"/>
  <c r="E23" i="4"/>
  <c r="D23" i="4"/>
  <c r="C23" i="4"/>
  <c r="I22" i="4"/>
  <c r="H22" i="4"/>
  <c r="G22" i="4"/>
  <c r="D22" i="4"/>
  <c r="C22" i="4"/>
  <c r="H21" i="4"/>
  <c r="G21" i="4"/>
  <c r="F21" i="4"/>
  <c r="E21" i="4"/>
  <c r="D21" i="4"/>
  <c r="C21" i="4"/>
  <c r="I20" i="4"/>
  <c r="H20" i="4"/>
  <c r="G20" i="4"/>
  <c r="F20" i="4"/>
  <c r="E20" i="4"/>
  <c r="D20" i="4"/>
  <c r="C20" i="4"/>
  <c r="F19" i="4"/>
  <c r="E19" i="4"/>
  <c r="D19" i="4"/>
  <c r="C19" i="4"/>
  <c r="I18" i="4"/>
  <c r="H18" i="4"/>
  <c r="G18" i="4"/>
  <c r="F18" i="4"/>
  <c r="E18" i="4"/>
  <c r="D18" i="4"/>
  <c r="C18" i="4"/>
  <c r="D17" i="4"/>
  <c r="C17" i="4"/>
  <c r="I16" i="4"/>
  <c r="H16" i="4"/>
  <c r="G16" i="4"/>
  <c r="F16" i="4"/>
  <c r="E16" i="4"/>
  <c r="D16" i="4"/>
  <c r="C16" i="4"/>
  <c r="I15" i="4"/>
  <c r="H15" i="4"/>
  <c r="D15" i="4"/>
  <c r="C15" i="4"/>
  <c r="I14" i="4"/>
  <c r="H14" i="4"/>
  <c r="G14" i="4"/>
  <c r="F14" i="4"/>
  <c r="E14" i="4"/>
  <c r="D14" i="4"/>
  <c r="C14" i="4"/>
  <c r="I13" i="4"/>
  <c r="H13" i="4"/>
  <c r="G13" i="4"/>
  <c r="F13" i="4"/>
  <c r="D13" i="4"/>
  <c r="C13" i="4"/>
  <c r="G12" i="4"/>
  <c r="F12" i="4"/>
  <c r="E12" i="4"/>
  <c r="D12" i="4"/>
  <c r="C12" i="4"/>
  <c r="I11" i="4"/>
  <c r="H11" i="4"/>
  <c r="G11" i="4"/>
  <c r="F11" i="4"/>
  <c r="E11" i="4"/>
  <c r="D11" i="4"/>
  <c r="C11" i="4"/>
  <c r="E10" i="4"/>
  <c r="D10" i="4"/>
  <c r="C10" i="4"/>
  <c r="I9" i="4"/>
  <c r="H9" i="4"/>
  <c r="G9" i="4"/>
  <c r="F9" i="4"/>
  <c r="E9" i="4"/>
  <c r="D9" i="4"/>
  <c r="C9" i="4"/>
  <c r="I8" i="4"/>
  <c r="D8" i="4"/>
  <c r="C8" i="4"/>
  <c r="I7" i="4"/>
  <c r="H7" i="4"/>
  <c r="H31" i="4" s="1"/>
  <c r="G7" i="4"/>
  <c r="G31" i="4" s="1"/>
  <c r="F7" i="4"/>
  <c r="E7" i="4"/>
  <c r="D7" i="4"/>
  <c r="C7" i="4"/>
  <c r="T4" i="4"/>
  <c r="T30" i="4" s="1"/>
  <c r="S4" i="4"/>
  <c r="S30" i="4" s="1"/>
  <c r="R4" i="4"/>
  <c r="R30" i="4" s="1"/>
  <c r="Q4" i="4"/>
  <c r="Q30" i="4" s="1"/>
  <c r="P4" i="4"/>
  <c r="P30" i="4" s="1"/>
  <c r="T3" i="4"/>
  <c r="S7" i="4" s="1"/>
  <c r="S3" i="4"/>
  <c r="R3" i="4"/>
  <c r="Q7" i="4" s="1"/>
  <c r="Q3" i="4"/>
  <c r="P7" i="4" s="1"/>
  <c r="P3" i="4"/>
  <c r="E74" i="3"/>
  <c r="G73" i="3"/>
  <c r="E73" i="3"/>
  <c r="K72" i="3"/>
  <c r="I72" i="3"/>
  <c r="G72" i="3"/>
  <c r="E72" i="3"/>
  <c r="M71" i="3"/>
  <c r="K71" i="3"/>
  <c r="I71" i="3"/>
  <c r="G71" i="3"/>
  <c r="E71" i="3"/>
  <c r="M70" i="3"/>
  <c r="M69" i="3"/>
  <c r="M68" i="3"/>
  <c r="M67" i="3"/>
  <c r="M66" i="3"/>
  <c r="M65" i="3"/>
  <c r="M64" i="3"/>
  <c r="M63" i="3"/>
  <c r="K63" i="3"/>
  <c r="M62" i="3"/>
  <c r="K62" i="3"/>
  <c r="G62" i="3"/>
  <c r="E62" i="3"/>
  <c r="M61" i="3"/>
  <c r="K61" i="3"/>
  <c r="I61" i="3"/>
  <c r="G61" i="3"/>
  <c r="E61" i="3"/>
  <c r="K57" i="3"/>
  <c r="K56" i="3"/>
  <c r="K55" i="3"/>
  <c r="K54" i="3"/>
  <c r="I54" i="3"/>
  <c r="K53" i="3"/>
  <c r="I53" i="3"/>
  <c r="K52" i="3"/>
  <c r="I52" i="3"/>
  <c r="G52" i="3"/>
  <c r="K51" i="3"/>
  <c r="I51" i="3"/>
  <c r="G51" i="3"/>
  <c r="K50" i="3"/>
  <c r="I50" i="3"/>
  <c r="G50" i="3"/>
  <c r="E50" i="3"/>
  <c r="K49" i="3"/>
  <c r="I49" i="3"/>
  <c r="G49" i="3"/>
  <c r="E49" i="3"/>
  <c r="M48" i="3"/>
  <c r="K48" i="3"/>
  <c r="I48" i="3"/>
  <c r="G48" i="3"/>
  <c r="E48" i="3"/>
  <c r="I47" i="3"/>
  <c r="I46" i="3"/>
  <c r="G46" i="3"/>
  <c r="I45" i="3"/>
  <c r="G45" i="3"/>
  <c r="E45" i="3"/>
  <c r="M44" i="3"/>
  <c r="K44" i="3"/>
  <c r="I44" i="3"/>
  <c r="G44" i="3"/>
  <c r="E44" i="3"/>
  <c r="M40" i="3"/>
  <c r="K40" i="3"/>
  <c r="I40" i="3"/>
  <c r="M39" i="3"/>
  <c r="K39" i="3"/>
  <c r="I39" i="3"/>
  <c r="G39" i="3"/>
  <c r="M38" i="3"/>
  <c r="K38" i="3"/>
  <c r="I38" i="3"/>
  <c r="G38" i="3"/>
  <c r="M37" i="3"/>
  <c r="G37" i="3"/>
  <c r="M36" i="3"/>
  <c r="K36" i="3"/>
  <c r="I36" i="3"/>
  <c r="G36" i="3"/>
  <c r="K35" i="3"/>
  <c r="K34" i="3"/>
  <c r="I34" i="3"/>
  <c r="M33" i="3"/>
  <c r="K33" i="3"/>
  <c r="I33" i="3"/>
  <c r="E33" i="3"/>
  <c r="M32" i="3"/>
  <c r="K32" i="3"/>
  <c r="I32" i="3"/>
  <c r="G32" i="3"/>
  <c r="E32" i="3"/>
  <c r="M31" i="3"/>
  <c r="K31" i="3"/>
  <c r="I31" i="3"/>
  <c r="G31" i="3"/>
  <c r="E31" i="3"/>
  <c r="M30" i="3"/>
  <c r="K30" i="3"/>
  <c r="I30" i="3"/>
  <c r="G30" i="3"/>
  <c r="E30" i="3"/>
  <c r="N25" i="3"/>
  <c r="L25" i="3"/>
  <c r="J25" i="3"/>
  <c r="H25" i="3"/>
  <c r="F25" i="3"/>
  <c r="D25" i="3"/>
  <c r="C25" i="3"/>
  <c r="B25" i="3"/>
  <c r="N24" i="3"/>
  <c r="L24" i="3"/>
  <c r="J24" i="3"/>
  <c r="H24" i="3"/>
  <c r="F24" i="3"/>
  <c r="D24" i="3"/>
  <c r="C24" i="3"/>
  <c r="B24" i="3"/>
  <c r="N23" i="3"/>
  <c r="L23" i="3"/>
  <c r="J23" i="3"/>
  <c r="H23" i="3"/>
  <c r="F23" i="3"/>
  <c r="D23" i="3"/>
  <c r="C23" i="3"/>
  <c r="B23" i="3"/>
  <c r="N22" i="3"/>
  <c r="L22" i="3"/>
  <c r="J22" i="3"/>
  <c r="H22" i="3"/>
  <c r="F22" i="3"/>
  <c r="D22" i="3"/>
  <c r="C22" i="3"/>
  <c r="B22" i="3"/>
  <c r="N21" i="3"/>
  <c r="L21" i="3"/>
  <c r="J21" i="3"/>
  <c r="H21" i="3"/>
  <c r="F21" i="3"/>
  <c r="D21" i="3"/>
  <c r="C21" i="3"/>
  <c r="B21" i="3"/>
  <c r="N20" i="3"/>
  <c r="L20" i="3"/>
  <c r="J20" i="3"/>
  <c r="H20" i="3"/>
  <c r="F20" i="3"/>
  <c r="D20" i="3"/>
  <c r="C20" i="3"/>
  <c r="B20" i="3"/>
  <c r="N19" i="3"/>
  <c r="L19" i="3"/>
  <c r="J19" i="3"/>
  <c r="H19" i="3"/>
  <c r="F19" i="3"/>
  <c r="D19" i="3"/>
  <c r="C19" i="3"/>
  <c r="B19" i="3"/>
  <c r="N18" i="3"/>
  <c r="L18" i="3"/>
  <c r="J18" i="3"/>
  <c r="H18" i="3"/>
  <c r="F18" i="3"/>
  <c r="D18" i="3"/>
  <c r="C18" i="3"/>
  <c r="B18" i="3"/>
  <c r="N17" i="3"/>
  <c r="L17" i="3"/>
  <c r="J17" i="3"/>
  <c r="H17" i="3"/>
  <c r="F17" i="3"/>
  <c r="D17" i="3"/>
  <c r="C17" i="3"/>
  <c r="B17" i="3"/>
  <c r="N16" i="3"/>
  <c r="L16" i="3"/>
  <c r="J16" i="3"/>
  <c r="H16" i="3"/>
  <c r="C16" i="3"/>
  <c r="B16" i="3"/>
  <c r="B15" i="3"/>
  <c r="B14" i="3"/>
  <c r="B13" i="3"/>
  <c r="B12" i="3"/>
  <c r="B11" i="3"/>
  <c r="B10" i="3"/>
  <c r="B9" i="3"/>
  <c r="B8" i="3"/>
  <c r="B7" i="3"/>
  <c r="B6" i="3"/>
  <c r="B5" i="3"/>
  <c r="J30" i="2"/>
  <c r="J29" i="2"/>
  <c r="J28" i="2"/>
  <c r="L35" i="2" s="1"/>
  <c r="P25" i="2"/>
  <c r="G25" i="2"/>
  <c r="F25" i="2"/>
  <c r="E25" i="2"/>
  <c r="D25" i="2"/>
  <c r="C25" i="2"/>
  <c r="B25" i="2"/>
  <c r="G24" i="2"/>
  <c r="F24" i="2"/>
  <c r="E24" i="2"/>
  <c r="D24" i="2"/>
  <c r="C24" i="2"/>
  <c r="B24" i="2"/>
  <c r="S23" i="2"/>
  <c r="R23" i="2"/>
  <c r="Q23" i="2"/>
  <c r="P23" i="2"/>
  <c r="G23" i="2"/>
  <c r="F23" i="2"/>
  <c r="E23" i="2"/>
  <c r="D23" i="2"/>
  <c r="C23" i="2"/>
  <c r="B23" i="2"/>
  <c r="G22" i="2"/>
  <c r="F22" i="2"/>
  <c r="E22" i="2"/>
  <c r="D22" i="2"/>
  <c r="C22" i="2"/>
  <c r="B22" i="2"/>
  <c r="G21" i="2"/>
  <c r="F21" i="2"/>
  <c r="E21" i="2"/>
  <c r="D21" i="2"/>
  <c r="C21" i="2"/>
  <c r="B21" i="2"/>
  <c r="R20" i="2"/>
  <c r="Q20" i="2"/>
  <c r="P20" i="2"/>
  <c r="G20" i="2"/>
  <c r="F20" i="2"/>
  <c r="E20" i="2"/>
  <c r="D20" i="2"/>
  <c r="C20" i="2"/>
  <c r="B20" i="2"/>
  <c r="S19" i="2"/>
  <c r="R19" i="2"/>
  <c r="G19" i="2"/>
  <c r="F19" i="2"/>
  <c r="E19" i="2"/>
  <c r="D19" i="2"/>
  <c r="C19" i="2"/>
  <c r="B19" i="2"/>
  <c r="S18" i="2"/>
  <c r="R18" i="2"/>
  <c r="G18" i="2"/>
  <c r="F18" i="2"/>
  <c r="E18" i="2"/>
  <c r="D18" i="2"/>
  <c r="C18" i="2"/>
  <c r="B18" i="2"/>
  <c r="S17" i="2"/>
  <c r="P17" i="2"/>
  <c r="G17" i="2"/>
  <c r="F17" i="2"/>
  <c r="E17" i="2"/>
  <c r="D17" i="2"/>
  <c r="C17" i="2"/>
  <c r="B17" i="2"/>
  <c r="P16" i="2"/>
  <c r="G16" i="2"/>
  <c r="F16" i="2"/>
  <c r="E16" i="2"/>
  <c r="D16" i="2"/>
  <c r="C16" i="2"/>
  <c r="B16" i="2"/>
  <c r="S15" i="2"/>
  <c r="R15" i="2"/>
  <c r="Q15" i="2"/>
  <c r="P15" i="2"/>
  <c r="G15" i="2"/>
  <c r="F15" i="2"/>
  <c r="E15" i="2"/>
  <c r="D15" i="2"/>
  <c r="C15" i="2"/>
  <c r="B15" i="2"/>
  <c r="G14" i="2"/>
  <c r="F14" i="2"/>
  <c r="E14" i="2"/>
  <c r="D14" i="2"/>
  <c r="C14" i="2"/>
  <c r="B14" i="2"/>
  <c r="G13" i="2"/>
  <c r="F13" i="2"/>
  <c r="E13" i="2"/>
  <c r="D13" i="2"/>
  <c r="C13" i="2"/>
  <c r="B13" i="2"/>
  <c r="R12" i="2"/>
  <c r="Q12" i="2"/>
  <c r="P12" i="2"/>
  <c r="G12" i="2"/>
  <c r="G28" i="2" s="1"/>
  <c r="G32" i="2" s="1"/>
  <c r="F12" i="2"/>
  <c r="F28" i="2" s="1"/>
  <c r="E12" i="2"/>
  <c r="D12" i="2"/>
  <c r="C12" i="2"/>
  <c r="B12" i="2"/>
  <c r="S11" i="2"/>
  <c r="R11" i="2"/>
  <c r="G11" i="2"/>
  <c r="F11" i="2"/>
  <c r="E11" i="2"/>
  <c r="D11" i="2"/>
  <c r="C11" i="2"/>
  <c r="B11" i="2"/>
  <c r="S10" i="2"/>
  <c r="R10" i="2"/>
  <c r="G10" i="2"/>
  <c r="F10" i="2"/>
  <c r="E10" i="2"/>
  <c r="D10" i="2"/>
  <c r="C10" i="2"/>
  <c r="B10" i="2"/>
  <c r="S9" i="2"/>
  <c r="R9" i="2"/>
  <c r="P9" i="2"/>
  <c r="G9" i="2"/>
  <c r="F9" i="2"/>
  <c r="E9" i="2"/>
  <c r="D9" i="2"/>
  <c r="C9" i="2"/>
  <c r="B9" i="2"/>
  <c r="S8" i="2"/>
  <c r="Q8" i="2"/>
  <c r="P8" i="2"/>
  <c r="G8" i="2"/>
  <c r="F8" i="2"/>
  <c r="E8" i="2"/>
  <c r="D8" i="2"/>
  <c r="C8" i="2"/>
  <c r="B8" i="2"/>
  <c r="S7" i="2"/>
  <c r="R7" i="2"/>
  <c r="Q7" i="2"/>
  <c r="P7" i="2"/>
  <c r="G7" i="2"/>
  <c r="F7" i="2"/>
  <c r="E7" i="2"/>
  <c r="D7" i="2"/>
  <c r="C7" i="2"/>
  <c r="B7" i="2"/>
  <c r="P6" i="2"/>
  <c r="G6" i="2"/>
  <c r="F6" i="2"/>
  <c r="E6" i="2"/>
  <c r="E28" i="2" s="1"/>
  <c r="D6" i="2"/>
  <c r="D29" i="2" s="1"/>
  <c r="D33" i="2" s="1"/>
  <c r="C6" i="2"/>
  <c r="C29" i="2" s="1"/>
  <c r="C33" i="2" s="1"/>
  <c r="B6" i="2"/>
  <c r="S5" i="2"/>
  <c r="R5" i="2"/>
  <c r="Q5" i="2"/>
  <c r="G5" i="2"/>
  <c r="G29" i="2" s="1"/>
  <c r="F5" i="2"/>
  <c r="F29" i="2" s="1"/>
  <c r="F33" i="2" s="1"/>
  <c r="E5" i="2"/>
  <c r="D5" i="2"/>
  <c r="D28" i="2" s="1"/>
  <c r="C5" i="2"/>
  <c r="C28" i="2" s="1"/>
  <c r="C32" i="2" s="1"/>
  <c r="B5" i="2"/>
  <c r="G4" i="2"/>
  <c r="G31" i="2" s="1"/>
  <c r="F4" i="2"/>
  <c r="F31" i="2" s="1"/>
  <c r="E4" i="2"/>
  <c r="E31" i="2" s="1"/>
  <c r="D4" i="2"/>
  <c r="D31" i="2" s="1"/>
  <c r="C4" i="2"/>
  <c r="C31" i="2" s="1"/>
  <c r="BH23" i="1"/>
  <c r="BG23" i="1"/>
  <c r="BF23" i="1"/>
  <c r="BE23" i="1"/>
  <c r="BD23" i="1"/>
  <c r="BC23" i="1"/>
  <c r="BB23" i="1"/>
  <c r="BA23" i="1"/>
  <c r="AZ23" i="1"/>
  <c r="AY23" i="1"/>
  <c r="AX23" i="1"/>
  <c r="AW23" i="1"/>
  <c r="AV23" i="1"/>
  <c r="AU23" i="1"/>
  <c r="AT23" i="1"/>
  <c r="AS23" i="1"/>
  <c r="AR23" i="1"/>
  <c r="AQ23" i="1"/>
  <c r="AP23" i="1"/>
  <c r="AO23" i="1"/>
  <c r="AN23" i="1"/>
  <c r="S21" i="2" s="1"/>
  <c r="AM23" i="1"/>
  <c r="AL23" i="1"/>
  <c r="AK23" i="1"/>
  <c r="AJ23" i="1"/>
  <c r="AI23" i="1"/>
  <c r="AH23" i="1"/>
  <c r="AG23" i="1"/>
  <c r="R21" i="2" s="1"/>
  <c r="AF23" i="1"/>
  <c r="AE23" i="1"/>
  <c r="AD23" i="1"/>
  <c r="AC23" i="1"/>
  <c r="AB23" i="1"/>
  <c r="AA23" i="1"/>
  <c r="Z23" i="1"/>
  <c r="Q18" i="2" s="1"/>
  <c r="Y23" i="1"/>
  <c r="X23" i="1"/>
  <c r="W23" i="1"/>
  <c r="V23" i="1"/>
  <c r="U23" i="1"/>
  <c r="T23" i="1"/>
  <c r="S23" i="1"/>
  <c r="P18" i="2" s="1"/>
  <c r="R23" i="1"/>
  <c r="Q23" i="1"/>
  <c r="P23" i="1"/>
  <c r="O23" i="1"/>
  <c r="N23" i="1"/>
  <c r="M23" i="1"/>
  <c r="L23" i="1"/>
  <c r="K23" i="1"/>
  <c r="J23" i="1"/>
  <c r="I23" i="1"/>
  <c r="H23" i="1"/>
  <c r="G23" i="1"/>
  <c r="F23" i="1"/>
  <c r="E23" i="1"/>
  <c r="D23" i="1"/>
  <c r="C23" i="1"/>
  <c r="C7" i="5" s="1"/>
  <c r="B23" i="1"/>
  <c r="I31" i="4" l="1"/>
  <c r="F32" i="2"/>
  <c r="D32" i="2"/>
  <c r="G30" i="4"/>
  <c r="G38" i="4" s="1"/>
  <c r="G32" i="4"/>
  <c r="I32" i="4"/>
  <c r="H32" i="4"/>
  <c r="H30" i="4"/>
  <c r="H42" i="4" s="1"/>
  <c r="H38" i="4"/>
  <c r="G33" i="2"/>
  <c r="R7" i="4"/>
  <c r="G70" i="4"/>
  <c r="C25" i="5"/>
  <c r="H70" i="4"/>
  <c r="C10" i="5"/>
  <c r="C22" i="5"/>
  <c r="T7" i="4"/>
  <c r="I70" i="4"/>
  <c r="C14" i="5"/>
  <c r="C18" i="5"/>
  <c r="Q9" i="2"/>
  <c r="S12" i="2"/>
  <c r="Q17" i="2"/>
  <c r="S20" i="2"/>
  <c r="Q25" i="2"/>
  <c r="E29" i="2"/>
  <c r="E33" i="2" s="1"/>
  <c r="I30" i="4"/>
  <c r="I41" i="4" s="1"/>
  <c r="E33" i="4"/>
  <c r="C5" i="5"/>
  <c r="J7" i="5"/>
  <c r="K9" i="5" s="1"/>
  <c r="J23" i="5" s="1"/>
  <c r="P14" i="2"/>
  <c r="R17" i="2"/>
  <c r="P22" i="2"/>
  <c r="R25" i="2"/>
  <c r="F33" i="4"/>
  <c r="Q6" i="2"/>
  <c r="Q14" i="2"/>
  <c r="S25" i="2"/>
  <c r="E8" i="4"/>
  <c r="G33" i="4"/>
  <c r="G42" i="4" s="1"/>
  <c r="C8" i="5"/>
  <c r="C19" i="5"/>
  <c r="Q22" i="2"/>
  <c r="R14" i="2"/>
  <c r="F8" i="4"/>
  <c r="H33" i="4"/>
  <c r="C11" i="5"/>
  <c r="C15" i="5"/>
  <c r="C23" i="5"/>
  <c r="R6" i="2"/>
  <c r="P11" i="2"/>
  <c r="P19" i="2"/>
  <c r="R22" i="2"/>
  <c r="C27" i="2"/>
  <c r="S6" i="2"/>
  <c r="Q11" i="2"/>
  <c r="S14" i="2"/>
  <c r="Q19" i="2"/>
  <c r="S22" i="2"/>
  <c r="D27" i="2"/>
  <c r="L33" i="2"/>
  <c r="I33" i="4"/>
  <c r="I40" i="4" s="1"/>
  <c r="J5" i="5"/>
  <c r="K6" i="5" s="1"/>
  <c r="J25" i="5" s="1"/>
  <c r="P24" i="2"/>
  <c r="E27" i="2"/>
  <c r="L34" i="2"/>
  <c r="E34" i="4"/>
  <c r="Q24" i="2"/>
  <c r="F27" i="2"/>
  <c r="E31" i="4"/>
  <c r="C6" i="5"/>
  <c r="J8" i="5"/>
  <c r="K8" i="5" s="1"/>
  <c r="J26" i="5" s="1"/>
  <c r="C20" i="5"/>
  <c r="Q16" i="2"/>
  <c r="P5" i="2"/>
  <c r="R8" i="2"/>
  <c r="P13" i="2"/>
  <c r="R16" i="2"/>
  <c r="P21" i="2"/>
  <c r="R24" i="2"/>
  <c r="G27" i="2"/>
  <c r="G34" i="4"/>
  <c r="G40" i="4" s="1"/>
  <c r="C12" i="5"/>
  <c r="C16" i="5"/>
  <c r="Q13" i="2"/>
  <c r="S16" i="2"/>
  <c r="Q21" i="2"/>
  <c r="S24" i="2"/>
  <c r="H34" i="4"/>
  <c r="C9" i="5"/>
  <c r="C24" i="5"/>
  <c r="P10" i="2"/>
  <c r="R13" i="2"/>
  <c r="I34" i="4"/>
  <c r="Q10" i="2"/>
  <c r="S13" i="2"/>
  <c r="C21" i="5"/>
  <c r="C13" i="5"/>
  <c r="C17" i="5"/>
  <c r="G39" i="4" l="1"/>
  <c r="F32" i="4"/>
  <c r="F30" i="4"/>
  <c r="F41" i="4" s="1"/>
  <c r="H41" i="4"/>
  <c r="I39" i="4"/>
  <c r="H40" i="4"/>
  <c r="I42" i="4"/>
  <c r="H39" i="4"/>
  <c r="G41" i="4"/>
  <c r="F34" i="4"/>
  <c r="F40" i="4" s="1"/>
  <c r="E30" i="4"/>
  <c r="E39" i="4" s="1"/>
  <c r="E32" i="4"/>
  <c r="I38" i="4"/>
  <c r="F31" i="4"/>
  <c r="E32" i="2"/>
  <c r="K7" i="5"/>
  <c r="J24" i="5" s="1"/>
  <c r="K5" i="5"/>
  <c r="F39" i="4" l="1"/>
  <c r="J22" i="5"/>
  <c r="K10" i="5"/>
  <c r="E38" i="4"/>
  <c r="F42" i="4"/>
  <c r="F38" i="4"/>
  <c r="E41" i="4"/>
  <c r="E40" i="4"/>
  <c r="E42" i="4"/>
</calcChain>
</file>

<file path=xl/sharedStrings.xml><?xml version="1.0" encoding="utf-8"?>
<sst xmlns="http://schemas.openxmlformats.org/spreadsheetml/2006/main" count="1597" uniqueCount="740">
  <si>
    <t>Name</t>
  </si>
  <si>
    <t>Age</t>
  </si>
  <si>
    <t>Data collection recording video</t>
  </si>
  <si>
    <t>Transcript</t>
  </si>
  <si>
    <t>Questions</t>
  </si>
  <si>
    <t>Profile</t>
  </si>
  <si>
    <t>Well-being check</t>
  </si>
  <si>
    <t>Have you ever heard SOVT terminology</t>
  </si>
  <si>
    <t>Lip - trill</t>
  </si>
  <si>
    <t>Familiarity</t>
  </si>
  <si>
    <t>past experience, how frequent</t>
  </si>
  <si>
    <t>Observation notes</t>
  </si>
  <si>
    <t>More notes</t>
  </si>
  <si>
    <t>Participants' impression about this exercise</t>
  </si>
  <si>
    <t>Tongue Tr</t>
  </si>
  <si>
    <t>Blowfish</t>
  </si>
  <si>
    <t>Straw</t>
  </si>
  <si>
    <t>WRT</t>
  </si>
  <si>
    <t>Rating</t>
  </si>
  <si>
    <t>Liptrill</t>
  </si>
  <si>
    <t>Tongue Trill</t>
  </si>
  <si>
    <t>Straw Phonation</t>
  </si>
  <si>
    <t>Water Resistance</t>
  </si>
  <si>
    <t>Observation pre intervention</t>
  </si>
  <si>
    <t>Observation post intervention</t>
  </si>
  <si>
    <t>Before &amp; After impressions/ participants' perception/perspective</t>
  </si>
  <si>
    <t>other notes</t>
  </si>
  <si>
    <t>Would you do SOVT exercises on your own time without supervision</t>
  </si>
  <si>
    <t>if you "really have to do this exercise" (homework, being graded, etc) which one would you do it?</t>
  </si>
  <si>
    <t>Why?</t>
  </si>
  <si>
    <t>General comments for all</t>
  </si>
  <si>
    <t>- it is not always easy to get them to talk and express their thoughts</t>
  </si>
  <si>
    <t>Andrew</t>
  </si>
  <si>
    <t>https://youtu.be/gCShKLJUtdg</t>
  </si>
  <si>
    <t>https://docs.google.com/document/d/1dcqymdw97nMz48iYwtX66uHKX5JTVHbk/edit?usp=sharing&amp;ouid=116131472194050259597&amp;rtpof=true&amp;sd=true</t>
  </si>
  <si>
    <t>Andrew sings regularly in private lessons and in children's choir</t>
  </si>
  <si>
    <t>good, as usual, just coming back from a singing lesson.</t>
  </si>
  <si>
    <t>no</t>
  </si>
  <si>
    <t>Yes</t>
  </si>
  <si>
    <t>rarely</t>
  </si>
  <si>
    <r>
      <rPr>
        <sz val="10"/>
        <color theme="1"/>
        <rFont val="Arial"/>
      </rPr>
      <t xml:space="preserve">Andrew having difficulties in doing this exercise (a non-liptriller), I had to help him/teach him how to do it. He managed to do it with help of two fingers. After few attempts, as he seemed to began </t>
    </r>
    <r>
      <rPr>
        <b/>
        <sz val="10"/>
        <color theme="1"/>
        <rFont val="Arial"/>
      </rPr>
      <t>frustrated</t>
    </r>
    <r>
      <rPr>
        <sz val="10"/>
        <color theme="1"/>
        <rFont val="Arial"/>
      </rPr>
      <t>, we stop the liptrill and move to the next part (tongue trill)</t>
    </r>
  </si>
  <si>
    <t>hard, difficult</t>
  </si>
  <si>
    <t>because it is supper hard</t>
  </si>
  <si>
    <t>Tongue - trill</t>
  </si>
  <si>
    <t>wasn't asked</t>
  </si>
  <si>
    <t xml:space="preserve">participant is able to do this task fluently. </t>
  </si>
  <si>
    <t>easy, at the first time, it used to be ticklish, but this time since he already used to it, he feels no more tickles</t>
  </si>
  <si>
    <t>in serunai, long time ago</t>
  </si>
  <si>
    <t>Participants having difficult times to make her check puffy on this exercises, after several attempts he finally able to do it right</t>
  </si>
  <si>
    <t>tingles on the top part of the top mouth (between nose and mouth) the top scale is hard, the bottom range was easy</t>
  </si>
  <si>
    <t>Straw phonation</t>
  </si>
  <si>
    <t>No</t>
  </si>
  <si>
    <t>participant able to do this task fluently. no tensions occurs</t>
  </si>
  <si>
    <t>calm, hard to hold the straw stable. it feels mumbling, the whole mouth feels a bit ticklish</t>
  </si>
  <si>
    <t xml:space="preserve">no problems occurs </t>
  </si>
  <si>
    <t xml:space="preserve">my voice feels trembling / shaking/vibrating, </t>
  </si>
  <si>
    <t>because it is easy and it is also fun</t>
  </si>
  <si>
    <t>Favoritism Rating</t>
  </si>
  <si>
    <t>his voice perceived stronger</t>
  </si>
  <si>
    <t>there's a difference, I feel a bit easier to reach higher notes</t>
  </si>
  <si>
    <t>yes</t>
  </si>
  <si>
    <t>Tongue trill</t>
  </si>
  <si>
    <t>because it is the easiest</t>
  </si>
  <si>
    <t>Kamini</t>
  </si>
  <si>
    <t>https://youtu.be/5cmMSwLzjuQ</t>
  </si>
  <si>
    <t>https://docs.google.com/document/d/1i4btNHm2mnswK708Nougi2wFPlcRL6p-/edit?usp=sharing&amp;ouid=116131472194050259597&amp;rtpof=true&amp;sd=true</t>
  </si>
  <si>
    <t>Kamini is my private students, she sings regualry on weekly basis in private lessons and one in choir rehearsal</t>
  </si>
  <si>
    <t>participant feels okay</t>
  </si>
  <si>
    <t>yes once a week in singing lesson</t>
  </si>
  <si>
    <t>Participant able to do the task fluently without alarming tensions or other problems</t>
  </si>
  <si>
    <t>kind of hard to switch to headvoice. No other sensations that she noticed</t>
  </si>
  <si>
    <t>often</t>
  </si>
  <si>
    <t>it is harder than lip trill. kind of feels like the tongue is going back</t>
  </si>
  <si>
    <t>because it is really hard to control the tongue</t>
  </si>
  <si>
    <t>she sometimes had difficulties in making her cheek going puffy</t>
  </si>
  <si>
    <t>my head suddenly feels like it wants to rise up (tilting up), and she wasn't able to control the tilting. Ticklish on the head.</t>
  </si>
  <si>
    <t>quite often</t>
  </si>
  <si>
    <t>participant was able to do this task fluently without problem</t>
  </si>
  <si>
    <t>Hard to make the sound stable/consistent airflow. Participants also feel ticklish around the head, which she doesn't feel in other exercises.</t>
  </si>
  <si>
    <t>lighter than others</t>
  </si>
  <si>
    <t>ocassionally</t>
  </si>
  <si>
    <t xml:space="preserve">She was able to do the exercises fluently. </t>
  </si>
  <si>
    <t>feels unrelaxed in the shoulder (too heavy with the bottle)</t>
  </si>
  <si>
    <t>her voice was cracking</t>
  </si>
  <si>
    <t>her voice sounded more projected</t>
  </si>
  <si>
    <t>I feel easier to do the vocalization after the sovts exercises</t>
  </si>
  <si>
    <t>because it is simple and not using equipment, blowfish in random songs</t>
  </si>
  <si>
    <t>Gaby</t>
  </si>
  <si>
    <t>https://youtu.be/QtQCHPG4nww</t>
  </si>
  <si>
    <t>https://docs.google.com/document/d/1w0Bv0khGDYzWfcsn38UIlgBUDQNenknG/edit?usp=sharing&amp;ouid=116131472194050259597&amp;rtpof=true&amp;sd=true</t>
  </si>
  <si>
    <t>Gaby sings at least twice a week, one in the choir rehearsal and one in the private singing lessons</t>
  </si>
  <si>
    <t>very rarely do liptrills in her choir or private singing lessons</t>
  </si>
  <si>
    <t>Participant was having difficulties in doing lip trills as she was not used to this exercise. she did it better in her upper/head register compared to her lower/chest register, she often to "scracth" the area between nose and lips, showing that there may be some itchyness in that area</t>
  </si>
  <si>
    <t>it is kind of hard. participants feels vibration in the nose area. and alo itchyness</t>
  </si>
  <si>
    <t>because it is hard</t>
  </si>
  <si>
    <t>not often</t>
  </si>
  <si>
    <t>participant able to do this exercise fluently</t>
  </si>
  <si>
    <t xml:space="preserve">not easy not hard compared to lip trill, tongue trill is easier. no discomfort </t>
  </si>
  <si>
    <t>particiapnts do this exerciise fluently</t>
  </si>
  <si>
    <t>participant doesnt feel any particular sensations</t>
  </si>
  <si>
    <t>participant was able to do this exercise fluently.</t>
  </si>
  <si>
    <t xml:space="preserve">Hard. no particular sensation </t>
  </si>
  <si>
    <t>Participant able to do this exercise fluently without any problem</t>
  </si>
  <si>
    <t>easy. participants like this exercise she doesnt notice any particular sensations</t>
  </si>
  <si>
    <t>because it is fun</t>
  </si>
  <si>
    <t>appeard to be stronger</t>
  </si>
  <si>
    <t>Yes, I feel difference, feels better after the exercise, more relaxed, more easier. I think it is due to the exercise</t>
  </si>
  <si>
    <t>hopefully</t>
  </si>
  <si>
    <t>because it is easier, and doesn't required tools preparation</t>
  </si>
  <si>
    <t>Domi</t>
  </si>
  <si>
    <t>https://youtu.be/vnMbQjzQwk4</t>
  </si>
  <si>
    <t>https://docs.google.com/document/d/1de-WP6McsZfnR_UrqwbDDaIlwb31oh2P/edit?usp=sharing&amp;ouid=116131472194050259597&amp;rtpof=true&amp;sd=true</t>
  </si>
  <si>
    <t>Domi is a member of the music centre's children's choir she is currently not taking any private lessons</t>
  </si>
  <si>
    <t>she feels a bit sick</t>
  </si>
  <si>
    <t>participant was able to do the exercise fluently</t>
  </si>
  <si>
    <t>a little bit of ticklish, near my ear and inside the throat. I feel that the lip trill makes my voice higher than the tune that I want</t>
  </si>
  <si>
    <t>participant able to do the task fluently</t>
  </si>
  <si>
    <t>feels like there's a motor(bike) sound inside her throat and that her throat feels like vibrating, not much different sensation compared to lip trill. Lip trill is harder than tongue trill</t>
  </si>
  <si>
    <t>Participant was able to do it</t>
  </si>
  <si>
    <t>she feels a bit hurt in her chin (4 out of 10)</t>
  </si>
  <si>
    <t>none</t>
  </si>
  <si>
    <t>participants was able to do it fluently</t>
  </si>
  <si>
    <t>she feels like her voice is muted</t>
  </si>
  <si>
    <t>participant was able to do the task fluently without any significant problems.</t>
  </si>
  <si>
    <t>its fun, its my favourite one. my mouth is hurts 6 of 10 it is because of holding the straw. the water keep splasing. it is fun because of the bubles</t>
  </si>
  <si>
    <t>because of the bubbles</t>
  </si>
  <si>
    <t>Yes. I feel i can sing lauder and easier after the exercise</t>
  </si>
  <si>
    <t>Water resistance</t>
  </si>
  <si>
    <t>It's fun, it's my favourite one. because of the bubbles</t>
  </si>
  <si>
    <t>Selena</t>
  </si>
  <si>
    <t>https://youtu.be/KWXJ3iEB0zM</t>
  </si>
  <si>
    <t>https://docs.google.com/document/d/1hUhQUWcHtoy-EgOvFbpu6Tsg6-rX_3rl/edit?usp=sharing&amp;ouid=116131472194050259597&amp;rtpof=true&amp;sd=true</t>
  </si>
  <si>
    <t>Selena sings at least twice a week, one in private singing lessons and one in choir</t>
  </si>
  <si>
    <t>no alarming pre existing conditions, just cold voice as she was just waking up before the session started</t>
  </si>
  <si>
    <t>seldom, she did it long  time ago</t>
  </si>
  <si>
    <t>She was having problem with sustaining the liptrill. The researcher had to change th repertoire.</t>
  </si>
  <si>
    <t>sometimes it is hard it is very itchy and ticklish around below nose and around lips. she wasn't feeling much on the lower back</t>
  </si>
  <si>
    <t>Because I still can't do it</t>
  </si>
  <si>
    <t>do it for fun, rarely being done in choir and in private singing lessons</t>
  </si>
  <si>
    <t>harder than lip trill, it is hard to do it because i'm not used to it. a bit uncomfortable in mouth, no other discomfort</t>
  </si>
  <si>
    <t>I can do it anytime</t>
  </si>
  <si>
    <t>Participant was able to do this task without any problem or signs of tensions</t>
  </si>
  <si>
    <t>its harder than the other exercises, no particular sensation (?)</t>
  </si>
  <si>
    <t>participant able to do it fluently without any problems and no tensions occured</t>
  </si>
  <si>
    <t>at first it feels a bit  hard but once used to it actually it is pretty easy, no discomfort.</t>
  </si>
  <si>
    <t xml:space="preserve">its good its fun, had more vibration, slightly harder (...than? ) </t>
  </si>
  <si>
    <t>fun and its easy</t>
  </si>
  <si>
    <t>no tension detected, she has a healthy voice.</t>
  </si>
  <si>
    <t>Researcher's observation notes: Participant's sound after the intervention seems to be stronger and clearer and forward. the participant confirmed: I feel that after the exercises the singing becomes easier</t>
  </si>
  <si>
    <t>Kael</t>
  </si>
  <si>
    <t>https://youtu.be/ybiyzklROMQ</t>
  </si>
  <si>
    <t>https://docs.google.com/document/d/1dg2zM57ivFlOE8STY38Bpdm5_O-Y6Zkc/edit?usp=sharing&amp;ouid=116131472194050259597&amp;rtpof=true&amp;sd=true</t>
  </si>
  <si>
    <t>Kael is a private singing student, singing on regular basis (once a week), sometimes do independent singing at home and performing on student concerts</t>
  </si>
  <si>
    <t>She feels her voice is okay today.</t>
  </si>
  <si>
    <t>seldom</t>
  </si>
  <si>
    <t xml:space="preserve">Participant can do lip trill fluently. </t>
  </si>
  <si>
    <t>Weird. tingling/tickles on the neck/throat and bottom lips. no other sensations</t>
  </si>
  <si>
    <t>never done this before</t>
  </si>
  <si>
    <t>Kael done this fluently without problem.</t>
  </si>
  <si>
    <t>more difficult than liptril. She feels vibrations in the gum top</t>
  </si>
  <si>
    <t>Never done this before</t>
  </si>
  <si>
    <t xml:space="preserve">Participants able to do this fluently without any problem. </t>
  </si>
  <si>
    <t>I don't know. Participants feel numb tirednessness on the cheek, more effort is needed to do this exercise, more push, She feels that this one is easier than the liptrill and tongue trill</t>
  </si>
  <si>
    <t>Participant able to do the task fluently. no tension or any alarming that occurs</t>
  </si>
  <si>
    <t>easy to do. a little bit vibration, she can not explain, she just feel vibrations. she like this one compared blowfish lip trill and tongue trill because she feels that this one is easier to do.</t>
  </si>
  <si>
    <t>Never before</t>
  </si>
  <si>
    <t xml:space="preserve">Participant able to do the task fluently. </t>
  </si>
  <si>
    <t>I think it's funny, because of the bubbly sound it makes in the water. I like this the most because it feels like playing</t>
  </si>
  <si>
    <t>Slightly weak on eee but stronger on oooo</t>
  </si>
  <si>
    <t>((we didn't check after the intervention))</t>
  </si>
  <si>
    <t>I'm not going to do it, these exercise are not something appealing.</t>
  </si>
  <si>
    <t>because it's like playing</t>
  </si>
  <si>
    <t>Kidung</t>
  </si>
  <si>
    <t>https://youtu.be/YxS532DROLk</t>
  </si>
  <si>
    <t>https://docs.google.com/document/d/1hpJoGihAMGZ_5JAyNaAB-sPdsftw2JMG/edit?usp=sharing&amp;ouid=116131472194050259597&amp;rtpof=true&amp;sd=true</t>
  </si>
  <si>
    <t>Kidung is a private singing student. She joins a children's choir in her church, singing at least once a week, sometimes more than once a week.</t>
  </si>
  <si>
    <t>she feels that she's having a slightly cold/flu</t>
  </si>
  <si>
    <t>very rarely, almost never</t>
  </si>
  <si>
    <t>participant can do the task quite fluently, she scatches the area between nose and top lip</t>
  </si>
  <si>
    <t>Participant feels tickles in the area between nose and top lip. she thinks this is easy no other sensation, things are easy</t>
  </si>
  <si>
    <t>she did it fluently</t>
  </si>
  <si>
    <t>she just feels normal, no special sensations. compared to liptrill she like liptrill because it is easier to do</t>
  </si>
  <si>
    <t>more often to do compared to liptrill and tongue trill</t>
  </si>
  <si>
    <t>She can do the task fluently without problem.</t>
  </si>
  <si>
    <t>She feels nothing, nothing to tell. no tickles no pressure. no special sensations. She likes blowfish compared to liptrill and tongue trills because she thinks this exercise is easier than the other two</t>
  </si>
  <si>
    <t>because more often to do, more familiar, easier to do</t>
  </si>
  <si>
    <t>Participants do the exercise fluently</t>
  </si>
  <si>
    <t>She feels that this exercise is harder. harder to blow. harder to make sound.</t>
  </si>
  <si>
    <t>She can do it fluently without problem.</t>
  </si>
  <si>
    <t xml:space="preserve">just normal, no special sensations. </t>
  </si>
  <si>
    <t>weak and quite breathy</t>
  </si>
  <si>
    <t>sill breathy, but appear to be stronger</t>
  </si>
  <si>
    <t>Yes, I feel there's difference. I feel that before the exercise, my voice is wider, also I felt that it was heavier to sing before the exercise, while after the exercise, it was more easier to sing. I like my voice better after the exercise</t>
  </si>
  <si>
    <t>I would do it because there's an upcoming performing event</t>
  </si>
  <si>
    <t>because it is the easiest.</t>
  </si>
  <si>
    <t>Carissa</t>
  </si>
  <si>
    <t>https://youtu.be/wwGCpwolrhE</t>
  </si>
  <si>
    <t>https://docs.google.com/document/d/1lNIRTF7cyYlMa39yiSi2Pdr1CEdmDtU-/edit?usp=drive_link&amp;ouid=116131472194050259597&amp;rtpof=true&amp;sd=true</t>
  </si>
  <si>
    <t xml:space="preserve">Participant is a private singing student. </t>
  </si>
  <si>
    <t>she feels okay</t>
  </si>
  <si>
    <t>often for the past more than a year</t>
  </si>
  <si>
    <t>participant was able to do the task fluently</t>
  </si>
  <si>
    <t xml:space="preserve">tickles middle lips </t>
  </si>
  <si>
    <t>participants ocassionally having difficulties in trilling her tongue</t>
  </si>
  <si>
    <t>it's a bit shaky and ticklish at the roof of her mouth. it is harder than liptrill</t>
  </si>
  <si>
    <t>because it's hard to reach the end not/to trill it longer</t>
  </si>
  <si>
    <t>there's a lot of air in her mouth, kind of helpfull kind of not, however she still feels okay (not feeling too disturbed), feeling of vibration in the front teeth, not too hard but not too easy kind of in the middle.</t>
  </si>
  <si>
    <t>participant was able to do the task fluently without any problem. She keep checking the air that comes out from the straw</t>
  </si>
  <si>
    <t>hard to keep focus on blowing and siging at the same time. If she focus on the blow, the sound feels small, but if she focus on the singing the blow didnt happened. She feels tickels in her lips. My voice it feels like airy and tiny</t>
  </si>
  <si>
    <t>tickles sesation through the straw and mouth. Bubbles are louder than my voice. This is my favourite one. because it is fun, because it's has ticklish sensation,and because of the bubbles</t>
  </si>
  <si>
    <t>because it is fun, and has bubbles</t>
  </si>
  <si>
    <t>her voice resonates better and seems sttonger</t>
  </si>
  <si>
    <t>I feel a little different between before and after. It feels easier to reach the high notes. it is easier to sing and it is lighter to sing. Before this, it felt heavy.</t>
  </si>
  <si>
    <t>she needs a singing posture fix</t>
  </si>
  <si>
    <t>Elena</t>
  </si>
  <si>
    <t>https://youtu.be/6SsU4ohtnZQ</t>
  </si>
  <si>
    <t>https://docs.google.com/document/d/1ON0IyWzRMQj0Kt85FLhs90I2JM9d2me-/edit?usp=drive_link&amp;ouid=116131472194050259597&amp;rtpof=true&amp;sd=true</t>
  </si>
  <si>
    <t>Elena is a private singing student</t>
  </si>
  <si>
    <t>for the past few years</t>
  </si>
  <si>
    <t>she feels tickles around the area between upper lip and nose. vibration in the mouth, can be difficult at first, but since she already used to this exercise, then it just feels normal now.</t>
  </si>
  <si>
    <t>Because of familiarity. Hasbeen doing this exercise for long time and regularly during lessons</t>
  </si>
  <si>
    <t>she sometimes having difficulties in trilling her tongue, especially in the upper register</t>
  </si>
  <si>
    <t xml:space="preserve">particularrly hard, especially if you are a person who cannot rolled your rrs. </t>
  </si>
  <si>
    <t>Because I cant rolled my rs in general, so this exercise is harder for me</t>
  </si>
  <si>
    <t>she keeps laughing. the most laugh was at this exercise but managed to do several blowfish</t>
  </si>
  <si>
    <t>She thinks that this exercise is very funny, especially when looking at people doing it, the face looks silly.  no other particular sensations that she was able to report.</t>
  </si>
  <si>
    <t>a few times during the vocal lessons</t>
  </si>
  <si>
    <t>it's okay. it's funny. buzzing in the mouth in the straw.</t>
  </si>
  <si>
    <t xml:space="preserve">this one is nice. sometimes the bottle vibrates. </t>
  </si>
  <si>
    <t>I cant tell the difference before and after teh exercises. I do feel that I can reach higher notes now compared to before the exercises. It feels  a bit more easier to sing after the exercises.</t>
  </si>
  <si>
    <t>I most likely don't have the motivation to do it at home. depends on the exercise. I kind of lazy to do it.</t>
  </si>
  <si>
    <t>Lip trill</t>
  </si>
  <si>
    <t>because this exercise is more familiar. I would not do the other exercises</t>
  </si>
  <si>
    <t>Emily</t>
  </si>
  <si>
    <t>https://youtu.be/0c7W04SeD0M</t>
  </si>
  <si>
    <t>https://docs.google.com/document/d/1Pdhd1V2zFIvfwYGGJdvRoSh_CV4_5Rid/edit?usp=drive_link&amp;ouid=116131472194050259597&amp;rtpof=true&amp;sd=true</t>
  </si>
  <si>
    <t>Emily is a private singing student</t>
  </si>
  <si>
    <t>Every private lesson</t>
  </si>
  <si>
    <t>tickle in nose. and vibrating sensation in nose and mouth area. tiredness in tummy</t>
  </si>
  <si>
    <t>1-10 likeness score: 7</t>
  </si>
  <si>
    <t>participant was able to do this exercise fluently</t>
  </si>
  <si>
    <t xml:space="preserve">Tonge trill is harder than lip trill. vibrations in the tongue. no other specific sensations that she can explains. </t>
  </si>
  <si>
    <t>participant can do this task fluently</t>
  </si>
  <si>
    <t>a bit difficult. harder than lip trill easier than tongue trill. there vibration sesations in the teeth</t>
  </si>
  <si>
    <t>participant is able to do the task fluently</t>
  </si>
  <si>
    <t xml:space="preserve">tiredness on the top lips. vibrating on the lips and straw. </t>
  </si>
  <si>
    <t>nothing particular. vibrating sensation in the mouth.</t>
  </si>
  <si>
    <t>((was not asked))</t>
  </si>
  <si>
    <t>for just exercises, liptrill... (because) I like liptrill more...</t>
  </si>
  <si>
    <t>Sophia</t>
  </si>
  <si>
    <t>https://youtu.be/xukJMQuyH_A</t>
  </si>
  <si>
    <t>https://docs.google.com/document/d/1hp-lPVAAWoNYf8XzQ4mqtqXu1IYPK1jM/edit?usp=sharing&amp;ouid=116131472194050259597&amp;rtpof=true&amp;sd=true</t>
  </si>
  <si>
    <t>Sophia is a private singing students and a children's choir member</t>
  </si>
  <si>
    <t>she feels fine/normal</t>
  </si>
  <si>
    <t>she did that before but she did not know the name. not too often, sometimes in the choir</t>
  </si>
  <si>
    <t>tingling in the area between nose and upper lips. buzzing in the head area. glasses move up and down. level of easiness: easy</t>
  </si>
  <si>
    <t>yes, sometimes in the choir</t>
  </si>
  <si>
    <t>regular, just like saying rrs over and over again. easy to moderate. sometimes the rrs could not hold for long. easiness sort of the same with lip trill. I would choose tongue trill because in lip trill there's the Ticklish sensastions</t>
  </si>
  <si>
    <t>i think i've done it before in choir. but we never been told what it is named</t>
  </si>
  <si>
    <t>the participant often went into hoooo instead of blowfish</t>
  </si>
  <si>
    <t>more effort is needed. the blowing makes it hard for me to hit the right pitch. it feels a bit difficult than the other. It feels like im blowing air to other people like human air-con</t>
  </si>
  <si>
    <t>first time it is a bit difficult to hit the notes perfectly, but after some time getting used to it, it becomes easier. no particular sensation, not harder than blowfish</t>
  </si>
  <si>
    <t>a little bit harder to hit the notes. but it reminds me of swimming. it is fun, it gives childhood memories. it doesnt gives any ticklish</t>
  </si>
  <si>
    <t>a bit more warmed up. because we are doing a different type of warm up. it is more easier to sing because it is feels more warmed up</t>
  </si>
  <si>
    <t>I have too much activities, so probably no</t>
  </si>
  <si>
    <t>I would choose tongue trill because in lip trill there's the Ticklish sensastions</t>
  </si>
  <si>
    <t>Kezia</t>
  </si>
  <si>
    <t>https://youtu.be/hIbj8PQZ5hs?si=-0ugR1lXh6EdsnH8</t>
  </si>
  <si>
    <t>https://docs.google.com/document/d/1vIoJ1aqgUFPeOneNT8ItQrtiA5wNXsAZ/edit?usp=drive_link&amp;ouid=116131472194050259597&amp;rtpof=true&amp;sd=true</t>
  </si>
  <si>
    <t>Sings at least twice a week, once in private lessons, and once or more at the children's choir rehearsals.</t>
  </si>
  <si>
    <t>rarely doing it</t>
  </si>
  <si>
    <t xml:space="preserve">She really having a problem in performing this exercises, and was ommitted. </t>
  </si>
  <si>
    <t>She was not used to this exercise and find it difficult</t>
  </si>
  <si>
    <t>yes, long time ago</t>
  </si>
  <si>
    <t>Vibratory sensation.</t>
  </si>
  <si>
    <t>Need a lot of breath. Medium level of difficulties. Interesting because it is new experience. No particular physical sensation</t>
  </si>
  <si>
    <t>You need a lot of breath to do it. Medium level of difficulty</t>
  </si>
  <si>
    <t>Pretty interesting. Water keep splashing into my hands</t>
  </si>
  <si>
    <t>a more stronger sound</t>
  </si>
  <si>
    <t>Yes, although, I would check on my time because I have lots of extracurricular activities. I'm very busy.</t>
  </si>
  <si>
    <t>Because it is the easiest for me</t>
  </si>
  <si>
    <t>Nina</t>
  </si>
  <si>
    <t>okay</t>
  </si>
  <si>
    <t>Yes, twice a week</t>
  </si>
  <si>
    <t>Nina was able to do this most of the time</t>
  </si>
  <si>
    <t>"It was hard, but once you get the hang of it, you can do it! It's also very fun to do! I feel a little ticklish, and (i can feel) vibration"</t>
  </si>
  <si>
    <t>Very hard. It took me months to actually nail this tongue-trill. But overall it's almost the smae thing as the lip trill. This was a little ticklish, almost like the lip trill, but it's a bit painful</t>
  </si>
  <si>
    <t>Yes, sometimes</t>
  </si>
  <si>
    <t>It was pretty difficult, but at least I still can do it. My cheeks are quite sore from this exercise</t>
  </si>
  <si>
    <t>Confusing, very new to me. But it's fun actually! I don't really (feel) anything through out the exercise</t>
  </si>
  <si>
    <t>Very satisfying! Very ASMR and it's so fun! There's actually nothing that I felt, but I only hear bubbles</t>
  </si>
  <si>
    <t>I feel comfortable after these five exercises and my voice is a lot different</t>
  </si>
  <si>
    <t>of course</t>
  </si>
  <si>
    <t>because it was a lot of fun!</t>
  </si>
  <si>
    <t>Jayden</t>
  </si>
  <si>
    <t>https://youtu.be/J2O-zSOnWjo?si=As4AGHExpA5RizXK</t>
  </si>
  <si>
    <t>https://docs.google.com/document/d/1w3N_v4hGpvC8iTj_wsqn7nnlGvACMVYq/edit?usp=drive_link&amp;ouid=116131472194050259597&amp;rtpof=true&amp;sd=true</t>
  </si>
  <si>
    <t>sings once a week in private lessons</t>
  </si>
  <si>
    <t>okay/normal</t>
  </si>
  <si>
    <t>Yes, very rarely, about one or two times</t>
  </si>
  <si>
    <t>he can do this exercise without problem</t>
  </si>
  <si>
    <t>"a bit hard (difficult) to do", "interesting". ticklish/tickle (pointing at the area between nose and lips)</t>
  </si>
  <si>
    <t>Yes, i think once.</t>
  </si>
  <si>
    <t>Interesting, a bit weird, feeling vibration around the mouth (lips)</t>
  </si>
  <si>
    <t>Feeling weird, no particular sensation, makes me want to cough</t>
  </si>
  <si>
    <t>It is interesting, no physical sensation, a bit vibration a the mouth (lips)</t>
  </si>
  <si>
    <t>Weird, interesting, a bit hard to do. No particular sensation</t>
  </si>
  <si>
    <t>A bit more easier to sing.</t>
  </si>
  <si>
    <t>maybe</t>
  </si>
  <si>
    <t>(I choose) liptrill because tongue-trill is too easy, so I would go to the next challenging one.</t>
  </si>
  <si>
    <t>Naomi</t>
  </si>
  <si>
    <t>I did that quite often, but a long time ago. I rarely do it now</t>
  </si>
  <si>
    <t>she can do this well.</t>
  </si>
  <si>
    <t>The vibrations make the surroundings of the lip a bit ticklish, and it is a bit difficult to do it continuously, so there are little breaks. Overall, I think lip trill is medium on a scale of easy to hard (8 or 7 out of 10)</t>
  </si>
  <si>
    <t>Yes, not too often</t>
  </si>
  <si>
    <t>Tongue trill is very fun to do but not as fun as lip trill. The first few tongue trills were pretty easy but it became harder at the end, it is pretty hard (7/10)</t>
  </si>
  <si>
    <t>Yes, frequently. once a week</t>
  </si>
  <si>
    <t>I like it, but I wouldn't do this most of the time. I don't prefer this exercise (6.5/10)</t>
  </si>
  <si>
    <t>It is comfortable, but you have to hold the straw to make sure your voice is stable. It is pretty interesting. I feel vibrations, I'm not sure where, though.</t>
  </si>
  <si>
    <t>It is satisfying to do and it is so fun. It is really comfortable to do and  see water. I could feel vibrations (I don't know where) and the blowing of water makes me blow more.</t>
  </si>
  <si>
    <t>Yes, I feel changes in my voice. It is more comfortable to sing and I could reach the higher notes more comfortably.</t>
  </si>
  <si>
    <t>because it is more simpler to do and doesnt require a lot of steps to do, so you don't need to prepare the materials, but you can just simply do it whenver you want to.</t>
  </si>
  <si>
    <t>Amalia</t>
  </si>
  <si>
    <t>Sings at least once a week at private singing lesson</t>
  </si>
  <si>
    <t>She can do it flawlessly</t>
  </si>
  <si>
    <t>It is pretty easy to me. I had done this since I was little so I find it easy.</t>
  </si>
  <si>
    <t>Yes, not often</t>
  </si>
  <si>
    <t>I find this a little hard for me because I can't really rolls my tongue that much. My tongue feels the same, so I don't really feel any physical sensation</t>
  </si>
  <si>
    <t>I thought it was hard at first, but when I tried it, it didn't seem to be that hard.</t>
  </si>
  <si>
    <t>At first, I thought it was hard because I didn't know how to sing through a straw. I don't really feel any physical sensation in this exercise</t>
  </si>
  <si>
    <t>My first impression seemed cool and fun because we were bubbling water. I didn't really feel any physical sensation in this exercise.</t>
  </si>
  <si>
    <t>After 5 exercises, my voice feels the same.</t>
  </si>
  <si>
    <t>I would, but not tongue trill</t>
  </si>
  <si>
    <t>(I would do) lip trill and maybe straw phonation with water. For lip trill, I found it easy to do, and for water phonation, I just found it fun to do.</t>
  </si>
  <si>
    <t>Helsa</t>
  </si>
  <si>
    <t>https://youtu.be/ACmRd5VfsAc?si=l8Le1cVKspPwYdt_</t>
  </si>
  <si>
    <t>https://docs.google.com/document/d/1WhkKXozjVRwygdLoNVyoTLm6_thWNJMg/edit?usp=drive_link&amp;ouid=116131472194050259597&amp;rtpof=true&amp;sd=true</t>
  </si>
  <si>
    <t>Sings regularly in choir practice.</t>
  </si>
  <si>
    <t>Not very often</t>
  </si>
  <si>
    <t>She can do it</t>
  </si>
  <si>
    <t>I don't like doing it. I don't know which to focus: the singing or the lip-trill. It's hard for me. I don't do lip-trill. Lips feels lighter</t>
  </si>
  <si>
    <t>I don't know which one to focus, the tongue trill or the singing. How to maintain is also hard/difficult. Lebih lega/ more like open, like air can flows better (after doing this exercise)</t>
  </si>
  <si>
    <t>It's hard. I can't blow that long. I guess it's practising your breath. No particular physical sensation. Just simply don't like it.</t>
  </si>
  <si>
    <t>I don't like this. Hard to sing while blowing. I can not blow in it. It feels like loosing air easily. I keep gasping for air.</t>
  </si>
  <si>
    <t>The one with water is easier than the previous one (the one without water). It is interesting. I like it better with water. I can focus more on the voice.</t>
  </si>
  <si>
    <t xml:space="preserve">I don't feel any different. I feel that the lip-trill did some effect. </t>
  </si>
  <si>
    <t>Maybe</t>
  </si>
  <si>
    <t>Because you don't need anything to prepare.</t>
  </si>
  <si>
    <t>Joel</t>
  </si>
  <si>
    <t>https://youtu.be/P38XZnDyRTw?si=_CHBQ7XLPeQHctqh</t>
  </si>
  <si>
    <t>https://docs.google.com/document/d/1MWmFBZwQD5S3XK3mki-FvAEHdMGCl-zt/edit?usp=sharing&amp;ouid=116131472194050259597&amp;rtpof=true&amp;sd=true</t>
  </si>
  <si>
    <t>He can do it flawlessly</t>
  </si>
  <si>
    <t>It was really fun. I feel that it's like if my lips are like the fly's wings that flap really fast.</t>
  </si>
  <si>
    <t>Just once when I pretended to snore</t>
  </si>
  <si>
    <t>I thought it was a little enjoyable. I feel like something just at the back of my mouth was vibrating.</t>
  </si>
  <si>
    <t>Once but not payign attention to what I was doing.</t>
  </si>
  <si>
    <t>At first, I thought I had to close my lips when doing this exercise. It feel like a plain feeling.</t>
  </si>
  <si>
    <t>It was fun for me. It is easy and  I think anyone can do it. It was really good. If you put your hand in front of your straw, if you blow into it, it will have a gust of air. If you humm, the air will be warm.</t>
  </si>
  <si>
    <t>I enjoy this so much. I feel that as I sing humm the water keep like bubbling and  a little water touched parts near my mouth.</t>
  </si>
  <si>
    <t>It was the same voice.</t>
  </si>
  <si>
    <t>not really</t>
  </si>
  <si>
    <t>It kept bubbling and it was fun.</t>
  </si>
  <si>
    <t>Daniel</t>
  </si>
  <si>
    <t>https://youtu.be/tkxpWwXU-hU?si=uKr7kHMau8591b7y</t>
  </si>
  <si>
    <t>https://docs.google.com/document/d/1krNWfnPK4ClhxUDZSB1MBHAnwvh82W7h/edit?usp=sharing&amp;ouid=116131472194050259597&amp;rtpof=true&amp;sd=true</t>
  </si>
  <si>
    <t>okay, just finishing a private singing lesson.</t>
  </si>
  <si>
    <t>very often</t>
  </si>
  <si>
    <t>he can do this exercise flawlessly</t>
  </si>
  <si>
    <t xml:space="preserve">Tickels at the area between nose and upper lips. Sometimes I don't realize how it is useful. I don't think it's hard, but it is hard to maintain the constant of the sound. It is okay for beginner. </t>
  </si>
  <si>
    <t>Not really different from the first exercise, it just that I have to be more focus, because (for me) tongue movement is harder than lips (movement). For someone that is expert, I don't think this would be useful, but I think this should be okay for beginner. No physical sensation</t>
  </si>
  <si>
    <t>He was able to do this flawlessly</t>
  </si>
  <si>
    <t>At first, I thought this would be useful, but then I don't really find the purpose of this exercise. (for me) doing blowfish on a high notes basically like humming on a high notes. It feels a bit harder because the wind have to comes out and the singing technique becomes a bit harder: when you sing and doing blowfish is hard. No physical sensation, not that much.</t>
  </si>
  <si>
    <t>Nothing physical. First I thought it's going to be hard because I have to blow while singing, but turns out I can get the hang of it. For some reason, it is like the last exercise it feels like humming. It is harder on the high notes, but on the low notes it is okay.</t>
  </si>
  <si>
    <t>I feel like it helps some way, but not really effective, just like blowing, we can only hear bubbles instead of our own voice, I don't know if this is usefull as tools for exercise, maybe for beginners. It was easy at the low notes, but the for high notes I have to project pressure more to blow the bubbles,  at the same time I need to make may voice clear. No physical sensation.</t>
  </si>
  <si>
    <t xml:space="preserve">I dont think all these five exercises really helps. At first I thougth that the second time I sing was because of the five exercises, but aftter I think about it, I think it is more because I already now more familiar with the given melody. </t>
  </si>
  <si>
    <t>because it is more familiar.</t>
  </si>
  <si>
    <t>Keana</t>
  </si>
  <si>
    <t>https://youtu.be/a3QbuGE-DDc?si=rb9D7mW6bFIaE-IT</t>
  </si>
  <si>
    <t>https://docs.google.com/document/d/1Aww6xsrsv88sOvKPPp5G0evIb70dfJEw/edit?usp=drive_link&amp;ouid=116131472194050259597&amp;rtpof=true&amp;sd=true</t>
  </si>
  <si>
    <t>sing once a week in private lesson and choir rehearsal</t>
  </si>
  <si>
    <t>Yes, in choir. although not really often.</t>
  </si>
  <si>
    <t>She can do this exercise fluently, having a little bit difficulties only in some areas.</t>
  </si>
  <si>
    <t xml:space="preserve">Tickle (10/10 very ticklish). Nose, and area between nose an lips. Because it is ticklish I cannot focus on my singing. Sometimes it's hard to reach the high notes. It's also kind of hard because sometimes it just stop. </t>
  </si>
  <si>
    <t>Yes, not really often</t>
  </si>
  <si>
    <t>Weird, it feels like my throat is closing up. It's also tricky, but it is a lot easier to reach the high notes (compared to liptrill). My hard palate feels like jiggly (like wobbling/vibrating), i don't like that. It really feels uncomfortable. When I'm doing it, it feels hard to reach the high notes, but turns out, unexpectedly, I can do it anyway. It feels like having allegic reaction.</t>
  </si>
  <si>
    <t>Yes, in choir practice</t>
  </si>
  <si>
    <t xml:space="preserve">It is really easy, but it's hard to breathe.  because all the air is coming out. like keep like loosing air. But it is easier to reach high notes. No physical sensation. It is just funny. </t>
  </si>
  <si>
    <t>I don't like it, it's soo hard. It goes all over your face, I have to sing it slowly so it doesnt crack. Keep having voice crack. Hard to breathe to. Uncomfortable, It feels like need more effort and be more detail. careful to do it so your voice dont crack. A little vibration all over my face, although they are tiny.</t>
  </si>
  <si>
    <t xml:space="preserve">It's really hard. The vibration in my tongue. And also it closes up my throat. I need to be more carefull in sing it because i keep having voice crack. It's not letting me to reach the high notes. It feels like being underwater and can not reach the high notes. Tickles at the bottom of tongue. </t>
  </si>
  <si>
    <t xml:space="preserve">yes a little bit different. I don't know, suddenly it's hard to reach the hight notes. On the low notes it feels like you relieve (more easy to sing). </t>
  </si>
  <si>
    <t>No, I dont like it</t>
  </si>
  <si>
    <t>Inessa</t>
  </si>
  <si>
    <t>https://youtu.be/k9Wy8mXrhOM?si=4k5yEBMO7AmtqY9N</t>
  </si>
  <si>
    <t>https://docs.google.com/document/d/1QdUPQTm1TXhphU0ruQoFQQUqIOU3eJrv/edit?usp=drive_link&amp;ouid=116131472194050259597&amp;rtpof=true&amp;sd=true</t>
  </si>
  <si>
    <t>Not  too often, about twice a week</t>
  </si>
  <si>
    <t>she can do this exercise without any problems</t>
  </si>
  <si>
    <t>Ticklenness in the area between nose and lips. Actually Fun, Itchiness, sometimes difficult</t>
  </si>
  <si>
    <t>Yes, less often than lip trill</t>
  </si>
  <si>
    <t>Noticable that the participants was a bit having difficulties in conducting the exercise, moslty in the higher notes.</t>
  </si>
  <si>
    <t>Difficult, harder than liptrill. A bit ticklish, up here inside the rooftop (hard palate) of the mouth and also at the tongue. Dificulties level 6 out of 10.</t>
  </si>
  <si>
    <t>Yes, roughly about three times a month</t>
  </si>
  <si>
    <t>Participant were able to do the exercise flawlessly</t>
  </si>
  <si>
    <t xml:space="preserve">It's not really difficult. There was a lot of air coming out </t>
  </si>
  <si>
    <t>Yes, not often, very rarely. just one or two times in the past</t>
  </si>
  <si>
    <t xml:space="preserve">This (exercises) is kind of not to be expected (in terms of it is new experience). Actually it is a very interesting (exercise). I like this exercise. It's like my voice is smaller because (they) are going to the tube. I can feel a little bit of vibration at my lips that in contact with the straw. </t>
  </si>
  <si>
    <t>No. Heard about it but never done it</t>
  </si>
  <si>
    <t>It's interesting, also fun, more fun than the one without water. It's actually very unique, because i've never done it.</t>
  </si>
  <si>
    <t>After the exercise, singing feels lighter, easier, and more comfortable. However, nerves might also contribute to discomfort during singing prior to the exercise.</t>
  </si>
  <si>
    <t>Because it is fun and actually very easy</t>
  </si>
  <si>
    <t>https://youtu.be/Fss37QwFSnk</t>
  </si>
  <si>
    <t>A private singing student at TRMS. A youth choir member at her school. Singing regularly at lessons and at school's choir</t>
  </si>
  <si>
    <t>She feels her voice is normal, no sickness etc</t>
  </si>
  <si>
    <t xml:space="preserve">Yes. </t>
  </si>
  <si>
    <t>rarely, just recently, just for the past one month</t>
  </si>
  <si>
    <t xml:space="preserve">Participant is able to do the task fluently. </t>
  </si>
  <si>
    <t>It makes her lips more relaxed. It feels more hard to do. because she is not used to the exercise. Feels a bit like tingling vibrating in top lip/nose</t>
  </si>
  <si>
    <t xml:space="preserve">easiest compared the other, </t>
  </si>
  <si>
    <t>Participant able to do the task fluently.</t>
  </si>
  <si>
    <t>Harder than liptrill. voice feeling vibrating, feeling tensions in the tongue, because she not used to. However lip trill is still harder. Ticklish in the neck area</t>
  </si>
  <si>
    <t>participant consider this as harder and need to work extra effort (power) with her tummy</t>
  </si>
  <si>
    <t>i don't like it, its hard, I don't really feel anything (any use of it)</t>
  </si>
  <si>
    <t>None</t>
  </si>
  <si>
    <t>Very unique. she feels that the sound  feels muffled. she feels air pressured. extra effort to blow</t>
  </si>
  <si>
    <t>She feels vibrating sensation. she feels she need more effort to push</t>
  </si>
  <si>
    <t>breathy with breaks between register, tend to be a bit weak</t>
  </si>
  <si>
    <t>not answered</t>
  </si>
  <si>
    <t>Lip trill, easy, we can do it anytime we want without bother with other instruments (straw, cup, etc)</t>
  </si>
  <si>
    <t>Averoes</t>
  </si>
  <si>
    <t>https://youtu.be/ssMd7ndTKdE</t>
  </si>
  <si>
    <t>Question: Have you heard about it?</t>
  </si>
  <si>
    <t>Previous experience with the most familiar SOVT of these five</t>
  </si>
  <si>
    <t>Participant #</t>
  </si>
  <si>
    <t>Previous experience with lip trill</t>
  </si>
  <si>
    <t>Code/classification</t>
  </si>
  <si>
    <t>Past experience with tongue trills</t>
  </si>
  <si>
    <t>with blowfish</t>
  </si>
  <si>
    <t>with Straw Phonation</t>
  </si>
  <si>
    <t>with water resistance theraphy</t>
  </si>
  <si>
    <t>Rarely</t>
  </si>
  <si>
    <t>Often</t>
  </si>
  <si>
    <t>Never</t>
  </si>
  <si>
    <t>Familiar</t>
  </si>
  <si>
    <t>Unfamiliar</t>
  </si>
  <si>
    <t>Rarely do lip trill</t>
  </si>
  <si>
    <t>Regularly do lip trill</t>
  </si>
  <si>
    <t>Never done lip trill</t>
  </si>
  <si>
    <t>Qual</t>
  </si>
  <si>
    <t>Thematic Analysis: Students' perception to five types of SOVT exercises</t>
  </si>
  <si>
    <t>Video of data taking</t>
  </si>
  <si>
    <t>code</t>
  </si>
  <si>
    <t>comparing Before &amp; After impressions/ participants' perception/perspective</t>
  </si>
  <si>
    <t>acknowledge improvement after the exercises</t>
  </si>
  <si>
    <t>Perceived effect felt by the student due to the exercise</t>
  </si>
  <si>
    <t>hard, difficult, very difficult (with the look of distress/frustration)</t>
  </si>
  <si>
    <t>difficult frustration</t>
  </si>
  <si>
    <t>easy, Ticklish</t>
  </si>
  <si>
    <t>Ticklish, challenging in the upper range</t>
  </si>
  <si>
    <t>calm, challenging to hold the straw, Ticklish, mumbling</t>
  </si>
  <si>
    <t>vibrating sensation,</t>
  </si>
  <si>
    <t>there's a difference, feels a bit easier to reach higher notes</t>
  </si>
  <si>
    <t>Easier to sing, easier to reach higher notes</t>
  </si>
  <si>
    <t>difficult</t>
  </si>
  <si>
    <t>harder than lip trill, tongue retracted</t>
  </si>
  <si>
    <t>head posture tilting up, Ticklish</t>
  </si>
  <si>
    <t>challenging to make consistent airflow, Ticklish</t>
  </si>
  <si>
    <t>uncomfortable</t>
  </si>
  <si>
    <t>she feels easier to do the vocalization after the sovts exercises</t>
  </si>
  <si>
    <t>Easier to sing</t>
  </si>
  <si>
    <t>difficult, vibrating sensation, Ticklish</t>
  </si>
  <si>
    <t>moderate easiness, easier than lip trill</t>
  </si>
  <si>
    <t>no special sensation</t>
  </si>
  <si>
    <t xml:space="preserve">Hard. no special sensation </t>
  </si>
  <si>
    <t>difficult, no special sensation</t>
  </si>
  <si>
    <t>easy, no special sensation</t>
  </si>
  <si>
    <t>parttcipants feels difference, feels better after tretement more relaxed, more easier. she confirmed that she thinks the betterment is due to the exercise</t>
  </si>
  <si>
    <t>Ticklish, pitch going sharp</t>
  </si>
  <si>
    <t>vibrating sensation, easier than lip trill,</t>
  </si>
  <si>
    <t>slightly pain</t>
  </si>
  <si>
    <t>voice gets tiny</t>
  </si>
  <si>
    <t>Fun, pain in mouth</t>
  </si>
  <si>
    <t>feel i can sing lauder and easier after the exercise</t>
  </si>
  <si>
    <t>Easier to sing, Louder</t>
  </si>
  <si>
    <t>Ticklish</t>
  </si>
  <si>
    <t>harder than lip trill, not used to it, uncomfortable</t>
  </si>
  <si>
    <t>its harder than the other exercises, no special sensation (?)</t>
  </si>
  <si>
    <t>harder than lip trill, harder than tongue trill, no special sensation</t>
  </si>
  <si>
    <t>challenging at first, need to get used to</t>
  </si>
  <si>
    <t xml:space="preserve">Fun, vibrating sensation, </t>
  </si>
  <si>
    <t>Participant's sound after the intervention seems to be stronger and clearer and forward. the participants feels that after the intervention the singing becomes more easier</t>
  </si>
  <si>
    <t>weird, Ticklish</t>
  </si>
  <si>
    <t>harder than lip trill, vibrating sensation,</t>
  </si>
  <si>
    <t>tiredness, extra effort, more push, easier than lip trill, easier than tongue trill</t>
  </si>
  <si>
    <t>easy, vibrating sensation</t>
  </si>
  <si>
    <t>She thinks this exercise is funny, because of the bubbly sound it makes in the water. She like this the most because it feels like playing</t>
  </si>
  <si>
    <t>Funny, Feels like playing</t>
  </si>
  <si>
    <t>((forgot to ask))</t>
  </si>
  <si>
    <t>N/A</t>
  </si>
  <si>
    <t>Ticklish, easy</t>
  </si>
  <si>
    <t>normal, no special sensations. harder than lip trill</t>
  </si>
  <si>
    <t>easier than lip trill, easier than tongue trill, no special sensation</t>
  </si>
  <si>
    <t>challenging to blow, challenging to make sound</t>
  </si>
  <si>
    <t>normal, no special sensation</t>
  </si>
  <si>
    <t>she feels there's difference. She feel that before the intervention, her voice is wider, also she feels that it was heavier to sing before the intervention, while after the intevention, it was more easier to sing. She like her voice better after the exercise</t>
  </si>
  <si>
    <t>Easier to sing, More favorable sound</t>
  </si>
  <si>
    <t>Ticklish, shaky, harder than lip trill</t>
  </si>
  <si>
    <t>lots of air in the mouth, vibrating sensation in teeth, moderate easiness</t>
  </si>
  <si>
    <t>voice gets tiny, Ticklish, airy</t>
  </si>
  <si>
    <t>Ticklish, I like this, fun</t>
  </si>
  <si>
    <t>she feels a little different between before and after. she feels easier to reach the high notes. it is easier to sing and it si lighter to sing, before it feels heavy</t>
  </si>
  <si>
    <t>Ticklish, vibrating sensation, difficult</t>
  </si>
  <si>
    <t>particularrly hard, especially if you are a person who cannot rolled your rrs (people with rhotacism)</t>
  </si>
  <si>
    <t>difficult, limited to those who can rolled their rrs</t>
  </si>
  <si>
    <t>funny, no special sensation</t>
  </si>
  <si>
    <t>funny, buzzing</t>
  </si>
  <si>
    <t>vibrating sensation, comfortable</t>
  </si>
  <si>
    <t>She cant tell the difference before and after teh exercises. However she does feel that she can reach higher notes now compared to before the SOVTs exercise. She feels that it is a bit more easier to sing after the SOVT exercieses</t>
  </si>
  <si>
    <t>Ticklish, vibrating sensation, tiredness</t>
  </si>
  <si>
    <t>harder than lip trill, easier tthan tongue trill, vibrating sensation in teeth</t>
  </si>
  <si>
    <t>tiredness, vibrating sensation</t>
  </si>
  <si>
    <t>no special sensation, vibtraing sensation</t>
  </si>
  <si>
    <t>((wasn't asked))</t>
  </si>
  <si>
    <t>Ticklish, buzzing, easy</t>
  </si>
  <si>
    <t xml:space="preserve">normal, moderate easiness, hard to maintain the trills, </t>
  </si>
  <si>
    <t>extra effort, pitchy, harder than lip trill, harder than tongue trill, airy</t>
  </si>
  <si>
    <t>first time it is a bit difficult to hit the notes perfectly, but after some time getting used to it, it becomes easier. no special sensation, not harder than blowfish</t>
  </si>
  <si>
    <t>difficult at first, need to get used to</t>
  </si>
  <si>
    <t>challenging to hit the notes, fun, gives childhood memories, Ticklish</t>
  </si>
  <si>
    <t>More warmed up, Easier to sing</t>
  </si>
  <si>
    <t>Vibration</t>
  </si>
  <si>
    <t>lots of breath, no special sensation, moderate difficulties</t>
  </si>
  <si>
    <t>challenging to blow, medium level difficult</t>
  </si>
  <si>
    <t>interesting, wet</t>
  </si>
  <si>
    <t>difficult, Ticklish, fun, vibrating sensation</t>
  </si>
  <si>
    <t>difficult, Ticklish, slightly pain</t>
  </si>
  <si>
    <t>difficult, slightly pain</t>
  </si>
  <si>
    <t>confusing, fun, no special sensation</t>
  </si>
  <si>
    <t>satisfying, comfortable, fun, bubbles, no sensasion</t>
  </si>
  <si>
    <t xml:space="preserve">difficult, interesting, Ticklish, </t>
  </si>
  <si>
    <t>interesting, weird, vibrating sensation</t>
  </si>
  <si>
    <t>weird, no special sensation, Ticklish</t>
  </si>
  <si>
    <t>interesting, no sepecial sensation, vibrating sensation</t>
  </si>
  <si>
    <t>weird, interesting, difficult, no special sensation</t>
  </si>
  <si>
    <t>vibrating sensation, Ticklish, moderate easiness</t>
  </si>
  <si>
    <t>fun, easy, moderate easiness</t>
  </si>
  <si>
    <t>I don't like this</t>
  </si>
  <si>
    <t>comfortable, interesting, vibrating sesation,</t>
  </si>
  <si>
    <t xml:space="preserve">satisfying, fun, comfortable, vibrating sensation, </t>
  </si>
  <si>
    <t>easy</t>
  </si>
  <si>
    <t>difficult, no special sensations</t>
  </si>
  <si>
    <t>moderate easiness</t>
  </si>
  <si>
    <t>fun, no special sensation</t>
  </si>
  <si>
    <t>I don't like, difficult, loosing focus, confusing, lips feels lighter</t>
  </si>
  <si>
    <t>confusing, difficult, loosing focus</t>
  </si>
  <si>
    <t>difficult, no special sensation, I don't like this</t>
  </si>
  <si>
    <t>I don't like this, difficult, keep loosing air</t>
  </si>
  <si>
    <t xml:space="preserve">interesting, easy, i like this, </t>
  </si>
  <si>
    <t>fun, lips feels lighter</t>
  </si>
  <si>
    <t>enjoyable, vibrating sensation</t>
  </si>
  <si>
    <t xml:space="preserve">fun, easy, </t>
  </si>
  <si>
    <t xml:space="preserve">enjoyable, </t>
  </si>
  <si>
    <t>Ticklish, useless, medium difficulty</t>
  </si>
  <si>
    <t>difficult, loosing focus, useless, no special sensations, harder than lip trill</t>
  </si>
  <si>
    <t>useless, difficult, no special sensation</t>
  </si>
  <si>
    <t>no special sensation, medium easiness, challenging on the high notes</t>
  </si>
  <si>
    <t>no special sensation, useless, easy on the low notes, more effort on the high notes</t>
  </si>
  <si>
    <t>Ticklish, loosing focus, difficult,</t>
  </si>
  <si>
    <t>weird, difficult, vibrating sensation, I don't like it, uncomfortable, Ticklish</t>
  </si>
  <si>
    <t>easy, hard to breathe, keep loosing air, no special sensation, funny</t>
  </si>
  <si>
    <t>I don't like this, difficult, my voice cracking, challenging to breathe, uncomfortable, extra effort, vibrating sensation</t>
  </si>
  <si>
    <t>difficult, vibrating sensation, voice crack, Ticklish</t>
  </si>
  <si>
    <t>Ticklish, fun, Itchy, difficult</t>
  </si>
  <si>
    <t>Difficult, harder than liptrill, Ticklish, moderate easiness</t>
  </si>
  <si>
    <t>easy, keep loosing air</t>
  </si>
  <si>
    <t xml:space="preserve">interesting, I like this, vibrating sensation, </t>
  </si>
  <si>
    <t>interesting, fun, unique</t>
  </si>
  <si>
    <t>PERCEIVED PHYSICAL SENSATION</t>
  </si>
  <si>
    <t>Type of feedback</t>
  </si>
  <si>
    <t>Water Resistance Exercise</t>
  </si>
  <si>
    <t>Positivie &amp;</t>
  </si>
  <si>
    <t>Vibrating sensation</t>
  </si>
  <si>
    <t>Neutral</t>
  </si>
  <si>
    <t>lips feels lighter</t>
  </si>
  <si>
    <t>shaky</t>
  </si>
  <si>
    <t>airy</t>
  </si>
  <si>
    <t>comfortable</t>
  </si>
  <si>
    <t>buzzing</t>
  </si>
  <si>
    <t>lots of air in the mouth</t>
  </si>
  <si>
    <t>bubbles</t>
  </si>
  <si>
    <t>head posture tilting up</t>
  </si>
  <si>
    <t>no special sensations</t>
  </si>
  <si>
    <t>normal</t>
  </si>
  <si>
    <t>Negative</t>
  </si>
  <si>
    <t>keep loosing air</t>
  </si>
  <si>
    <t>mumbling</t>
  </si>
  <si>
    <t>Pain</t>
  </si>
  <si>
    <t>pitchy</t>
  </si>
  <si>
    <t>voice crack</t>
  </si>
  <si>
    <t>PERCEIVED EFFORT REQUIRED</t>
  </si>
  <si>
    <t>Positive</t>
  </si>
  <si>
    <t>easier than lip trill</t>
  </si>
  <si>
    <t>easier than tongue trill</t>
  </si>
  <si>
    <t>harder than lip trill</t>
  </si>
  <si>
    <t>challenging to hit the notes</t>
  </si>
  <si>
    <t>tiredness</t>
  </si>
  <si>
    <t>harder than tongue trill</t>
  </si>
  <si>
    <t>need to get used to</t>
  </si>
  <si>
    <t>pitch going sharp</t>
  </si>
  <si>
    <t>hard to maintain the trills</t>
  </si>
  <si>
    <t>extra effort</t>
  </si>
  <si>
    <t>challenging to blow</t>
  </si>
  <si>
    <t>limited to those who can rolled their rrs</t>
  </si>
  <si>
    <t>challenging in the upper range</t>
  </si>
  <si>
    <t>challenging to hold the straw</t>
  </si>
  <si>
    <t>not used to it</t>
  </si>
  <si>
    <t>hard to breathe</t>
  </si>
  <si>
    <t>challenging to make consistent airflow</t>
  </si>
  <si>
    <t>challenging at first</t>
  </si>
  <si>
    <t>more push</t>
  </si>
  <si>
    <t>challenging to make sound</t>
  </si>
  <si>
    <t>challenging on the high notes</t>
  </si>
  <si>
    <t>challenging to breathe</t>
  </si>
  <si>
    <t>Type o feedback</t>
  </si>
  <si>
    <t>EMOTIONAL RESPONSES</t>
  </si>
  <si>
    <t>fun</t>
  </si>
  <si>
    <t>interesting</t>
  </si>
  <si>
    <t>funny</t>
  </si>
  <si>
    <t>enjoyable</t>
  </si>
  <si>
    <t>Calm</t>
  </si>
  <si>
    <t>I like this</t>
  </si>
  <si>
    <t>satisfying</t>
  </si>
  <si>
    <t>feels like playing</t>
  </si>
  <si>
    <t>gives childhood memories</t>
  </si>
  <si>
    <t>unique</t>
  </si>
  <si>
    <t>useless</t>
  </si>
  <si>
    <t>loosing focus</t>
  </si>
  <si>
    <t>weird</t>
  </si>
  <si>
    <t>confusing</t>
  </si>
  <si>
    <t>frustration</t>
  </si>
  <si>
    <t>Themes</t>
  </si>
  <si>
    <t>Physical Sensation</t>
  </si>
  <si>
    <t>Ticklish/tickles, mostly in the nose and lips, vibrating sensation, buzzing in the head area</t>
  </si>
  <si>
    <t>Ticklish/Tickles, vibrating sensation</t>
  </si>
  <si>
    <t>some participants feel tinckles/tingles, while some other not feeling any noticeable sensation, one respondent feels pain in the chin, and tiredness</t>
  </si>
  <si>
    <t>Tingles/Tickles, vibration, buzzing, tiredness</t>
  </si>
  <si>
    <t>Unrelaxed, tickles</t>
  </si>
  <si>
    <t>Effort involved</t>
  </si>
  <si>
    <t>difficulty in stabilizing the pitch, in changing register, tiredness, however, some paticipants perceived this as easy task to do, especially once already used to it.</t>
  </si>
  <si>
    <t>more difficult than lip trill, difficult to maintain the trills, although to some participants this exercie is easier than lip trill</t>
  </si>
  <si>
    <t xml:space="preserve">Some consider as harder and more effort than lip trill and tongue trill, while some other consider this exercise as easier than those tow exercises. </t>
  </si>
  <si>
    <t>extra effort to hold the straw, extra effort to blow and maintain airflow</t>
  </si>
  <si>
    <t>Emotional Responses</t>
  </si>
  <si>
    <t>frustrating for a non-liptriller,</t>
  </si>
  <si>
    <t>uncomfortable, especially for those who claims as unable to trill rrs (rhotacism)</t>
  </si>
  <si>
    <t xml:space="preserve">funny, silly, </t>
  </si>
  <si>
    <t>calm, funny</t>
  </si>
  <si>
    <t>Fun, funny, feels like playing</t>
  </si>
  <si>
    <t>vibrating sensation</t>
  </si>
  <si>
    <t>Code Frequency</t>
  </si>
  <si>
    <t>Comparative analysis of themes</t>
  </si>
  <si>
    <t>pain</t>
  </si>
  <si>
    <t>no sensation</t>
  </si>
  <si>
    <t>Difficult</t>
  </si>
  <si>
    <t>Easy</t>
  </si>
  <si>
    <t>uncomfortable feeling &amp; frustration</t>
  </si>
  <si>
    <t>Calmness</t>
  </si>
  <si>
    <t>Fun/Funny/Happy</t>
  </si>
  <si>
    <t>Quant</t>
  </si>
  <si>
    <t>SOVT Favoritism / Rank</t>
  </si>
  <si>
    <t>Frequencies</t>
  </si>
  <si>
    <t>Being ranked as the first</t>
  </si>
  <si>
    <t>Being ranked as the last</t>
  </si>
  <si>
    <t>Students rank their SOVT most favorite to least favourite</t>
  </si>
  <si>
    <t>Most Favorite SOVT</t>
  </si>
  <si>
    <t>Least Favorite SOTV</t>
  </si>
  <si>
    <t>Boy</t>
  </si>
  <si>
    <t>Participant #1</t>
  </si>
  <si>
    <t>Girl</t>
  </si>
  <si>
    <t>Participant #2</t>
  </si>
  <si>
    <t>Participant #3</t>
  </si>
  <si>
    <t>Participant #4</t>
  </si>
  <si>
    <t>Participant #5</t>
  </si>
  <si>
    <t>Participant #6</t>
  </si>
  <si>
    <t>Participant #7</t>
  </si>
  <si>
    <t>Participant #8</t>
  </si>
  <si>
    <t>Participant #9</t>
  </si>
  <si>
    <t>Participant #10</t>
  </si>
  <si>
    <t>Participant #11</t>
  </si>
  <si>
    <t>Participant #12</t>
  </si>
  <si>
    <t>Participant #13</t>
  </si>
  <si>
    <t>Participant #14</t>
  </si>
  <si>
    <t>Participant #15</t>
  </si>
  <si>
    <t>Participant #16</t>
  </si>
  <si>
    <t>Participant #17</t>
  </si>
  <si>
    <t>Participant #18</t>
  </si>
  <si>
    <t>Participant #19</t>
  </si>
  <si>
    <t>Participant #20</t>
  </si>
  <si>
    <t>Participant #21</t>
  </si>
  <si>
    <t>First</t>
  </si>
  <si>
    <t>Second</t>
  </si>
  <si>
    <t>Third</t>
  </si>
  <si>
    <t>Fourth</t>
  </si>
  <si>
    <t>Fifth</t>
  </si>
  <si>
    <t>in %</t>
  </si>
  <si>
    <t>same data, but presented in number 1 - 5 instead of in words "first to fifth"</t>
  </si>
  <si>
    <t>Participant</t>
  </si>
  <si>
    <t>SOVT Favoritism Based on Mean Rank</t>
  </si>
  <si>
    <t>Exercise</t>
  </si>
  <si>
    <t>Mean Rank</t>
  </si>
  <si>
    <t>Rank</t>
  </si>
  <si>
    <t>Last</t>
  </si>
  <si>
    <t>Rank of Mean Rank</t>
  </si>
  <si>
    <t>Mode</t>
  </si>
  <si>
    <t>MODE</t>
  </si>
  <si>
    <t>Preference for independent home exercise</t>
  </si>
  <si>
    <t>age</t>
  </si>
  <si>
    <t>Would you do this on your own without supervisiton?</t>
  </si>
  <si>
    <t>Code</t>
  </si>
  <si>
    <t>if you "must do this exercise" (as homework, being graded, etc) which one would you do it? and why?</t>
  </si>
  <si>
    <t xml:space="preserve">Straw phonation </t>
  </si>
  <si>
    <t>Preference</t>
  </si>
  <si>
    <t>Is there any difference between before &amp; after?</t>
  </si>
  <si>
    <t>answer</t>
  </si>
  <si>
    <t>easier</t>
  </si>
  <si>
    <t>easier, more comfortable</t>
  </si>
  <si>
    <t>stronger, easier</t>
  </si>
  <si>
    <t>easier, lighter</t>
  </si>
  <si>
    <t>easier, higher range</t>
  </si>
  <si>
    <t>easier,</t>
  </si>
  <si>
    <t>stronger</t>
  </si>
  <si>
    <t>more comfortable</t>
  </si>
  <si>
    <t>no effect</t>
  </si>
  <si>
    <t>relieve on the low notes, harder to reach high notes</t>
  </si>
  <si>
    <t>lighter, easier, more comfortable</t>
  </si>
  <si>
    <t>%</t>
  </si>
  <si>
    <t>Codes</t>
  </si>
  <si>
    <t>effort</t>
  </si>
  <si>
    <t>sensation</t>
  </si>
  <si>
    <t>relieve on the low notes</t>
  </si>
  <si>
    <t>higher range</t>
  </si>
  <si>
    <t>harder to reach high notes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</si>
</sst>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quot;yrs&quot;"/>
    <numFmt numFmtId="165" formatCode="##\ &quot;times&quot;"/>
    <numFmt numFmtId="166" formatCode="0.0%"/>
  </numFmts>
  <fonts count="24" x14ac:knownFonts="1">
    <font>
      <sz val="10"/>
      <color rgb="FF000000"/>
      <name val="Arial"/>
      <scheme val="minor"/>
    </font>
    <font>
      <b/>
      <sz val="10"/>
      <color theme="1"/>
      <name val="Arial"/>
      <scheme val="minor"/>
    </font>
    <font>
      <sz val="10"/>
      <color theme="1"/>
      <name val="Arial"/>
      <scheme val="minor"/>
    </font>
    <font>
      <u/>
      <sz val="10"/>
      <color rgb="FF0000FF"/>
      <name val="Arial"/>
    </font>
    <font>
      <u/>
      <sz val="10"/>
      <color rgb="FF0000FF"/>
      <name val="Arial"/>
    </font>
    <font>
      <u/>
      <sz val="10"/>
      <color rgb="FF0000FF"/>
      <name val="Arial"/>
    </font>
    <font>
      <u/>
      <sz val="10"/>
      <color rgb="FF0000FF"/>
      <name val="Arial"/>
    </font>
    <font>
      <u/>
      <sz val="10"/>
      <color rgb="FF0000FF"/>
      <name val="Arial"/>
    </font>
    <font>
      <u/>
      <sz val="10"/>
      <color rgb="FF0000FF"/>
      <name val="Arial"/>
    </font>
    <font>
      <b/>
      <sz val="16"/>
      <color theme="1"/>
      <name val="Arial"/>
      <scheme val="minor"/>
    </font>
    <font>
      <b/>
      <sz val="12"/>
      <color theme="1"/>
      <name val="Arial"/>
      <scheme val="minor"/>
    </font>
    <font>
      <sz val="10"/>
      <color theme="1"/>
      <name val="Arial"/>
      <scheme val="minor"/>
    </font>
    <font>
      <b/>
      <sz val="15"/>
      <color theme="1"/>
      <name val="Arial"/>
      <scheme val="minor"/>
    </font>
    <font>
      <u/>
      <sz val="10"/>
      <color rgb="FF0000FF"/>
      <name val="Arial"/>
    </font>
    <font>
      <sz val="10"/>
      <color rgb="FF000000"/>
      <name val="Arial"/>
      <scheme val="minor"/>
    </font>
    <font>
      <b/>
      <sz val="10"/>
      <color rgb="FFFFFFFF"/>
      <name val="Arial"/>
      <scheme val="minor"/>
    </font>
    <font>
      <b/>
      <sz val="10"/>
      <color rgb="FF000000"/>
      <name val="Arial"/>
      <scheme val="minor"/>
    </font>
    <font>
      <sz val="10"/>
      <name val="Arial"/>
    </font>
    <font>
      <sz val="10"/>
      <color rgb="FFFFFFFF"/>
      <name val="Arial"/>
      <scheme val="minor"/>
    </font>
    <font>
      <sz val="10"/>
      <color theme="1"/>
      <name val="Arial"/>
    </font>
    <font>
      <b/>
      <sz val="10"/>
      <color theme="1"/>
      <name val="Arial"/>
    </font>
    <font>
      <b/>
      <sz val="13"/>
      <color theme="1"/>
      <name val="Arial"/>
      <scheme val="minor"/>
    </font>
    <font>
      <sz val="14"/>
      <color theme="1"/>
      <name val="Arial"/>
      <scheme val="minor"/>
    </font>
    <font>
      <sz val="11"/>
      <color theme="1"/>
      <name val="Arial"/>
      <scheme val="minor"/>
    </font>
  </fonts>
  <fills count="24">
    <fill>
      <patternFill patternType="none"/>
    </fill>
    <fill>
      <patternFill patternType="gray125"/>
    </fill>
    <fill>
      <patternFill patternType="solid">
        <fgColor rgb="FFCCCCCC"/>
        <bgColor rgb="FFCCCCCC"/>
      </patternFill>
    </fill>
    <fill>
      <patternFill patternType="solid">
        <fgColor rgb="FFF4CCCC"/>
        <bgColor rgb="FFF4CCCC"/>
      </patternFill>
    </fill>
    <fill>
      <patternFill patternType="solid">
        <fgColor rgb="FFFFFF00"/>
        <bgColor rgb="FFFFFF00"/>
      </patternFill>
    </fill>
    <fill>
      <patternFill patternType="solid">
        <fgColor rgb="FFFFF2CC"/>
        <bgColor rgb="FFFFF2CC"/>
      </patternFill>
    </fill>
    <fill>
      <patternFill patternType="solid">
        <fgColor rgb="FF00FF00"/>
        <bgColor rgb="FF00FF00"/>
      </patternFill>
    </fill>
    <fill>
      <patternFill patternType="solid">
        <fgColor rgb="FFD9EAD3"/>
        <bgColor rgb="FFD9EAD3"/>
      </patternFill>
    </fill>
    <fill>
      <patternFill patternType="solid">
        <fgColor rgb="FFFF9900"/>
        <bgColor rgb="FFFF9900"/>
      </patternFill>
    </fill>
    <fill>
      <patternFill patternType="solid">
        <fgColor rgb="FFFCE5CD"/>
        <bgColor rgb="FFFCE5CD"/>
      </patternFill>
    </fill>
    <fill>
      <patternFill patternType="solid">
        <fgColor rgb="FFEA9999"/>
        <bgColor rgb="FFEA9999"/>
      </patternFill>
    </fill>
    <fill>
      <patternFill patternType="solid">
        <fgColor rgb="FF6FA8DC"/>
        <bgColor rgb="FF6FA8DC"/>
      </patternFill>
    </fill>
    <fill>
      <patternFill patternType="solid">
        <fgColor rgb="FFCFE2F3"/>
        <bgColor rgb="FFCFE2F3"/>
      </patternFill>
    </fill>
    <fill>
      <patternFill patternType="solid">
        <fgColor rgb="FFFFD966"/>
        <bgColor rgb="FFFFD966"/>
      </patternFill>
    </fill>
    <fill>
      <patternFill patternType="solid">
        <fgColor rgb="FF666666"/>
        <bgColor rgb="FF666666"/>
      </patternFill>
    </fill>
    <fill>
      <patternFill patternType="solid">
        <fgColor rgb="FFF3F3F3"/>
        <bgColor rgb="FFF3F3F3"/>
      </patternFill>
    </fill>
    <fill>
      <patternFill patternType="solid">
        <fgColor rgb="FFC9DAF8"/>
        <bgColor rgb="FFC9DAF8"/>
      </patternFill>
    </fill>
    <fill>
      <patternFill patternType="solid">
        <fgColor rgb="FFD9D2E9"/>
        <bgColor rgb="FFD9D2E9"/>
      </patternFill>
    </fill>
    <fill>
      <patternFill patternType="solid">
        <fgColor rgb="FFEFEFEF"/>
        <bgColor rgb="FFEFEFEF"/>
      </patternFill>
    </fill>
    <fill>
      <patternFill patternType="solid">
        <fgColor rgb="FF000000"/>
        <bgColor rgb="FF000000"/>
      </patternFill>
    </fill>
    <fill>
      <patternFill patternType="solid">
        <fgColor rgb="FF00FFFF"/>
        <bgColor rgb="FF00FFFF"/>
      </patternFill>
    </fill>
    <fill>
      <patternFill patternType="solid">
        <fgColor rgb="FFB7B7B7"/>
        <bgColor rgb="FFB7B7B7"/>
      </patternFill>
    </fill>
    <fill>
      <patternFill patternType="solid">
        <fgColor rgb="FFD9D9D9"/>
        <bgColor rgb="FFD9D9D9"/>
      </patternFill>
    </fill>
    <fill>
      <patternFill patternType="solid">
        <fgColor rgb="FFFFE599"/>
        <bgColor rgb="FFFFE599"/>
      </patternFill>
    </fill>
  </fills>
  <borders count="47">
    <border>
      <left/>
      <right/>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style="medium">
        <color rgb="FF000000"/>
      </top>
      <bottom/>
      <diagonal/>
    </border>
    <border>
      <left/>
      <right/>
      <top/>
      <bottom style="thick">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diagonal/>
    </border>
    <border>
      <left style="medium">
        <color rgb="FF000000"/>
      </left>
      <right/>
      <top/>
      <bottom/>
      <diagonal/>
    </border>
    <border>
      <left style="medium">
        <color rgb="FF000000"/>
      </left>
      <right style="medium">
        <color rgb="FF000000"/>
      </right>
      <top/>
      <bottom/>
      <diagonal/>
    </border>
    <border>
      <left/>
      <right/>
      <top/>
      <bottom style="thin">
        <color rgb="FF000000"/>
      </bottom>
      <diagonal/>
    </border>
    <border>
      <left/>
      <right style="medium">
        <color rgb="FF000000"/>
      </right>
      <top/>
      <bottom style="thin">
        <color rgb="FF000000"/>
      </bottom>
      <diagonal/>
    </border>
    <border>
      <left style="medium">
        <color rgb="FF000000"/>
      </left>
      <right/>
      <top/>
      <bottom style="thin">
        <color rgb="FF000000"/>
      </bottom>
      <diagonal/>
    </border>
    <border>
      <left style="medium">
        <color rgb="FF000000"/>
      </left>
      <right style="medium">
        <color rgb="FF000000"/>
      </right>
      <top/>
      <bottom style="thin">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style="medium">
        <color rgb="FF000000"/>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style="thin">
        <color rgb="FF000000"/>
      </top>
      <bottom style="thin">
        <color rgb="FF000000"/>
      </bottom>
      <diagonal/>
    </border>
    <border>
      <left/>
      <right style="thin">
        <color rgb="FF000000"/>
      </right>
      <top style="medium">
        <color rgb="FF000000"/>
      </top>
      <bottom style="medium">
        <color rgb="FF000000"/>
      </bottom>
      <diagonal/>
    </border>
    <border>
      <left/>
      <right style="thin">
        <color rgb="FF000000"/>
      </right>
      <top/>
      <bottom style="thin">
        <color rgb="FF000000"/>
      </bottom>
      <diagonal/>
    </border>
    <border>
      <left/>
      <right style="thin">
        <color rgb="FF000000"/>
      </right>
      <top style="thin">
        <color rgb="FF000000"/>
      </top>
      <bottom style="medium">
        <color rgb="FF000000"/>
      </bottom>
      <diagonal/>
    </border>
  </borders>
  <cellStyleXfs count="1">
    <xf numFmtId="0" fontId="0" fillId="0" borderId="0"/>
  </cellStyleXfs>
  <cellXfs count="330">
    <xf numFmtId="0" fontId="0" fillId="0" borderId="0" xfId="0" applyFont="1" applyAlignment="1"/>
    <xf numFmtId="0" fontId="1" fillId="0" borderId="0" xfId="0" applyFont="1" applyAlignment="1">
      <alignment horizontal="right" vertical="top" wrapText="1"/>
    </xf>
    <xf numFmtId="0" fontId="1" fillId="2" borderId="0" xfId="0" applyFont="1" applyFill="1" applyAlignment="1">
      <alignment horizontal="right" vertical="top" wrapText="1"/>
    </xf>
    <xf numFmtId="0" fontId="1" fillId="3" borderId="0" xfId="0" applyFont="1" applyFill="1" applyAlignment="1">
      <alignment horizontal="right" vertical="top" wrapText="1"/>
    </xf>
    <xf numFmtId="0" fontId="1" fillId="0" borderId="0" xfId="0" applyFont="1" applyAlignment="1">
      <alignment horizontal="center" vertical="top"/>
    </xf>
    <xf numFmtId="0" fontId="1" fillId="0" borderId="0" xfId="0" applyFont="1" applyAlignment="1">
      <alignment vertical="top" wrapText="1"/>
    </xf>
    <xf numFmtId="0" fontId="2" fillId="0" borderId="0" xfId="0" applyFont="1" applyAlignment="1">
      <alignment vertical="top" wrapText="1"/>
    </xf>
    <xf numFmtId="0" fontId="1" fillId="4" borderId="0" xfId="0" applyFont="1" applyFill="1" applyAlignment="1">
      <alignment vertical="top" textRotation="90"/>
    </xf>
    <xf numFmtId="0" fontId="1" fillId="5" borderId="0" xfId="0" applyFont="1" applyFill="1" applyAlignment="1">
      <alignment vertical="top" wrapText="1"/>
    </xf>
    <xf numFmtId="0" fontId="1" fillId="5" borderId="0" xfId="0" applyFont="1" applyFill="1" applyAlignment="1">
      <alignment vertical="top" wrapText="1"/>
    </xf>
    <xf numFmtId="0" fontId="1" fillId="6" borderId="0" xfId="0" applyFont="1" applyFill="1" applyAlignment="1">
      <alignment vertical="top" textRotation="90" wrapText="1"/>
    </xf>
    <xf numFmtId="0" fontId="1" fillId="7" borderId="0" xfId="0" applyFont="1" applyFill="1" applyAlignment="1">
      <alignment vertical="top" wrapText="1"/>
    </xf>
    <xf numFmtId="0" fontId="1" fillId="7" borderId="0" xfId="0" applyFont="1" applyFill="1" applyAlignment="1">
      <alignment vertical="top" wrapText="1"/>
    </xf>
    <xf numFmtId="0" fontId="1" fillId="8" borderId="0" xfId="0" applyFont="1" applyFill="1" applyAlignment="1">
      <alignment vertical="top" textRotation="90" wrapText="1"/>
    </xf>
    <xf numFmtId="0" fontId="1" fillId="9" borderId="0" xfId="0" applyFont="1" applyFill="1" applyAlignment="1">
      <alignment vertical="top" wrapText="1"/>
    </xf>
    <xf numFmtId="0" fontId="1" fillId="9" borderId="0" xfId="0" applyFont="1" applyFill="1" applyAlignment="1">
      <alignment vertical="top" wrapText="1"/>
    </xf>
    <xf numFmtId="0" fontId="1" fillId="10" borderId="0" xfId="0" applyFont="1" applyFill="1" applyAlignment="1">
      <alignment vertical="top" textRotation="90" wrapText="1"/>
    </xf>
    <xf numFmtId="0" fontId="1" fillId="3" borderId="0" xfId="0" applyFont="1" applyFill="1" applyAlignment="1">
      <alignment vertical="top" wrapText="1"/>
    </xf>
    <xf numFmtId="0" fontId="1" fillId="3" borderId="0" xfId="0" applyFont="1" applyFill="1" applyAlignment="1">
      <alignment vertical="top" wrapText="1"/>
    </xf>
    <xf numFmtId="0" fontId="1" fillId="11" borderId="0" xfId="0" applyFont="1" applyFill="1" applyAlignment="1">
      <alignment vertical="top" textRotation="90" wrapText="1"/>
    </xf>
    <xf numFmtId="0" fontId="1" fillId="12" borderId="0" xfId="0" applyFont="1" applyFill="1" applyAlignment="1">
      <alignment vertical="top" wrapText="1"/>
    </xf>
    <xf numFmtId="0" fontId="1" fillId="13" borderId="0" xfId="0" applyFont="1" applyFill="1" applyAlignment="1">
      <alignment horizontal="center" vertical="top" textRotation="90" wrapText="1"/>
    </xf>
    <xf numFmtId="0" fontId="1" fillId="5" borderId="0" xfId="0" applyFont="1" applyFill="1" applyAlignment="1">
      <alignment horizontal="center" vertical="top" wrapText="1"/>
    </xf>
    <xf numFmtId="0" fontId="1" fillId="7" borderId="0" xfId="0" applyFont="1" applyFill="1" applyAlignment="1">
      <alignment horizontal="center" vertical="top" wrapText="1"/>
    </xf>
    <xf numFmtId="0" fontId="1" fillId="9" borderId="0" xfId="0" applyFont="1" applyFill="1" applyAlignment="1">
      <alignment horizontal="center" vertical="top" wrapText="1"/>
    </xf>
    <xf numFmtId="0" fontId="1" fillId="3" borderId="0" xfId="0" applyFont="1" applyFill="1" applyAlignment="1">
      <alignment horizontal="center" vertical="top" wrapText="1"/>
    </xf>
    <xf numFmtId="0" fontId="2" fillId="12" borderId="0" xfId="0" applyFont="1" applyFill="1" applyAlignment="1">
      <alignment horizontal="center" vertical="top" wrapText="1"/>
    </xf>
    <xf numFmtId="0" fontId="1" fillId="13" borderId="0" xfId="0" applyFont="1" applyFill="1" applyAlignment="1">
      <alignment vertical="top" wrapText="1"/>
    </xf>
    <xf numFmtId="0" fontId="2" fillId="0" borderId="0" xfId="0" applyFont="1" applyAlignment="1">
      <alignment vertical="top" wrapText="1"/>
    </xf>
    <xf numFmtId="0" fontId="1" fillId="0" borderId="0" xfId="0" applyFont="1" applyAlignment="1">
      <alignment horizontal="center" vertical="top" wrapText="1"/>
    </xf>
    <xf numFmtId="0" fontId="1" fillId="2" borderId="0" xfId="0" applyFont="1" applyFill="1" applyAlignment="1">
      <alignment horizontal="center" vertical="top" wrapText="1"/>
    </xf>
    <xf numFmtId="164" fontId="2" fillId="0" borderId="0" xfId="0" applyNumberFormat="1" applyFont="1" applyAlignment="1">
      <alignment horizontal="center" vertical="top" wrapText="1"/>
    </xf>
    <xf numFmtId="0" fontId="3" fillId="3" borderId="0" xfId="0" applyFont="1" applyFill="1" applyAlignment="1">
      <alignment horizontal="center" vertical="top" wrapText="1"/>
    </xf>
    <xf numFmtId="0" fontId="4" fillId="0" borderId="0" xfId="0" applyFont="1" applyAlignment="1">
      <alignment horizontal="center" vertical="top"/>
    </xf>
    <xf numFmtId="0" fontId="2" fillId="5" borderId="0" xfId="0" applyFont="1" applyFill="1" applyAlignment="1">
      <alignment vertical="top" wrapText="1"/>
    </xf>
    <xf numFmtId="0" fontId="2" fillId="7" borderId="0" xfId="0" applyFont="1" applyFill="1" applyAlignment="1">
      <alignment vertical="top" wrapText="1"/>
    </xf>
    <xf numFmtId="0" fontId="2" fillId="7" borderId="0" xfId="0" applyFont="1" applyFill="1" applyAlignment="1">
      <alignment vertical="top" wrapText="1"/>
    </xf>
    <xf numFmtId="0" fontId="2" fillId="9" borderId="0" xfId="0" applyFont="1" applyFill="1" applyAlignment="1">
      <alignment vertical="top" wrapText="1"/>
    </xf>
    <xf numFmtId="0" fontId="2" fillId="9" borderId="0" xfId="0" applyFont="1" applyFill="1" applyAlignment="1">
      <alignment vertical="top" wrapText="1"/>
    </xf>
    <xf numFmtId="0" fontId="2" fillId="3" borderId="0" xfId="0" applyFont="1" applyFill="1" applyAlignment="1">
      <alignment vertical="top" wrapText="1"/>
    </xf>
    <xf numFmtId="0" fontId="2" fillId="3" borderId="0" xfId="0" applyFont="1" applyFill="1" applyAlignment="1">
      <alignment vertical="top" wrapText="1"/>
    </xf>
    <xf numFmtId="0" fontId="2" fillId="12" borderId="0" xfId="0" applyFont="1" applyFill="1" applyAlignment="1">
      <alignment vertical="top" wrapText="1"/>
    </xf>
    <xf numFmtId="0" fontId="2" fillId="12" borderId="0" xfId="0" applyFont="1" applyFill="1" applyAlignment="1">
      <alignment vertical="top" wrapText="1"/>
    </xf>
    <xf numFmtId="0" fontId="2" fillId="5" borderId="0" xfId="0" applyFont="1" applyFill="1" applyAlignment="1">
      <alignment horizontal="center" vertical="top" wrapText="1"/>
    </xf>
    <xf numFmtId="0" fontId="2" fillId="7" borderId="0" xfId="0" applyFont="1" applyFill="1" applyAlignment="1">
      <alignment horizontal="center" vertical="top" wrapText="1"/>
    </xf>
    <xf numFmtId="0" fontId="2" fillId="9" borderId="0" xfId="0" applyFont="1" applyFill="1" applyAlignment="1">
      <alignment horizontal="center" vertical="top" wrapText="1"/>
    </xf>
    <xf numFmtId="0" fontId="2" fillId="3" borderId="0" xfId="0" applyFont="1" applyFill="1" applyAlignment="1">
      <alignment horizontal="center" vertical="top" wrapText="1"/>
    </xf>
    <xf numFmtId="0" fontId="2" fillId="5" borderId="0" xfId="0" applyFont="1" applyFill="1" applyAlignment="1">
      <alignment vertical="top" wrapText="1"/>
    </xf>
    <xf numFmtId="0" fontId="5" fillId="3" borderId="0" xfId="0" applyFont="1" applyFill="1" applyAlignment="1">
      <alignment horizontal="center" vertical="top" wrapText="1"/>
    </xf>
    <xf numFmtId="0" fontId="6" fillId="0" borderId="0" xfId="0" applyFont="1" applyAlignment="1">
      <alignment horizontal="center" vertical="top"/>
    </xf>
    <xf numFmtId="0" fontId="2" fillId="0" borderId="0" xfId="0" applyFont="1" applyAlignment="1">
      <alignment vertical="top" wrapText="1"/>
    </xf>
    <xf numFmtId="0" fontId="2" fillId="4" borderId="0" xfId="0" applyFont="1" applyFill="1" applyAlignment="1">
      <alignment vertical="top" wrapText="1"/>
    </xf>
    <xf numFmtId="0" fontId="2" fillId="6" borderId="0" xfId="0" applyFont="1" applyFill="1" applyAlignment="1">
      <alignment vertical="top" wrapText="1"/>
    </xf>
    <xf numFmtId="0" fontId="2" fillId="8" borderId="0" xfId="0" applyFont="1" applyFill="1" applyAlignment="1">
      <alignment vertical="top" wrapText="1"/>
    </xf>
    <xf numFmtId="0" fontId="2" fillId="10" borderId="0" xfId="0" applyFont="1" applyFill="1" applyAlignment="1">
      <alignment vertical="top" wrapText="1"/>
    </xf>
    <xf numFmtId="0" fontId="2" fillId="11" borderId="0" xfId="0" applyFont="1" applyFill="1" applyAlignment="1">
      <alignment vertical="top" wrapText="1"/>
    </xf>
    <xf numFmtId="0" fontId="2" fillId="13" borderId="0" xfId="0" applyFont="1" applyFill="1" applyAlignment="1">
      <alignment horizontal="center" vertical="top" wrapText="1"/>
    </xf>
    <xf numFmtId="0" fontId="7" fillId="3" borderId="0" xfId="0" applyFont="1" applyFill="1" applyAlignment="1">
      <alignment vertical="top" wrapText="1"/>
    </xf>
    <xf numFmtId="0" fontId="2" fillId="3" borderId="0" xfId="0" applyFont="1" applyFill="1" applyAlignment="1">
      <alignment vertical="top" wrapText="1"/>
    </xf>
    <xf numFmtId="0" fontId="2" fillId="0" borderId="0" xfId="0" applyFont="1" applyAlignment="1">
      <alignment horizontal="center" vertical="top"/>
    </xf>
    <xf numFmtId="0" fontId="2" fillId="13" borderId="0" xfId="0" applyFont="1" applyFill="1" applyAlignment="1">
      <alignment horizontal="center" vertical="top" wrapText="1"/>
    </xf>
    <xf numFmtId="0" fontId="2" fillId="0" borderId="0" xfId="0" applyFont="1" applyAlignment="1">
      <alignment horizontal="center" vertical="top" wrapText="1"/>
    </xf>
    <xf numFmtId="0" fontId="2" fillId="0" borderId="0" xfId="0" applyFont="1" applyAlignment="1">
      <alignment horizontal="center" vertical="top"/>
    </xf>
    <xf numFmtId="0" fontId="2" fillId="0" borderId="0" xfId="0" applyFont="1" applyAlignment="1">
      <alignment vertical="top"/>
    </xf>
    <xf numFmtId="0" fontId="1" fillId="2" borderId="0" xfId="0" applyFont="1" applyFill="1" applyAlignment="1">
      <alignment vertical="top" wrapText="1"/>
    </xf>
    <xf numFmtId="0" fontId="2" fillId="0" borderId="0" xfId="0" applyFont="1" applyAlignment="1">
      <alignment horizontal="center" vertical="top" wrapText="1"/>
    </xf>
    <xf numFmtId="0" fontId="8" fillId="3" borderId="0" xfId="0" applyFont="1" applyFill="1" applyAlignment="1">
      <alignment vertical="top" wrapText="1"/>
    </xf>
    <xf numFmtId="0" fontId="2" fillId="0" borderId="0" xfId="0" applyFont="1" applyAlignment="1">
      <alignment horizontal="center" vertical="top"/>
    </xf>
    <xf numFmtId="0" fontId="2" fillId="14" borderId="0" xfId="0" applyFont="1" applyFill="1" applyAlignment="1">
      <alignment vertical="top" wrapText="1"/>
    </xf>
    <xf numFmtId="0" fontId="2" fillId="14" borderId="0" xfId="0" applyFont="1" applyFill="1" applyAlignment="1">
      <alignment vertical="top" wrapText="1"/>
    </xf>
    <xf numFmtId="0" fontId="2" fillId="5" borderId="0" xfId="0" applyFont="1" applyFill="1" applyAlignment="1">
      <alignment horizontal="center" vertical="top" wrapText="1"/>
    </xf>
    <xf numFmtId="0" fontId="2" fillId="7" borderId="0" xfId="0" applyFont="1" applyFill="1" applyAlignment="1">
      <alignment horizontal="center" vertical="top" wrapText="1"/>
    </xf>
    <xf numFmtId="0" fontId="2" fillId="9" borderId="0" xfId="0" applyFont="1" applyFill="1" applyAlignment="1">
      <alignment horizontal="center" vertical="top" wrapText="1"/>
    </xf>
    <xf numFmtId="0" fontId="2" fillId="3" borderId="0" xfId="0" applyFont="1" applyFill="1" applyAlignment="1">
      <alignment horizontal="center" vertical="top" wrapText="1"/>
    </xf>
    <xf numFmtId="0" fontId="2" fillId="12" borderId="0" xfId="0" applyFont="1" applyFill="1" applyAlignment="1">
      <alignment horizontal="center" vertical="top" wrapText="1"/>
    </xf>
    <xf numFmtId="0" fontId="9" fillId="6" borderId="0" xfId="0" applyFont="1" applyFill="1" applyAlignment="1"/>
    <xf numFmtId="0" fontId="2" fillId="6" borderId="0" xfId="0" applyFont="1" applyFill="1"/>
    <xf numFmtId="0" fontId="2" fillId="0" borderId="0" xfId="0" applyFont="1" applyAlignment="1"/>
    <xf numFmtId="0" fontId="10" fillId="0" borderId="0" xfId="0" applyFont="1" applyAlignment="1"/>
    <xf numFmtId="0" fontId="1" fillId="0" borderId="1" xfId="0" applyFont="1" applyBorder="1" applyAlignment="1">
      <alignment horizontal="center" vertical="top" wrapText="1"/>
    </xf>
    <xf numFmtId="0" fontId="1" fillId="2" borderId="2" xfId="0" applyFont="1" applyFill="1" applyBorder="1" applyAlignment="1">
      <alignment horizontal="center" vertical="top"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right" vertical="top" wrapText="1"/>
    </xf>
    <xf numFmtId="0" fontId="2" fillId="0" borderId="4" xfId="0" applyFont="1" applyBorder="1" applyAlignment="1">
      <alignment vertical="center" wrapText="1"/>
    </xf>
    <xf numFmtId="0" fontId="2" fillId="0" borderId="4" xfId="0" applyFont="1" applyBorder="1" applyAlignment="1">
      <alignment vertical="center"/>
    </xf>
    <xf numFmtId="0" fontId="1" fillId="0" borderId="0" xfId="0" applyFont="1" applyAlignment="1"/>
    <xf numFmtId="0" fontId="1" fillId="0" borderId="5" xfId="0" applyFont="1" applyBorder="1" applyAlignment="1">
      <alignment horizontal="center" vertical="top" wrapText="1"/>
    </xf>
    <xf numFmtId="0" fontId="1" fillId="2" borderId="6" xfId="0" applyFont="1" applyFill="1" applyBorder="1" applyAlignment="1">
      <alignment horizontal="center" vertical="top" wrapText="1"/>
    </xf>
    <xf numFmtId="0" fontId="2" fillId="0" borderId="6" xfId="0" applyFont="1" applyBorder="1" applyAlignment="1">
      <alignment horizontal="center" vertical="top" wrapText="1"/>
    </xf>
    <xf numFmtId="0" fontId="2" fillId="0" borderId="7" xfId="0" applyFont="1" applyBorder="1" applyAlignment="1">
      <alignment horizontal="center" vertical="top" wrapText="1"/>
    </xf>
    <xf numFmtId="0" fontId="2" fillId="0" borderId="4" xfId="0" applyFont="1" applyBorder="1" applyAlignment="1">
      <alignment wrapText="1"/>
    </xf>
    <xf numFmtId="0" fontId="2" fillId="3" borderId="4" xfId="0" applyFont="1" applyFill="1" applyBorder="1" applyAlignment="1"/>
    <xf numFmtId="0" fontId="2" fillId="0" borderId="0" xfId="0" applyFont="1"/>
    <xf numFmtId="0" fontId="1" fillId="0" borderId="8" xfId="0" applyFont="1" applyBorder="1" applyAlignment="1">
      <alignment horizontal="center" vertical="top" wrapText="1"/>
    </xf>
    <xf numFmtId="0" fontId="2" fillId="0" borderId="4" xfId="0" applyFont="1" applyBorder="1" applyAlignment="1">
      <alignment horizontal="center" vertical="top" wrapText="1"/>
    </xf>
    <xf numFmtId="0" fontId="2" fillId="0" borderId="9" xfId="0" applyFont="1" applyBorder="1" applyAlignment="1">
      <alignment horizontal="center" vertical="top" wrapText="1"/>
    </xf>
    <xf numFmtId="0" fontId="1" fillId="7" borderId="8" xfId="0" applyFont="1" applyFill="1" applyBorder="1" applyAlignment="1">
      <alignment horizontal="center" vertical="top" wrapText="1"/>
    </xf>
    <xf numFmtId="0" fontId="1" fillId="7" borderId="6" xfId="0" applyFont="1" applyFill="1" applyBorder="1" applyAlignment="1">
      <alignment horizontal="center" vertical="top" wrapText="1"/>
    </xf>
    <xf numFmtId="0" fontId="2" fillId="7" borderId="4" xfId="0" applyFont="1" applyFill="1" applyBorder="1" applyAlignment="1">
      <alignment wrapText="1"/>
    </xf>
    <xf numFmtId="0" fontId="2" fillId="7" borderId="4" xfId="0" applyFont="1" applyFill="1" applyBorder="1" applyAlignment="1"/>
    <xf numFmtId="0" fontId="1" fillId="0" borderId="10" xfId="0" applyFont="1" applyBorder="1" applyAlignment="1">
      <alignment horizontal="center" vertical="top" wrapText="1"/>
    </xf>
    <xf numFmtId="0" fontId="2" fillId="0" borderId="11" xfId="0" applyFont="1" applyBorder="1" applyAlignment="1">
      <alignment horizontal="center" vertical="top" wrapText="1"/>
    </xf>
    <xf numFmtId="0" fontId="2" fillId="0" borderId="12" xfId="0" applyFont="1" applyBorder="1" applyAlignment="1">
      <alignment horizontal="center" vertical="top" wrapText="1"/>
    </xf>
    <xf numFmtId="0" fontId="1" fillId="7" borderId="10" xfId="0" applyFont="1" applyFill="1" applyBorder="1" applyAlignment="1">
      <alignment horizontal="center" vertical="top" wrapText="1"/>
    </xf>
    <xf numFmtId="0" fontId="1" fillId="0" borderId="13" xfId="0" applyFont="1" applyBorder="1" applyAlignment="1">
      <alignment horizontal="center" vertical="center" wrapText="1"/>
    </xf>
    <xf numFmtId="0" fontId="2" fillId="0" borderId="4" xfId="0" applyFont="1" applyBorder="1" applyAlignment="1">
      <alignment horizontal="center"/>
    </xf>
    <xf numFmtId="0" fontId="2" fillId="0" borderId="4" xfId="0" applyFont="1" applyBorder="1" applyAlignment="1">
      <alignment horizontal="center"/>
    </xf>
    <xf numFmtId="0" fontId="2" fillId="0" borderId="0" xfId="0" applyFont="1" applyAlignment="1">
      <alignment horizontal="center"/>
    </xf>
    <xf numFmtId="9" fontId="2" fillId="0" borderId="4" xfId="0" applyNumberFormat="1" applyFont="1" applyBorder="1" applyAlignment="1">
      <alignment horizontal="center"/>
    </xf>
    <xf numFmtId="9" fontId="2" fillId="0" borderId="0" xfId="0" applyNumberFormat="1" applyFont="1" applyAlignment="1">
      <alignment horizontal="center"/>
    </xf>
    <xf numFmtId="0" fontId="11" fillId="0" borderId="0" xfId="0" applyFont="1" applyAlignment="1">
      <alignment horizontal="left" vertical="top"/>
    </xf>
    <xf numFmtId="0" fontId="1" fillId="0" borderId="0" xfId="0" applyFont="1" applyAlignment="1">
      <alignment horizontal="left" vertical="top" wrapText="1"/>
    </xf>
    <xf numFmtId="0" fontId="2" fillId="0" borderId="0" xfId="0" applyFont="1" applyAlignment="1">
      <alignment vertical="top"/>
    </xf>
    <xf numFmtId="0" fontId="12" fillId="12" borderId="0" xfId="0" applyFont="1" applyFill="1" applyAlignment="1">
      <alignment horizontal="left" vertical="top"/>
    </xf>
    <xf numFmtId="0" fontId="1" fillId="12" borderId="0" xfId="0" applyFont="1" applyFill="1" applyAlignment="1">
      <alignment horizontal="left" vertical="top" wrapText="1"/>
    </xf>
    <xf numFmtId="0" fontId="2" fillId="12" borderId="0" xfId="0" applyFont="1" applyFill="1"/>
    <xf numFmtId="0" fontId="2" fillId="12" borderId="0" xfId="0" applyFont="1" applyFill="1" applyAlignment="1">
      <alignment horizontal="center"/>
    </xf>
    <xf numFmtId="0" fontId="2" fillId="12" borderId="0" xfId="0" applyFont="1" applyFill="1" applyAlignment="1">
      <alignment vertical="top"/>
    </xf>
    <xf numFmtId="0" fontId="1" fillId="0" borderId="4" xfId="0" applyFont="1" applyBorder="1" applyAlignment="1">
      <alignment horizontal="center" vertical="top" wrapText="1"/>
    </xf>
    <xf numFmtId="0" fontId="1" fillId="0" borderId="4" xfId="0" applyFont="1" applyBorder="1" applyAlignment="1">
      <alignment horizontal="left" vertical="top" wrapText="1"/>
    </xf>
    <xf numFmtId="0" fontId="1" fillId="5" borderId="4" xfId="0" applyFont="1" applyFill="1" applyBorder="1" applyAlignment="1">
      <alignment vertical="top" wrapText="1"/>
    </xf>
    <xf numFmtId="0" fontId="2" fillId="15" borderId="4" xfId="0" applyFont="1" applyFill="1" applyBorder="1" applyAlignment="1">
      <alignment vertical="top" wrapText="1"/>
    </xf>
    <xf numFmtId="0" fontId="1" fillId="7" borderId="4" xfId="0" applyFont="1" applyFill="1" applyBorder="1" applyAlignment="1">
      <alignment vertical="top" wrapText="1"/>
    </xf>
    <xf numFmtId="0" fontId="1" fillId="9" borderId="4" xfId="0" applyFont="1" applyFill="1" applyBorder="1" applyAlignment="1">
      <alignment vertical="top" wrapText="1"/>
    </xf>
    <xf numFmtId="0" fontId="1" fillId="3" borderId="4" xfId="0" applyFont="1" applyFill="1" applyBorder="1" applyAlignment="1">
      <alignment vertical="top" wrapText="1"/>
    </xf>
    <xf numFmtId="0" fontId="1" fillId="16" borderId="4" xfId="0" applyFont="1" applyFill="1" applyBorder="1" applyAlignment="1">
      <alignment vertical="top" wrapText="1"/>
    </xf>
    <xf numFmtId="0" fontId="2" fillId="17" borderId="0" xfId="0" applyFont="1" applyFill="1" applyAlignment="1">
      <alignment horizontal="center" vertical="top" wrapText="1"/>
    </xf>
    <xf numFmtId="0" fontId="2" fillId="15" borderId="0" xfId="0" applyFont="1" applyFill="1" applyAlignment="1">
      <alignment vertical="top" wrapText="1"/>
    </xf>
    <xf numFmtId="0" fontId="2" fillId="0" borderId="0" xfId="0" applyFont="1" applyAlignment="1">
      <alignment vertical="top"/>
    </xf>
    <xf numFmtId="0" fontId="2" fillId="0" borderId="0" xfId="0" applyFont="1" applyAlignment="1">
      <alignment horizontal="center" vertical="top"/>
    </xf>
    <xf numFmtId="0" fontId="1" fillId="0" borderId="14" xfId="0" applyFont="1" applyBorder="1" applyAlignment="1">
      <alignment horizontal="center" vertical="top" wrapText="1"/>
    </xf>
    <xf numFmtId="0" fontId="1" fillId="0" borderId="14" xfId="0" applyFont="1" applyBorder="1" applyAlignment="1">
      <alignment vertical="top" wrapText="1"/>
    </xf>
    <xf numFmtId="0" fontId="13" fillId="3" borderId="14" xfId="0" applyFont="1" applyFill="1" applyBorder="1" applyAlignment="1">
      <alignment horizontal="center" vertical="top" wrapText="1"/>
    </xf>
    <xf numFmtId="0" fontId="2" fillId="0" borderId="14" xfId="0" applyFont="1" applyBorder="1" applyAlignment="1">
      <alignment vertical="top" wrapText="1"/>
    </xf>
    <xf numFmtId="0" fontId="2" fillId="15" borderId="14" xfId="0" applyFont="1" applyFill="1" applyBorder="1" applyAlignment="1">
      <alignment vertical="top" wrapText="1"/>
    </xf>
    <xf numFmtId="0" fontId="2" fillId="5" borderId="14" xfId="0" applyFont="1" applyFill="1" applyBorder="1" applyAlignment="1">
      <alignment vertical="top" wrapText="1"/>
    </xf>
    <xf numFmtId="0" fontId="2" fillId="0" borderId="14" xfId="0" applyFont="1" applyBorder="1" applyAlignment="1">
      <alignment horizontal="center" vertical="top"/>
    </xf>
    <xf numFmtId="0" fontId="2" fillId="0" borderId="14" xfId="0" applyFont="1" applyBorder="1" applyAlignment="1">
      <alignment vertical="top"/>
    </xf>
    <xf numFmtId="0" fontId="2" fillId="0" borderId="14" xfId="0" applyFont="1" applyBorder="1"/>
    <xf numFmtId="0" fontId="2" fillId="0" borderId="0" xfId="0" applyFont="1" applyAlignment="1">
      <alignment wrapText="1"/>
    </xf>
    <xf numFmtId="0" fontId="2" fillId="15" borderId="0" xfId="0" applyFont="1" applyFill="1"/>
    <xf numFmtId="0" fontId="2" fillId="15" borderId="0" xfId="0" applyFont="1" applyFill="1" applyAlignment="1">
      <alignment wrapText="1"/>
    </xf>
    <xf numFmtId="0" fontId="14" fillId="18" borderId="15" xfId="0" applyFont="1" applyFill="1" applyBorder="1" applyAlignment="1"/>
    <xf numFmtId="0" fontId="15" fillId="19" borderId="0" xfId="0" applyFont="1" applyFill="1" applyAlignment="1">
      <alignment horizontal="center"/>
    </xf>
    <xf numFmtId="0" fontId="14" fillId="18" borderId="16" xfId="0" applyFont="1" applyFill="1" applyBorder="1" applyAlignment="1"/>
    <xf numFmtId="0" fontId="16" fillId="18" borderId="15" xfId="0" applyFont="1" applyFill="1" applyBorder="1" applyAlignment="1"/>
    <xf numFmtId="0" fontId="14" fillId="0" borderId="0" xfId="0" applyFont="1" applyAlignment="1"/>
    <xf numFmtId="165" fontId="14" fillId="0" borderId="19" xfId="0" applyNumberFormat="1" applyFont="1" applyBorder="1" applyAlignment="1">
      <alignment horizontal="center"/>
    </xf>
    <xf numFmtId="0" fontId="14" fillId="0" borderId="20" xfId="0" applyFont="1" applyBorder="1" applyAlignment="1"/>
    <xf numFmtId="165" fontId="14" fillId="0" borderId="19" xfId="0" applyNumberFormat="1" applyFont="1" applyBorder="1" applyAlignment="1">
      <alignment horizontal="center"/>
    </xf>
    <xf numFmtId="0" fontId="16" fillId="18" borderId="21" xfId="0" applyFont="1" applyFill="1" applyBorder="1" applyAlignment="1"/>
    <xf numFmtId="0" fontId="14" fillId="18" borderId="21" xfId="0" applyFont="1" applyFill="1" applyBorder="1"/>
    <xf numFmtId="0" fontId="14" fillId="0" borderId="0" xfId="0" applyFont="1"/>
    <xf numFmtId="0" fontId="14" fillId="0" borderId="19" xfId="0" applyFont="1" applyBorder="1"/>
    <xf numFmtId="0" fontId="14" fillId="0" borderId="0" xfId="0" applyFont="1" applyAlignment="1">
      <alignment horizontal="right"/>
    </xf>
    <xf numFmtId="0" fontId="14" fillId="0" borderId="19" xfId="0" applyFont="1" applyBorder="1" applyAlignment="1">
      <alignment horizontal="center"/>
    </xf>
    <xf numFmtId="0" fontId="14" fillId="0" borderId="22" xfId="0" applyFont="1" applyBorder="1"/>
    <xf numFmtId="0" fontId="14" fillId="0" borderId="23" xfId="0" applyFont="1" applyBorder="1"/>
    <xf numFmtId="0" fontId="14" fillId="0" borderId="24" xfId="0" applyFont="1" applyBorder="1" applyAlignment="1"/>
    <xf numFmtId="165" fontId="14" fillId="0" borderId="23" xfId="0" applyNumberFormat="1" applyFont="1" applyBorder="1" applyAlignment="1">
      <alignment horizontal="center"/>
    </xf>
    <xf numFmtId="0" fontId="14" fillId="18" borderId="25" xfId="0" applyFont="1" applyFill="1" applyBorder="1"/>
    <xf numFmtId="0" fontId="14" fillId="0" borderId="22" xfId="0" applyFont="1" applyBorder="1" applyAlignment="1"/>
    <xf numFmtId="165" fontId="14" fillId="0" borderId="23" xfId="0" applyNumberFormat="1" applyFont="1" applyBorder="1" applyAlignment="1">
      <alignment horizontal="center"/>
    </xf>
    <xf numFmtId="0" fontId="14" fillId="0" borderId="24" xfId="0" applyFont="1" applyBorder="1"/>
    <xf numFmtId="0" fontId="14" fillId="18" borderId="16" xfId="0" applyFont="1" applyFill="1" applyBorder="1"/>
    <xf numFmtId="0" fontId="14" fillId="0" borderId="26" xfId="0" applyFont="1" applyBorder="1"/>
    <xf numFmtId="0" fontId="14" fillId="0" borderId="27" xfId="0" applyFont="1" applyBorder="1"/>
    <xf numFmtId="0" fontId="14" fillId="0" borderId="26" xfId="0" applyFont="1" applyBorder="1" applyAlignment="1"/>
    <xf numFmtId="165" fontId="14" fillId="0" borderId="27" xfId="0" applyNumberFormat="1" applyFont="1" applyBorder="1" applyAlignment="1">
      <alignment horizontal="center"/>
    </xf>
    <xf numFmtId="0" fontId="14" fillId="0" borderId="28" xfId="0" applyFont="1" applyBorder="1" applyAlignment="1"/>
    <xf numFmtId="165" fontId="14" fillId="0" borderId="27" xfId="0" applyNumberFormat="1" applyFont="1" applyBorder="1" applyAlignment="1">
      <alignment horizontal="center"/>
    </xf>
    <xf numFmtId="165" fontId="2" fillId="0" borderId="0" xfId="0" applyNumberFormat="1" applyFont="1" applyAlignment="1">
      <alignment horizontal="center"/>
    </xf>
    <xf numFmtId="0" fontId="16" fillId="18" borderId="21" xfId="0" applyFont="1" applyFill="1" applyBorder="1"/>
    <xf numFmtId="0" fontId="14" fillId="0" borderId="20" xfId="0" applyFont="1" applyBorder="1"/>
    <xf numFmtId="0" fontId="14" fillId="18" borderId="21" xfId="0" applyFont="1" applyFill="1" applyBorder="1" applyAlignment="1"/>
    <xf numFmtId="0" fontId="14" fillId="0" borderId="20" xfId="0" applyFont="1" applyBorder="1" applyAlignment="1">
      <alignment horizontal="right"/>
    </xf>
    <xf numFmtId="0" fontId="14" fillId="0" borderId="28" xfId="0" applyFont="1" applyBorder="1"/>
    <xf numFmtId="165" fontId="14" fillId="0" borderId="0" xfId="0" applyNumberFormat="1" applyFont="1" applyAlignment="1">
      <alignment horizontal="center"/>
    </xf>
    <xf numFmtId="0" fontId="16" fillId="18" borderId="25" xfId="0" applyFont="1" applyFill="1" applyBorder="1"/>
    <xf numFmtId="0" fontId="16" fillId="0" borderId="24" xfId="0" applyFont="1" applyBorder="1" applyAlignment="1"/>
    <xf numFmtId="0" fontId="16" fillId="0" borderId="0" xfId="0" applyFont="1" applyAlignment="1"/>
    <xf numFmtId="165" fontId="14" fillId="0" borderId="0" xfId="0" applyNumberFormat="1" applyFont="1" applyAlignment="1">
      <alignment horizontal="center"/>
    </xf>
    <xf numFmtId="0" fontId="18" fillId="0" borderId="0" xfId="0" applyFont="1"/>
    <xf numFmtId="165" fontId="2" fillId="0" borderId="0" xfId="0" applyNumberFormat="1" applyFont="1" applyAlignment="1">
      <alignment horizontal="center"/>
    </xf>
    <xf numFmtId="0" fontId="18" fillId="0" borderId="0" xfId="0" applyFont="1" applyAlignment="1"/>
    <xf numFmtId="165" fontId="2" fillId="15" borderId="0" xfId="0" applyNumberFormat="1" applyFont="1" applyFill="1" applyAlignment="1">
      <alignment horizontal="center"/>
    </xf>
    <xf numFmtId="0" fontId="1" fillId="5" borderId="0" xfId="0" applyFont="1" applyFill="1" applyAlignment="1">
      <alignment vertical="top"/>
    </xf>
    <xf numFmtId="0" fontId="1" fillId="7" borderId="0" xfId="0" applyFont="1" applyFill="1" applyAlignment="1">
      <alignment vertical="top"/>
    </xf>
    <xf numFmtId="0" fontId="1" fillId="9" borderId="0" xfId="0" applyFont="1" applyFill="1" applyAlignment="1">
      <alignment vertical="top"/>
    </xf>
    <xf numFmtId="0" fontId="1" fillId="3" borderId="0" xfId="0" applyFont="1" applyFill="1" applyAlignment="1">
      <alignment vertical="top"/>
    </xf>
    <xf numFmtId="0" fontId="1" fillId="16" borderId="0" xfId="0" applyFont="1" applyFill="1" applyAlignment="1">
      <alignment vertical="top"/>
    </xf>
    <xf numFmtId="0" fontId="2" fillId="15" borderId="0" xfId="0" applyFont="1" applyFill="1" applyAlignment="1">
      <alignment wrapText="1"/>
    </xf>
    <xf numFmtId="165" fontId="19" fillId="19" borderId="4" xfId="0" applyNumberFormat="1" applyFont="1" applyFill="1" applyBorder="1" applyAlignment="1"/>
    <xf numFmtId="0" fontId="20" fillId="5" borderId="4" xfId="0" applyFont="1" applyFill="1" applyBorder="1" applyAlignment="1">
      <alignment vertical="top" wrapText="1"/>
    </xf>
    <xf numFmtId="0" fontId="20" fillId="7" borderId="4" xfId="0" applyFont="1" applyFill="1" applyBorder="1" applyAlignment="1">
      <alignment vertical="top" wrapText="1"/>
    </xf>
    <xf numFmtId="0" fontId="20" fillId="9" borderId="4" xfId="0" applyFont="1" applyFill="1" applyBorder="1" applyAlignment="1">
      <alignment vertical="top" wrapText="1"/>
    </xf>
    <xf numFmtId="0" fontId="20" fillId="3" borderId="4" xfId="0" applyFont="1" applyFill="1" applyBorder="1" applyAlignment="1">
      <alignment vertical="top" wrapText="1"/>
    </xf>
    <xf numFmtId="0" fontId="20" fillId="16" borderId="4" xfId="0" applyFont="1" applyFill="1" applyBorder="1" applyAlignment="1">
      <alignment vertical="top" wrapText="1"/>
    </xf>
    <xf numFmtId="165" fontId="19" fillId="0" borderId="4" xfId="0" applyNumberFormat="1" applyFont="1" applyBorder="1" applyAlignment="1">
      <alignment vertical="top" wrapText="1"/>
    </xf>
    <xf numFmtId="0" fontId="19" fillId="0" borderId="4" xfId="0" applyFont="1" applyBorder="1" applyAlignment="1">
      <alignment horizontal="center" vertical="top"/>
    </xf>
    <xf numFmtId="165" fontId="19" fillId="0" borderId="4" xfId="0" applyNumberFormat="1" applyFont="1" applyBorder="1" applyAlignment="1">
      <alignment vertical="top" wrapText="1"/>
    </xf>
    <xf numFmtId="0" fontId="21" fillId="0" borderId="0" xfId="0" applyFont="1" applyAlignment="1"/>
    <xf numFmtId="0" fontId="9" fillId="0" borderId="0" xfId="0" applyFont="1" applyAlignment="1"/>
    <xf numFmtId="0" fontId="19" fillId="0" borderId="4" xfId="0" applyFont="1" applyBorder="1" applyAlignment="1">
      <alignment vertical="top" wrapText="1"/>
    </xf>
    <xf numFmtId="0" fontId="15" fillId="19" borderId="0" xfId="0" applyFont="1" applyFill="1" applyAlignment="1"/>
    <xf numFmtId="0" fontId="2" fillId="0" borderId="0" xfId="0" applyFont="1" applyAlignment="1">
      <alignment horizontal="left" vertical="top" wrapText="1"/>
    </xf>
    <xf numFmtId="0" fontId="2" fillId="0" borderId="0" xfId="0" applyFont="1" applyAlignment="1">
      <alignment horizontal="center" vertical="top"/>
    </xf>
    <xf numFmtId="165" fontId="2" fillId="0" borderId="0" xfId="0" applyNumberFormat="1" applyFont="1" applyAlignment="1">
      <alignment horizontal="left" vertical="top" wrapText="1"/>
    </xf>
    <xf numFmtId="165" fontId="2" fillId="0" borderId="4" xfId="0" applyNumberFormat="1" applyFont="1" applyBorder="1" applyAlignment="1">
      <alignment horizontal="left" vertical="top" wrapText="1"/>
    </xf>
    <xf numFmtId="0" fontId="2" fillId="0" borderId="4" xfId="0" applyFont="1" applyBorder="1" applyAlignment="1">
      <alignment horizontal="left" vertical="top" wrapText="1"/>
    </xf>
    <xf numFmtId="0" fontId="2" fillId="0" borderId="4" xfId="0" applyFont="1" applyBorder="1" applyAlignment="1">
      <alignment horizontal="center" vertical="top"/>
    </xf>
    <xf numFmtId="0" fontId="2" fillId="0" borderId="0" xfId="0" applyFont="1" applyAlignment="1">
      <alignment horizontal="center"/>
    </xf>
    <xf numFmtId="165" fontId="2" fillId="0" borderId="4" xfId="0" applyNumberFormat="1" applyFont="1" applyBorder="1" applyAlignment="1">
      <alignment horizontal="left"/>
    </xf>
    <xf numFmtId="165" fontId="2" fillId="0" borderId="0" xfId="0" applyNumberFormat="1" applyFont="1" applyAlignment="1">
      <alignment horizontal="left"/>
    </xf>
    <xf numFmtId="165" fontId="2" fillId="0" borderId="0" xfId="0" applyNumberFormat="1" applyFont="1" applyAlignment="1">
      <alignment horizontal="left" vertical="top"/>
    </xf>
    <xf numFmtId="165" fontId="2" fillId="0" borderId="0" xfId="0" applyNumberFormat="1" applyFont="1" applyAlignment="1">
      <alignment horizontal="center" vertical="top"/>
    </xf>
    <xf numFmtId="0" fontId="2" fillId="0" borderId="0" xfId="0" applyFont="1" applyAlignment="1"/>
    <xf numFmtId="0" fontId="21" fillId="20" borderId="0" xfId="0" applyFont="1" applyFill="1" applyAlignment="1"/>
    <xf numFmtId="0" fontId="21" fillId="20" borderId="0" xfId="0" applyFont="1" applyFill="1" applyAlignment="1"/>
    <xf numFmtId="0" fontId="2" fillId="20" borderId="0" xfId="0" applyFont="1" applyFill="1"/>
    <xf numFmtId="0" fontId="2" fillId="0" borderId="31" xfId="0" applyFont="1" applyBorder="1" applyAlignment="1">
      <alignment horizontal="center" vertical="center" wrapText="1"/>
    </xf>
    <xf numFmtId="0" fontId="1" fillId="2" borderId="32" xfId="0" applyFont="1" applyFill="1" applyBorder="1" applyAlignment="1">
      <alignment horizontal="center" vertical="center" wrapText="1"/>
    </xf>
    <xf numFmtId="0" fontId="1" fillId="2" borderId="33" xfId="0" applyFont="1" applyFill="1" applyBorder="1" applyAlignment="1">
      <alignment horizontal="center" vertical="center" wrapText="1"/>
    </xf>
    <xf numFmtId="0" fontId="2" fillId="0" borderId="0" xfId="0" applyFont="1" applyAlignment="1">
      <alignment vertical="top"/>
    </xf>
    <xf numFmtId="0" fontId="2" fillId="0" borderId="8" xfId="0" applyFont="1" applyBorder="1" applyAlignment="1">
      <alignment horizontal="center" vertical="center" wrapText="1"/>
    </xf>
    <xf numFmtId="165" fontId="2" fillId="0" borderId="4" xfId="0" applyNumberFormat="1" applyFont="1" applyBorder="1" applyAlignment="1">
      <alignment horizontal="center" vertical="center" wrapText="1"/>
    </xf>
    <xf numFmtId="165" fontId="2" fillId="0" borderId="9" xfId="0" applyNumberFormat="1" applyFont="1" applyBorder="1" applyAlignment="1">
      <alignment horizontal="center" vertical="center" wrapText="1"/>
    </xf>
    <xf numFmtId="0" fontId="2" fillId="0" borderId="0" xfId="0" applyFont="1" applyAlignment="1"/>
    <xf numFmtId="0" fontId="2" fillId="0" borderId="10" xfId="0" applyFont="1" applyBorder="1" applyAlignment="1">
      <alignment horizontal="center" vertical="center" wrapText="1"/>
    </xf>
    <xf numFmtId="165" fontId="2" fillId="0" borderId="11" xfId="0" applyNumberFormat="1" applyFont="1" applyBorder="1" applyAlignment="1">
      <alignment horizontal="center" vertical="center" wrapText="1"/>
    </xf>
    <xf numFmtId="165" fontId="2" fillId="0" borderId="12" xfId="0" applyNumberFormat="1" applyFont="1" applyBorder="1" applyAlignment="1">
      <alignment horizontal="center" vertical="center" wrapText="1"/>
    </xf>
    <xf numFmtId="0" fontId="22" fillId="0" borderId="0" xfId="0" applyFont="1" applyAlignment="1"/>
    <xf numFmtId="0" fontId="22" fillId="0" borderId="0" xfId="0" applyFont="1" applyAlignment="1"/>
    <xf numFmtId="0" fontId="20" fillId="0" borderId="0" xfId="0" applyFont="1" applyAlignment="1">
      <alignment horizontal="right" vertical="top" wrapText="1"/>
    </xf>
    <xf numFmtId="0" fontId="20" fillId="0" borderId="34" xfId="0" applyFont="1" applyBorder="1" applyAlignment="1">
      <alignment horizontal="center" vertical="center" wrapText="1"/>
    </xf>
    <xf numFmtId="0" fontId="20" fillId="0" borderId="0" xfId="0" applyFont="1" applyAlignment="1">
      <alignment horizontal="center" vertical="center"/>
    </xf>
    <xf numFmtId="0" fontId="1" fillId="21" borderId="0" xfId="0" applyFont="1" applyFill="1" applyAlignment="1">
      <alignment horizontal="center" vertical="center" wrapText="1"/>
    </xf>
    <xf numFmtId="0" fontId="2" fillId="4" borderId="8" xfId="0" applyFont="1" applyFill="1" applyBorder="1" applyAlignment="1">
      <alignment horizontal="center" vertical="center" wrapText="1"/>
    </xf>
    <xf numFmtId="0" fontId="2" fillId="16" borderId="35" xfId="0" applyFont="1" applyFill="1" applyBorder="1" applyAlignment="1">
      <alignment horizontal="center" vertical="center" wrapText="1"/>
    </xf>
    <xf numFmtId="0" fontId="2" fillId="0" borderId="31" xfId="0" applyFont="1" applyBorder="1" applyAlignment="1">
      <alignment horizontal="center" vertical="center" wrapText="1"/>
    </xf>
    <xf numFmtId="0" fontId="20" fillId="0" borderId="0" xfId="0" applyFont="1" applyAlignment="1">
      <alignment vertical="top" wrapText="1"/>
    </xf>
    <xf numFmtId="0" fontId="20" fillId="0" borderId="0" xfId="0" applyFont="1" applyAlignment="1">
      <alignment vertical="top" wrapText="1"/>
    </xf>
    <xf numFmtId="0" fontId="20" fillId="0" borderId="0" xfId="0" applyFont="1" applyAlignment="1">
      <alignment vertical="top"/>
    </xf>
    <xf numFmtId="0" fontId="19" fillId="0" borderId="0" xfId="0" applyFont="1" applyAlignment="1">
      <alignment horizontal="center" vertical="top" wrapText="1"/>
    </xf>
    <xf numFmtId="9" fontId="2" fillId="0" borderId="4" xfId="0" applyNumberFormat="1" applyFont="1" applyBorder="1" applyAlignment="1">
      <alignment horizontal="center" vertical="center"/>
    </xf>
    <xf numFmtId="2" fontId="2" fillId="0" borderId="0" xfId="0" applyNumberFormat="1" applyFont="1"/>
    <xf numFmtId="0" fontId="2" fillId="0" borderId="4" xfId="0" applyFont="1" applyBorder="1" applyAlignment="1">
      <alignment horizontal="center" vertical="center"/>
    </xf>
    <xf numFmtId="0" fontId="2" fillId="0" borderId="4" xfId="0" applyFont="1" applyBorder="1" applyAlignment="1">
      <alignment horizontal="center" vertical="center"/>
    </xf>
    <xf numFmtId="0" fontId="1" fillId="22" borderId="4" xfId="0" applyFont="1" applyFill="1" applyBorder="1" applyAlignment="1">
      <alignment horizontal="center" vertical="center" wrapText="1"/>
    </xf>
    <xf numFmtId="0" fontId="20" fillId="0" borderId="0" xfId="0" applyFont="1" applyAlignment="1">
      <alignment horizontal="center" vertical="top" wrapText="1"/>
    </xf>
    <xf numFmtId="0" fontId="20" fillId="0" borderId="4" xfId="0" applyFont="1" applyBorder="1" applyAlignment="1">
      <alignment horizontal="center" vertical="top" wrapText="1"/>
    </xf>
    <xf numFmtId="0" fontId="20" fillId="0" borderId="4" xfId="0" applyFont="1" applyBorder="1" applyAlignment="1">
      <alignment horizontal="center" vertical="top"/>
    </xf>
    <xf numFmtId="165" fontId="2" fillId="4" borderId="4" xfId="0" applyNumberFormat="1" applyFont="1" applyFill="1" applyBorder="1" applyAlignment="1">
      <alignment horizontal="center" vertical="center"/>
    </xf>
    <xf numFmtId="165" fontId="2" fillId="4" borderId="4" xfId="0" applyNumberFormat="1" applyFont="1" applyFill="1" applyBorder="1" applyAlignment="1">
      <alignment horizontal="center" vertical="center"/>
    </xf>
    <xf numFmtId="0" fontId="19" fillId="0" borderId="4" xfId="0" applyFont="1" applyBorder="1" applyAlignment="1">
      <alignment horizontal="center" vertical="top" wrapText="1"/>
    </xf>
    <xf numFmtId="0" fontId="19" fillId="0" borderId="4" xfId="0" applyFont="1" applyBorder="1" applyAlignment="1">
      <alignment horizontal="center" vertical="top"/>
    </xf>
    <xf numFmtId="165" fontId="2" fillId="0" borderId="4" xfId="0" applyNumberFormat="1" applyFont="1" applyBorder="1" applyAlignment="1">
      <alignment horizontal="center" vertical="center"/>
    </xf>
    <xf numFmtId="165" fontId="2" fillId="0" borderId="4" xfId="0" applyNumberFormat="1" applyFont="1" applyBorder="1" applyAlignment="1">
      <alignment horizontal="center" vertical="center"/>
    </xf>
    <xf numFmtId="165" fontId="2" fillId="16" borderId="4" xfId="0" applyNumberFormat="1" applyFont="1" applyFill="1" applyBorder="1" applyAlignment="1">
      <alignment horizontal="center" vertical="center"/>
    </xf>
    <xf numFmtId="165" fontId="2" fillId="16" borderId="4" xfId="0" applyNumberFormat="1" applyFont="1" applyFill="1" applyBorder="1" applyAlignment="1">
      <alignment horizontal="center" vertical="center"/>
    </xf>
    <xf numFmtId="9" fontId="2" fillId="4" borderId="4" xfId="0" applyNumberFormat="1" applyFont="1" applyFill="1" applyBorder="1" applyAlignment="1">
      <alignment horizontal="center" vertical="center"/>
    </xf>
    <xf numFmtId="9" fontId="2" fillId="12" borderId="4" xfId="0" applyNumberFormat="1" applyFont="1" applyFill="1" applyBorder="1" applyAlignment="1">
      <alignment horizontal="center" vertical="center"/>
    </xf>
    <xf numFmtId="0" fontId="20" fillId="0" borderId="4" xfId="0" applyFont="1" applyBorder="1" applyAlignment="1">
      <alignment horizontal="center" vertical="center" wrapText="1"/>
    </xf>
    <xf numFmtId="0" fontId="20" fillId="0" borderId="4" xfId="0" applyFont="1" applyBorder="1" applyAlignment="1">
      <alignment horizontal="center" vertical="center" wrapText="1"/>
    </xf>
    <xf numFmtId="0" fontId="1" fillId="21" borderId="4" xfId="0" applyFont="1" applyFill="1" applyBorder="1" applyAlignment="1">
      <alignment horizontal="center" vertical="center" wrapText="1"/>
    </xf>
    <xf numFmtId="0" fontId="20" fillId="0" borderId="4" xfId="0" applyFont="1" applyBorder="1" applyAlignment="1">
      <alignment horizontal="center" vertical="top" wrapText="1"/>
    </xf>
    <xf numFmtId="0" fontId="20" fillId="0" borderId="4" xfId="0" applyFont="1" applyBorder="1" applyAlignment="1">
      <alignment horizontal="center" vertical="top"/>
    </xf>
    <xf numFmtId="0" fontId="10" fillId="20" borderId="0" xfId="0" applyFont="1" applyFill="1" applyAlignment="1"/>
    <xf numFmtId="0" fontId="20" fillId="21" borderId="4" xfId="0" applyFont="1" applyFill="1" applyBorder="1" applyAlignment="1">
      <alignment horizontal="center" vertical="center" wrapText="1"/>
    </xf>
    <xf numFmtId="2" fontId="23" fillId="4" borderId="4" xfId="0" applyNumberFormat="1" applyFont="1" applyFill="1" applyBorder="1" applyAlignment="1">
      <alignment horizontal="center" vertical="center"/>
    </xf>
    <xf numFmtId="0" fontId="1" fillId="23" borderId="4" xfId="0" applyFont="1" applyFill="1" applyBorder="1" applyAlignment="1">
      <alignment horizontal="center" vertical="center"/>
    </xf>
    <xf numFmtId="0" fontId="20" fillId="21" borderId="4" xfId="0" applyFont="1" applyFill="1" applyBorder="1" applyAlignment="1">
      <alignment horizontal="center" vertical="center" wrapText="1"/>
    </xf>
    <xf numFmtId="0" fontId="2" fillId="23" borderId="4" xfId="0" applyFont="1" applyFill="1" applyBorder="1" applyAlignment="1">
      <alignment horizontal="center" vertical="center"/>
    </xf>
    <xf numFmtId="2" fontId="23" fillId="4" borderId="4" xfId="0" applyNumberFormat="1" applyFont="1" applyFill="1" applyBorder="1" applyAlignment="1">
      <alignment horizontal="center"/>
    </xf>
    <xf numFmtId="0" fontId="19" fillId="0" borderId="0" xfId="0" applyFont="1" applyAlignment="1"/>
    <xf numFmtId="0" fontId="2" fillId="0" borderId="0" xfId="0" applyFont="1" applyAlignment="1">
      <alignment wrapText="1"/>
    </xf>
    <xf numFmtId="0" fontId="21" fillId="8" borderId="0" xfId="0" applyFont="1" applyFill="1" applyAlignment="1"/>
    <xf numFmtId="0" fontId="2" fillId="8" borderId="0" xfId="0" applyFont="1" applyFill="1"/>
    <xf numFmtId="0" fontId="2" fillId="0" borderId="4" xfId="0" applyFont="1" applyBorder="1"/>
    <xf numFmtId="0" fontId="18" fillId="19" borderId="4" xfId="0" applyFont="1" applyFill="1" applyBorder="1" applyAlignment="1">
      <alignment horizontal="center" vertical="top" wrapText="1"/>
    </xf>
    <xf numFmtId="0" fontId="18" fillId="19" borderId="4" xfId="0" applyFont="1" applyFill="1" applyBorder="1" applyAlignment="1">
      <alignment vertical="top" wrapText="1"/>
    </xf>
    <xf numFmtId="164" fontId="2" fillId="0" borderId="4" xfId="0" applyNumberFormat="1" applyFont="1" applyBorder="1" applyAlignment="1">
      <alignment horizontal="center" vertical="top" wrapText="1"/>
    </xf>
    <xf numFmtId="0" fontId="2" fillId="0" borderId="4" xfId="0" applyFont="1" applyBorder="1" applyAlignment="1">
      <alignment vertical="top" wrapText="1"/>
    </xf>
    <xf numFmtId="0" fontId="2" fillId="0" borderId="4" xfId="0" applyFont="1" applyBorder="1" applyAlignment="1">
      <alignment horizontal="center" vertical="top" wrapText="1"/>
    </xf>
    <xf numFmtId="0" fontId="2" fillId="0" borderId="38" xfId="0" applyFont="1" applyBorder="1" applyAlignment="1">
      <alignment vertical="top"/>
    </xf>
    <xf numFmtId="0" fontId="2" fillId="0" borderId="39" xfId="0" applyFont="1" applyBorder="1" applyAlignment="1">
      <alignment horizontal="center" vertical="top"/>
    </xf>
    <xf numFmtId="9" fontId="2" fillId="0" borderId="40" xfId="0" applyNumberFormat="1" applyFont="1" applyBorder="1" applyAlignment="1">
      <alignment horizontal="center" vertical="top" wrapText="1"/>
    </xf>
    <xf numFmtId="0" fontId="2" fillId="0" borderId="41" xfId="0" applyFont="1" applyBorder="1" applyAlignment="1">
      <alignment vertical="top"/>
    </xf>
    <xf numFmtId="9" fontId="2" fillId="0" borderId="42" xfId="0" applyNumberFormat="1" applyFont="1" applyBorder="1" applyAlignment="1">
      <alignment horizontal="center" vertical="top" wrapText="1"/>
    </xf>
    <xf numFmtId="0" fontId="2" fillId="0" borderId="41" xfId="0" applyFont="1" applyBorder="1" applyAlignment="1">
      <alignment vertical="top" wrapText="1"/>
    </xf>
    <xf numFmtId="0" fontId="2" fillId="0" borderId="36" xfId="0" applyFont="1" applyBorder="1"/>
    <xf numFmtId="0" fontId="2" fillId="0" borderId="43" xfId="0" applyFont="1" applyBorder="1"/>
    <xf numFmtId="9" fontId="2" fillId="0" borderId="37" xfId="0" applyNumberFormat="1" applyFont="1" applyBorder="1" applyAlignment="1">
      <alignment horizontal="center"/>
    </xf>
    <xf numFmtId="0" fontId="2" fillId="0" borderId="44" xfId="0" applyFont="1" applyBorder="1" applyAlignment="1"/>
    <xf numFmtId="0" fontId="2" fillId="0" borderId="3" xfId="0" applyFont="1" applyBorder="1" applyAlignment="1"/>
    <xf numFmtId="0" fontId="2" fillId="0" borderId="45" xfId="0" applyFont="1" applyBorder="1" applyAlignment="1"/>
    <xf numFmtId="9" fontId="2" fillId="0" borderId="7" xfId="0" applyNumberFormat="1" applyFont="1" applyBorder="1" applyAlignment="1">
      <alignment horizontal="center"/>
    </xf>
    <xf numFmtId="0" fontId="2" fillId="0" borderId="37" xfId="0" applyFont="1" applyBorder="1" applyAlignment="1"/>
    <xf numFmtId="0" fontId="2" fillId="0" borderId="46" xfId="0" applyFont="1" applyBorder="1" applyAlignment="1"/>
    <xf numFmtId="0" fontId="2" fillId="0" borderId="0" xfId="0" applyFont="1" applyAlignment="1">
      <alignment horizontal="right"/>
    </xf>
    <xf numFmtId="10" fontId="2" fillId="0" borderId="0" xfId="0" applyNumberFormat="1" applyFont="1" applyAlignment="1">
      <alignment horizontal="center"/>
    </xf>
    <xf numFmtId="0" fontId="1" fillId="0" borderId="4" xfId="0" applyFont="1" applyBorder="1" applyAlignment="1">
      <alignment horizontal="right" vertical="top" wrapText="1"/>
    </xf>
    <xf numFmtId="0" fontId="1" fillId="2" borderId="4"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vertical="top" wrapText="1"/>
    </xf>
    <xf numFmtId="0" fontId="1" fillId="13" borderId="36" xfId="0" applyFont="1" applyFill="1" applyBorder="1" applyAlignment="1">
      <alignment horizontal="center" vertical="top" wrapText="1"/>
    </xf>
    <xf numFmtId="0" fontId="1" fillId="0" borderId="37" xfId="0" applyFont="1" applyBorder="1" applyAlignment="1">
      <alignment horizontal="center" vertical="top" wrapText="1"/>
    </xf>
    <xf numFmtId="0" fontId="1" fillId="2" borderId="4" xfId="0" applyFont="1" applyFill="1" applyBorder="1" applyAlignment="1">
      <alignment horizontal="center" vertical="top" wrapText="1"/>
    </xf>
    <xf numFmtId="0" fontId="1" fillId="0" borderId="4" xfId="0" applyFont="1" applyBorder="1" applyAlignment="1">
      <alignment horizontal="center" vertical="top" wrapText="1"/>
    </xf>
    <xf numFmtId="0" fontId="2" fillId="0" borderId="0" xfId="0" applyFont="1" applyAlignment="1">
      <alignment horizontal="center"/>
    </xf>
    <xf numFmtId="166" fontId="2" fillId="0" borderId="0" xfId="0" applyNumberFormat="1" applyFont="1" applyAlignment="1">
      <alignment horizontal="center"/>
    </xf>
    <xf numFmtId="0" fontId="2" fillId="0" borderId="0" xfId="0" applyFont="1" applyAlignment="1">
      <alignment horizontal="left"/>
    </xf>
    <xf numFmtId="0" fontId="1" fillId="4" borderId="0" xfId="0" applyFont="1" applyFill="1" applyAlignment="1">
      <alignment horizontal="center" vertical="top" textRotation="90"/>
    </xf>
    <xf numFmtId="0" fontId="0" fillId="0" borderId="0" xfId="0" applyFont="1" applyAlignment="1"/>
    <xf numFmtId="0" fontId="1" fillId="6" borderId="0" xfId="0" applyFont="1" applyFill="1" applyAlignment="1">
      <alignment horizontal="center" vertical="top" textRotation="90"/>
    </xf>
    <xf numFmtId="0" fontId="1" fillId="8" borderId="0" xfId="0" applyFont="1" applyFill="1" applyAlignment="1">
      <alignment horizontal="center" vertical="top" textRotation="90" wrapText="1"/>
    </xf>
    <xf numFmtId="0" fontId="1" fillId="10" borderId="0" xfId="0" applyFont="1" applyFill="1" applyAlignment="1">
      <alignment horizontal="center" vertical="top" textRotation="90"/>
    </xf>
    <xf numFmtId="0" fontId="1" fillId="11" borderId="0" xfId="0" applyFont="1" applyFill="1" applyAlignment="1">
      <alignment horizontal="center" vertical="top" textRotation="90"/>
    </xf>
    <xf numFmtId="0" fontId="1" fillId="13" borderId="0" xfId="0" applyFont="1" applyFill="1" applyAlignment="1">
      <alignment horizontal="center" vertical="top" textRotation="90"/>
    </xf>
    <xf numFmtId="0" fontId="15" fillId="19" borderId="0" xfId="0" applyFont="1" applyFill="1" applyAlignment="1">
      <alignment horizontal="center"/>
    </xf>
    <xf numFmtId="0" fontId="16" fillId="0" borderId="17" xfId="0" applyFont="1" applyBorder="1" applyAlignment="1">
      <alignment horizontal="center" vertical="top" wrapText="1"/>
    </xf>
    <xf numFmtId="0" fontId="17" fillId="0" borderId="18" xfId="0" applyFont="1" applyBorder="1"/>
    <xf numFmtId="0" fontId="16" fillId="18" borderId="15" xfId="0" applyFont="1" applyFill="1" applyBorder="1" applyAlignment="1"/>
    <xf numFmtId="0" fontId="17" fillId="0" borderId="16" xfId="0" applyFont="1" applyBorder="1"/>
    <xf numFmtId="0" fontId="1" fillId="18" borderId="0" xfId="0" applyFont="1" applyFill="1" applyAlignment="1">
      <alignment vertical="top" wrapText="1"/>
    </xf>
    <xf numFmtId="0" fontId="16" fillId="0" borderId="29" xfId="0" applyFont="1" applyBorder="1" applyAlignment="1">
      <alignment horizontal="center" vertical="top" wrapText="1"/>
    </xf>
    <xf numFmtId="0" fontId="17" fillId="0" borderId="30" xfId="0" applyFont="1" applyBorder="1"/>
    <xf numFmtId="0" fontId="18" fillId="19" borderId="36" xfId="0" applyFont="1" applyFill="1" applyBorder="1" applyAlignment="1">
      <alignment vertical="top" wrapText="1"/>
    </xf>
    <xf numFmtId="0" fontId="17" fillId="0" borderId="37" xfId="0" applyFont="1" applyBorder="1"/>
  </cellXfs>
  <cellStyles count="1">
    <cellStyle name="Normal" xfId="0" builtinId="0"/>
  </cellStyles>
  <dxfs count="13">
    <dxf>
      <font>
        <color rgb="FF980000"/>
      </font>
      <fill>
        <patternFill patternType="solid">
          <fgColor rgb="FFF4CCCC"/>
          <bgColor rgb="FFF4CCCC"/>
        </patternFill>
      </fill>
    </dxf>
    <dxf>
      <font>
        <color rgb="FFFFFFFF"/>
      </font>
      <fill>
        <patternFill patternType="solid">
          <fgColor rgb="FF38761D"/>
          <bgColor rgb="FF38761D"/>
        </patternFill>
      </fill>
    </dxf>
    <dxf>
      <font>
        <color rgb="FF000000"/>
      </font>
      <fill>
        <patternFill patternType="solid">
          <fgColor rgb="FF00FFFF"/>
          <bgColor rgb="FF00FFFF"/>
        </patternFill>
      </fill>
    </dxf>
    <dxf>
      <font>
        <color rgb="FF000000"/>
      </font>
      <fill>
        <patternFill patternType="solid">
          <fgColor rgb="FFFF9900"/>
          <bgColor rgb="FFFF9900"/>
        </patternFill>
      </fill>
    </dxf>
    <dxf>
      <font>
        <color rgb="FFFFFFFF"/>
      </font>
      <fill>
        <patternFill patternType="solid">
          <fgColor rgb="FF0000FF"/>
          <bgColor rgb="FF0000FF"/>
        </patternFill>
      </fill>
    </dxf>
    <dxf>
      <fill>
        <patternFill patternType="solid">
          <fgColor rgb="FF00FFFF"/>
          <bgColor rgb="FF00FFFF"/>
        </patternFill>
      </fill>
    </dxf>
    <dxf>
      <fill>
        <patternFill patternType="solid">
          <fgColor rgb="FFF4CCCC"/>
          <bgColor rgb="FFF4CCCC"/>
        </patternFill>
      </fill>
    </dxf>
    <dxf>
      <fill>
        <patternFill patternType="solid">
          <fgColor rgb="FFFFF2CC"/>
          <bgColor rgb="FFFFF2CC"/>
        </patternFill>
      </fill>
    </dxf>
    <dxf>
      <fill>
        <patternFill patternType="solid">
          <fgColor rgb="FFD9D2E9"/>
          <bgColor rgb="FFD9D2E9"/>
        </patternFill>
      </fill>
    </dxf>
    <dxf>
      <fill>
        <patternFill patternType="solid">
          <fgColor rgb="FFFF00FF"/>
          <bgColor rgb="FFFF00FF"/>
        </patternFill>
      </fill>
    </dxf>
    <dxf>
      <fill>
        <patternFill patternType="solid">
          <fgColor rgb="FFF4C7C3"/>
          <bgColor rgb="FFF4C7C3"/>
        </patternFill>
      </fill>
    </dxf>
    <dxf>
      <fill>
        <patternFill patternType="solid">
          <fgColor rgb="FFD9D9D9"/>
          <bgColor rgb="FFD9D9D9"/>
        </patternFill>
      </fill>
    </dxf>
    <dxf>
      <fill>
        <patternFill patternType="solid">
          <fgColor rgb="FFFFFFFF"/>
          <bgColor rgb="FFFFFF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600" b="1">
                <a:solidFill>
                  <a:srgbClr val="000000"/>
                </a:solidFill>
                <a:latin typeface="+mn-lt"/>
              </a:defRPr>
            </a:pPr>
            <a:r>
              <a:rPr sz="1600" b="1">
                <a:solidFill>
                  <a:srgbClr val="000000"/>
                </a:solidFill>
                <a:latin typeface="+mn-lt"/>
              </a:rPr>
              <a:t>Figure 3a. Familiarity to five selections of SOVT exercises</a:t>
            </a:r>
          </a:p>
        </c:rich>
      </c:tx>
      <c:overlay val="0"/>
    </c:title>
    <c:autoTitleDeleted val="0"/>
    <c:plotArea>
      <c:layout/>
      <c:barChart>
        <c:barDir val="bar"/>
        <c:grouping val="percentStacked"/>
        <c:varyColors val="1"/>
        <c:ser>
          <c:idx val="0"/>
          <c:order val="0"/>
          <c:tx>
            <c:strRef>
              <c:f>'1_Familiarity'!$B$32</c:f>
              <c:strCache>
                <c:ptCount val="1"/>
                <c:pt idx="0">
                  <c:v>Familiar</c:v>
                </c:pt>
              </c:strCache>
            </c:strRef>
          </c:tx>
          <c:spPr>
            <a:solidFill>
              <a:srgbClr val="434343"/>
            </a:solidFill>
            <a:ln cmpd="sng">
              <a:solidFill>
                <a:srgbClr val="CCCCCC">
                  <a:alpha val="100000"/>
                </a:srgbClr>
              </a:solidFill>
            </a:ln>
          </c:spPr>
          <c:invertIfNegative val="1"/>
          <c:dLbls>
            <c:spPr>
              <a:noFill/>
              <a:ln>
                <a:noFill/>
              </a:ln>
              <a:effectLst/>
            </c:spPr>
            <c:txPr>
              <a:bodyPr/>
              <a:lstStyle/>
              <a:p>
                <a:pPr lvl="0">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'1_Familiarity'!$C$31:$G$31</c:f>
              <c:strCache>
                <c:ptCount val="5"/>
                <c:pt idx="0">
                  <c:v>Lip - trill</c:v>
                </c:pt>
                <c:pt idx="1">
                  <c:v>Tongue - trill</c:v>
                </c:pt>
                <c:pt idx="2">
                  <c:v>Blowfish</c:v>
                </c:pt>
                <c:pt idx="3">
                  <c:v>Straw phonation</c:v>
                </c:pt>
                <c:pt idx="4">
                  <c:v>Water Resistance</c:v>
                </c:pt>
              </c:strCache>
            </c:strRef>
          </c:cat>
          <c:val>
            <c:numRef>
              <c:f>'1_Familiarity'!$C$32:$G$32</c:f>
              <c:numCache>
                <c:formatCode>0%</c:formatCode>
                <c:ptCount val="5"/>
                <c:pt idx="0">
                  <c:v>0.90476190476190477</c:v>
                </c:pt>
                <c:pt idx="1">
                  <c:v>0.7142857142857143</c:v>
                </c:pt>
                <c:pt idx="2">
                  <c:v>0.52380952380952384</c:v>
                </c:pt>
                <c:pt idx="3">
                  <c:v>0.23809523809523808</c:v>
                </c:pt>
                <c:pt idx="4">
                  <c:v>0.23809523809523808</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CCCCCC">
                        <a:alpha val="100000"/>
                      </a:srgbClr>
                    </a:solidFill>
                  </a:ln>
                </c14:spPr>
              </c14:invertSolidFillFmt>
            </c:ext>
            <c:ext xmlns:c16="http://schemas.microsoft.com/office/drawing/2014/chart" uri="{C3380CC4-5D6E-409C-BE32-E72D297353CC}">
              <c16:uniqueId val="{00000000-EF2D-477F-8C75-349A4B4F40EF}"/>
            </c:ext>
          </c:extLst>
        </c:ser>
        <c:ser>
          <c:idx val="1"/>
          <c:order val="1"/>
          <c:tx>
            <c:strRef>
              <c:f>'1_Familiarity'!$B$33</c:f>
              <c:strCache>
                <c:ptCount val="1"/>
                <c:pt idx="0">
                  <c:v>Unfamiliar</c:v>
                </c:pt>
              </c:strCache>
            </c:strRef>
          </c:tx>
          <c:spPr>
            <a:solidFill>
              <a:srgbClr val="999999"/>
            </a:solidFill>
            <a:ln cmpd="sng">
              <a:solidFill>
                <a:srgbClr val="CCCCCC">
                  <a:alpha val="100000"/>
                </a:srgbClr>
              </a:solidFill>
            </a:ln>
          </c:spPr>
          <c:invertIfNegative val="1"/>
          <c:dLbls>
            <c:spPr>
              <a:noFill/>
              <a:ln>
                <a:noFill/>
              </a:ln>
              <a:effectLst/>
            </c:spPr>
            <c:txPr>
              <a:bodyPr/>
              <a:lstStyle/>
              <a:p>
                <a:pPr lvl="0">
                  <a:defRPr b="0">
                    <a:solidFill>
                      <a:srgbClr val="FFFFFF"/>
                    </a:solidFil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'1_Familiarity'!$C$31:$G$31</c:f>
              <c:strCache>
                <c:ptCount val="5"/>
                <c:pt idx="0">
                  <c:v>Lip - trill</c:v>
                </c:pt>
                <c:pt idx="1">
                  <c:v>Tongue - trill</c:v>
                </c:pt>
                <c:pt idx="2">
                  <c:v>Blowfish</c:v>
                </c:pt>
                <c:pt idx="3">
                  <c:v>Straw phonation</c:v>
                </c:pt>
                <c:pt idx="4">
                  <c:v>Water Resistance</c:v>
                </c:pt>
              </c:strCache>
            </c:strRef>
          </c:cat>
          <c:val>
            <c:numRef>
              <c:f>'1_Familiarity'!$C$33:$G$33</c:f>
              <c:numCache>
                <c:formatCode>0%</c:formatCode>
                <c:ptCount val="5"/>
                <c:pt idx="0">
                  <c:v>9.5238095238095233E-2</c:v>
                </c:pt>
                <c:pt idx="1">
                  <c:v>0.2857142857142857</c:v>
                </c:pt>
                <c:pt idx="2">
                  <c:v>0.47619047619047616</c:v>
                </c:pt>
                <c:pt idx="3">
                  <c:v>0.76190476190476186</c:v>
                </c:pt>
                <c:pt idx="4">
                  <c:v>0.76190476190476186</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CCCCCC">
                        <a:alpha val="100000"/>
                      </a:srgbClr>
                    </a:solidFill>
                  </a:ln>
                </c14:spPr>
              </c14:invertSolidFillFmt>
            </c:ext>
            <c:ext xmlns:c16="http://schemas.microsoft.com/office/drawing/2014/chart" uri="{C3380CC4-5D6E-409C-BE32-E72D297353CC}">
              <c16:uniqueId val="{00000001-EF2D-477F-8C75-349A4B4F40EF}"/>
            </c:ext>
          </c:extLst>
        </c:ser>
        <c:dLbls>
          <c:showLegendKey val="0"/>
          <c:showVal val="0"/>
          <c:showCatName val="0"/>
          <c:showSerName val="0"/>
          <c:showPercent val="0"/>
          <c:showBubbleSize val="0"/>
        </c:dLbls>
        <c:gapWidth val="150"/>
        <c:overlap val="100"/>
        <c:axId val="1895470157"/>
        <c:axId val="1722119317"/>
      </c:barChart>
      <c:catAx>
        <c:axId val="1895470157"/>
        <c:scaling>
          <c:orientation val="maxMin"/>
        </c:scaling>
        <c:delete val="0"/>
        <c:axPos val="l"/>
        <c:title>
          <c:tx>
            <c:rich>
              <a:bodyPr/>
              <a:lstStyle/>
              <a:p>
                <a:pPr lvl="0">
                  <a:defRPr b="0">
                    <a:solidFill>
                      <a:srgbClr val="000000"/>
                    </a:solidFill>
                    <a:latin typeface="+mn-lt"/>
                  </a:defRPr>
                </a:pPr>
                <a:endParaRPr/>
              </a:p>
            </c:rich>
          </c:tx>
          <c:overlay val="0"/>
        </c:title>
        <c:numFmt formatCode="General" sourceLinked="1"/>
        <c:majorTickMark val="none"/>
        <c:minorTickMark val="none"/>
        <c:tickLblPos val="nextTo"/>
        <c:txPr>
          <a:bodyPr/>
          <a:lstStyle/>
          <a:p>
            <a:pPr lvl="0">
              <a:defRPr b="0">
                <a:solidFill>
                  <a:srgbClr val="000000"/>
                </a:solidFill>
                <a:latin typeface="+mn-lt"/>
              </a:defRPr>
            </a:pPr>
            <a:endParaRPr lang="en-US"/>
          </a:p>
        </c:txPr>
        <c:crossAx val="1722119317"/>
        <c:crosses val="autoZero"/>
        <c:auto val="1"/>
        <c:lblAlgn val="ctr"/>
        <c:lblOffset val="100"/>
        <c:noMultiLvlLbl val="1"/>
      </c:catAx>
      <c:valAx>
        <c:axId val="1722119317"/>
        <c:scaling>
          <c:orientation val="minMax"/>
        </c:scaling>
        <c:delete val="0"/>
        <c:axPos val="b"/>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endParaRPr/>
              </a:p>
            </c:rich>
          </c:tx>
          <c:overlay val="0"/>
        </c:title>
        <c:numFmt formatCode="General" sourceLinked="0"/>
        <c:majorTickMark val="none"/>
        <c:minorTickMark val="none"/>
        <c:tickLblPos val="nextTo"/>
        <c:spPr>
          <a:ln/>
        </c:spPr>
        <c:txPr>
          <a:bodyPr/>
          <a:lstStyle/>
          <a:p>
            <a:pPr lvl="0">
              <a:defRPr b="0">
                <a:solidFill>
                  <a:srgbClr val="FFFFFF"/>
                </a:solidFill>
                <a:latin typeface="+mn-lt"/>
              </a:defRPr>
            </a:pPr>
            <a:endParaRPr lang="en-US"/>
          </a:p>
        </c:txPr>
        <c:crossAx val="1895470157"/>
        <c:crosses val="max"/>
        <c:crossBetween val="between"/>
      </c:valAx>
    </c:plotArea>
    <c:legend>
      <c:legendPos val="r"/>
      <c:overlay val="0"/>
      <c:txPr>
        <a:bodyPr/>
        <a:lstStyle/>
        <a:p>
          <a:pPr lvl="0">
            <a:defRPr b="0">
              <a:solidFill>
                <a:srgbClr val="1A1A1A"/>
              </a:solidFill>
              <a:latin typeface="+mn-lt"/>
            </a:defRPr>
          </a:pPr>
          <a:endParaRPr lang="en-US"/>
        </a:p>
      </c:txPr>
    </c:legend>
    <c:plotVisOnly val="1"/>
    <c:dispBlanksAs val="zero"/>
    <c:showDLblsOverMax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600" b="1">
                <a:solidFill>
                  <a:srgbClr val="000000"/>
                </a:solidFill>
                <a:latin typeface="+mn-lt"/>
              </a:defRPr>
            </a:pPr>
            <a:r>
              <a:rPr sz="1600" b="1">
                <a:solidFill>
                  <a:srgbClr val="000000"/>
                </a:solidFill>
                <a:latin typeface="+mn-lt"/>
              </a:rPr>
              <a:t>Figure 3.b. Previous experience with lip trill.</a:t>
            </a:r>
          </a:p>
        </c:rich>
      </c:tx>
      <c:overlay val="0"/>
    </c:title>
    <c:autoTitleDeleted val="0"/>
    <c:view3D>
      <c:rotX val="50"/>
      <c:rotY val="0"/>
      <c:rAngAx val="1"/>
    </c:view3D>
    <c:floor>
      <c:thickness val="0"/>
    </c:floor>
    <c:sideWall>
      <c:thickness val="0"/>
    </c:sideWall>
    <c:backWall>
      <c:thickness val="0"/>
    </c:backWall>
    <c:plotArea>
      <c:layout/>
      <c:pie3DChart>
        <c:varyColors val="1"/>
        <c:ser>
          <c:idx val="0"/>
          <c:order val="0"/>
          <c:dPt>
            <c:idx val="0"/>
            <c:bubble3D val="0"/>
            <c:spPr>
              <a:solidFill>
                <a:srgbClr val="999999"/>
              </a:solidFill>
            </c:spPr>
            <c:extLst>
              <c:ext xmlns:c16="http://schemas.microsoft.com/office/drawing/2014/chart" uri="{C3380CC4-5D6E-409C-BE32-E72D297353CC}">
                <c16:uniqueId val="{00000001-BB12-4C89-BDBB-5712755A31D2}"/>
              </c:ext>
            </c:extLst>
          </c:dPt>
          <c:dPt>
            <c:idx val="1"/>
            <c:bubble3D val="0"/>
            <c:spPr>
              <a:solidFill>
                <a:srgbClr val="434343"/>
              </a:solidFill>
            </c:spPr>
            <c:extLst>
              <c:ext xmlns:c16="http://schemas.microsoft.com/office/drawing/2014/chart" uri="{C3380CC4-5D6E-409C-BE32-E72D297353CC}">
                <c16:uniqueId val="{00000003-BB12-4C89-BDBB-5712755A31D2}"/>
              </c:ext>
            </c:extLst>
          </c:dPt>
          <c:dPt>
            <c:idx val="2"/>
            <c:bubble3D val="0"/>
            <c:spPr>
              <a:solidFill>
                <a:srgbClr val="D9D9D9"/>
              </a:solidFill>
            </c:spPr>
            <c:extLst>
              <c:ext xmlns:c16="http://schemas.microsoft.com/office/drawing/2014/chart" uri="{C3380CC4-5D6E-409C-BE32-E72D297353CC}">
                <c16:uniqueId val="{00000005-BB12-4C89-BDBB-5712755A31D2}"/>
              </c:ext>
            </c:extLst>
          </c:dPt>
          <c:cat>
            <c:strRef>
              <c:f>'1_Familiarity'!$K$33:$K$35</c:f>
              <c:strCache>
                <c:ptCount val="3"/>
                <c:pt idx="0">
                  <c:v>Rarely do lip trill</c:v>
                </c:pt>
                <c:pt idx="1">
                  <c:v>Regularly do lip trill</c:v>
                </c:pt>
                <c:pt idx="2">
                  <c:v>Never done lip trill</c:v>
                </c:pt>
              </c:strCache>
            </c:strRef>
          </c:cat>
          <c:val>
            <c:numRef>
              <c:f>'1_Familiarity'!$L$33:$L$35</c:f>
              <c:numCache>
                <c:formatCode>0%</c:formatCode>
                <c:ptCount val="3"/>
                <c:pt idx="0">
                  <c:v>0.52380952380952384</c:v>
                </c:pt>
                <c:pt idx="1">
                  <c:v>0.38095238095238093</c:v>
                </c:pt>
                <c:pt idx="2">
                  <c:v>9.5238095238095233E-2</c:v>
                </c:pt>
              </c:numCache>
            </c:numRef>
          </c:val>
          <c:extLst>
            <c:ext xmlns:c16="http://schemas.microsoft.com/office/drawing/2014/chart" uri="{C3380CC4-5D6E-409C-BE32-E72D297353CC}">
              <c16:uniqueId val="{00000006-BB12-4C89-BDBB-5712755A31D2}"/>
            </c:ext>
          </c:extLst>
        </c:ser>
        <c:dLbls>
          <c:showLegendKey val="0"/>
          <c:showVal val="0"/>
          <c:showCatName val="0"/>
          <c:showSerName val="0"/>
          <c:showPercent val="0"/>
          <c:showBubbleSize val="0"/>
          <c:showLeaderLines val="1"/>
        </c:dLbls>
      </c:pie3DChart>
    </c:plotArea>
    <c:legend>
      <c:legendPos val="r"/>
      <c:overlay val="0"/>
      <c:txPr>
        <a:bodyPr/>
        <a:lstStyle/>
        <a:p>
          <a:pPr lvl="0">
            <a:defRPr b="0">
              <a:solidFill>
                <a:srgbClr val="000000"/>
              </a:solidFill>
              <a:latin typeface="+mn-lt"/>
            </a:defRPr>
          </a:pPr>
          <a:endParaRPr lang="en-US"/>
        </a:p>
      </c:txPr>
    </c:legend>
    <c:plotVisOnly val="1"/>
    <c:dispBlanksAs val="zero"/>
    <c:showDLblsOverMax val="1"/>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b="1">
                <a:solidFill>
                  <a:srgbClr val="000000"/>
                </a:solidFill>
                <a:latin typeface="+mn-lt"/>
              </a:defRPr>
            </a:pPr>
            <a:r>
              <a:rPr b="1">
                <a:solidFill>
                  <a:srgbClr val="000000"/>
                </a:solidFill>
                <a:latin typeface="+mn-lt"/>
              </a:rPr>
              <a:t>Lowest rank based on favoritism</a:t>
            </a:r>
          </a:p>
        </c:rich>
      </c:tx>
      <c:overlay val="0"/>
    </c:title>
    <c:autoTitleDeleted val="0"/>
    <c:plotArea>
      <c:layout/>
      <c:barChart>
        <c:barDir val="col"/>
        <c:grouping val="clustered"/>
        <c:varyColors val="1"/>
        <c:ser>
          <c:idx val="0"/>
          <c:order val="0"/>
          <c:tx>
            <c:strRef>
              <c:f>'3_Rank based on Favoritism'!$O$30</c:f>
              <c:strCache>
                <c:ptCount val="1"/>
                <c:pt idx="0">
                  <c:v>Least Favorite SOTV</c:v>
                </c:pt>
              </c:strCache>
            </c:strRef>
          </c:tx>
          <c:spPr>
            <a:solidFill>
              <a:srgbClr val="CCCCCC"/>
            </a:solidFill>
            <a:ln cmpd="sng">
              <a:solidFill>
                <a:srgbClr val="B7B7B7">
                  <a:alpha val="100000"/>
                </a:srgbClr>
              </a:solidFill>
            </a:ln>
          </c:spPr>
          <c:invertIfNegative val="1"/>
          <c:dLbls>
            <c:spPr>
              <a:noFill/>
              <a:ln>
                <a:noFill/>
              </a:ln>
              <a:effectLst/>
            </c:spPr>
            <c:txPr>
              <a:bodyPr/>
              <a:lstStyle/>
              <a:p>
                <a:pPr lvl="0">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'3_Rank based on Favoritism'!$P$29:$T$29</c:f>
              <c:strCache>
                <c:ptCount val="5"/>
                <c:pt idx="0">
                  <c:v>Lip trill</c:v>
                </c:pt>
                <c:pt idx="1">
                  <c:v>Tongue trill</c:v>
                </c:pt>
                <c:pt idx="2">
                  <c:v>Blowfish</c:v>
                </c:pt>
                <c:pt idx="3">
                  <c:v>Straw phonation</c:v>
                </c:pt>
                <c:pt idx="4">
                  <c:v>Water Resistance</c:v>
                </c:pt>
              </c:strCache>
            </c:strRef>
          </c:cat>
          <c:val>
            <c:numRef>
              <c:f>'3_Rank based on Favoritism'!$P$30:$T$30</c:f>
              <c:numCache>
                <c:formatCode>0%</c:formatCode>
                <c:ptCount val="5"/>
                <c:pt idx="0">
                  <c:v>0.23809523809523808</c:v>
                </c:pt>
                <c:pt idx="1">
                  <c:v>0.38095238095238093</c:v>
                </c:pt>
                <c:pt idx="2">
                  <c:v>0.14285714285714285</c:v>
                </c:pt>
                <c:pt idx="3">
                  <c:v>0.14285714285714285</c:v>
                </c:pt>
                <c:pt idx="4">
                  <c:v>9.5238095238095233E-2</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B7B7B7">
                        <a:alpha val="100000"/>
                      </a:srgbClr>
                    </a:solidFill>
                  </a:ln>
                </c14:spPr>
              </c14:invertSolidFillFmt>
            </c:ext>
            <c:ext xmlns:c16="http://schemas.microsoft.com/office/drawing/2014/chart" uri="{C3380CC4-5D6E-409C-BE32-E72D297353CC}">
              <c16:uniqueId val="{00000000-5283-4956-8AC4-820A2380D4CA}"/>
            </c:ext>
          </c:extLst>
        </c:ser>
        <c:dLbls>
          <c:showLegendKey val="0"/>
          <c:showVal val="0"/>
          <c:showCatName val="0"/>
          <c:showSerName val="0"/>
          <c:showPercent val="0"/>
          <c:showBubbleSize val="0"/>
        </c:dLbls>
        <c:gapWidth val="150"/>
        <c:axId val="521273179"/>
        <c:axId val="1962869351"/>
      </c:barChart>
      <c:catAx>
        <c:axId val="521273179"/>
        <c:scaling>
          <c:orientation val="minMax"/>
        </c:scaling>
        <c:delete val="0"/>
        <c:axPos val="b"/>
        <c:title>
          <c:tx>
            <c:rich>
              <a:bodyPr/>
              <a:lstStyle/>
              <a:p>
                <a:pPr lvl="0">
                  <a:defRPr b="0">
                    <a:solidFill>
                      <a:srgbClr val="000000"/>
                    </a:solidFill>
                    <a:latin typeface="+mn-lt"/>
                  </a:defRPr>
                </a:pPr>
                <a:endParaRPr/>
              </a:p>
            </c:rich>
          </c:tx>
          <c:overlay val="0"/>
        </c:title>
        <c:numFmt formatCode="General" sourceLinked="1"/>
        <c:majorTickMark val="none"/>
        <c:minorTickMark val="none"/>
        <c:tickLblPos val="nextTo"/>
        <c:txPr>
          <a:bodyPr/>
          <a:lstStyle/>
          <a:p>
            <a:pPr lvl="0">
              <a:defRPr b="0">
                <a:solidFill>
                  <a:srgbClr val="000000"/>
                </a:solidFill>
                <a:latin typeface="+mn-lt"/>
              </a:defRPr>
            </a:pPr>
            <a:endParaRPr lang="en-US"/>
          </a:p>
        </c:txPr>
        <c:crossAx val="1962869351"/>
        <c:crosses val="autoZero"/>
        <c:auto val="1"/>
        <c:lblAlgn val="ctr"/>
        <c:lblOffset val="100"/>
        <c:noMultiLvlLbl val="1"/>
      </c:catAx>
      <c:valAx>
        <c:axId val="1962869351"/>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endParaRPr/>
              </a:p>
            </c:rich>
          </c:tx>
          <c:overlay val="0"/>
        </c:title>
        <c:numFmt formatCode="General" sourceLinked="0"/>
        <c:majorTickMark val="none"/>
        <c:minorTickMark val="none"/>
        <c:tickLblPos val="nextTo"/>
        <c:spPr>
          <a:ln/>
        </c:spPr>
        <c:txPr>
          <a:bodyPr/>
          <a:lstStyle/>
          <a:p>
            <a:pPr lvl="0">
              <a:defRPr b="0">
                <a:solidFill>
                  <a:srgbClr val="FFFFFF"/>
                </a:solidFill>
                <a:latin typeface="+mn-lt"/>
              </a:defRPr>
            </a:pPr>
            <a:endParaRPr lang="en-US"/>
          </a:p>
        </c:txPr>
        <c:crossAx val="521273179"/>
        <c:crosses val="autoZero"/>
        <c:crossBetween val="between"/>
      </c:valAx>
    </c:plotArea>
    <c:legend>
      <c:legendPos val="r"/>
      <c:overlay val="0"/>
      <c:txPr>
        <a:bodyPr/>
        <a:lstStyle/>
        <a:p>
          <a:pPr lvl="0">
            <a:defRPr b="0">
              <a:solidFill>
                <a:srgbClr val="1A1A1A"/>
              </a:solidFill>
              <a:latin typeface="+mn-lt"/>
            </a:defRPr>
          </a:pPr>
          <a:endParaRPr lang="en-US"/>
        </a:p>
      </c:txPr>
    </c:legend>
    <c:plotVisOnly val="1"/>
    <c:dispBlanksAs val="zero"/>
    <c:showDLblsOverMax val="1"/>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b="1">
                <a:solidFill>
                  <a:srgbClr val="000000"/>
                </a:solidFill>
                <a:latin typeface="+mn-lt"/>
              </a:defRPr>
            </a:pPr>
            <a:r>
              <a:rPr b="1">
                <a:solidFill>
                  <a:srgbClr val="000000"/>
                </a:solidFill>
                <a:latin typeface="+mn-lt"/>
              </a:rPr>
              <a:t>Highest rank based on favoritism</a:t>
            </a:r>
          </a:p>
        </c:rich>
      </c:tx>
      <c:layout>
        <c:manualLayout>
          <c:xMode val="edge"/>
          <c:yMode val="edge"/>
          <c:x val="3.640684410646388E-2"/>
          <c:y val="4.6904024767801866E-2"/>
        </c:manualLayout>
      </c:layout>
      <c:overlay val="0"/>
    </c:title>
    <c:autoTitleDeleted val="0"/>
    <c:plotArea>
      <c:layout/>
      <c:barChart>
        <c:barDir val="col"/>
        <c:grouping val="clustered"/>
        <c:varyColors val="1"/>
        <c:ser>
          <c:idx val="0"/>
          <c:order val="0"/>
          <c:tx>
            <c:strRef>
              <c:f>'3_Rank based on Favoritism'!$O$7</c:f>
              <c:strCache>
                <c:ptCount val="1"/>
                <c:pt idx="0">
                  <c:v>Most Favorite SOVT</c:v>
                </c:pt>
              </c:strCache>
            </c:strRef>
          </c:tx>
          <c:spPr>
            <a:solidFill>
              <a:srgbClr val="434343"/>
            </a:solidFill>
            <a:ln cmpd="sng">
              <a:solidFill>
                <a:srgbClr val="000000"/>
              </a:solidFill>
            </a:ln>
          </c:spPr>
          <c:invertIfNegative val="1"/>
          <c:dLbls>
            <c:spPr>
              <a:noFill/>
              <a:ln>
                <a:noFill/>
              </a:ln>
              <a:effectLst/>
            </c:spPr>
            <c:txPr>
              <a:bodyPr/>
              <a:lstStyle/>
              <a:p>
                <a:pPr lvl="0">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'3_Rank based on Favoritism'!$P$6:$T$6</c:f>
              <c:strCache>
                <c:ptCount val="5"/>
                <c:pt idx="0">
                  <c:v>Lip trill</c:v>
                </c:pt>
                <c:pt idx="1">
                  <c:v>Tongue trill</c:v>
                </c:pt>
                <c:pt idx="2">
                  <c:v>Blowfish</c:v>
                </c:pt>
                <c:pt idx="3">
                  <c:v>Straw phonation</c:v>
                </c:pt>
                <c:pt idx="4">
                  <c:v>Water Resistance</c:v>
                </c:pt>
              </c:strCache>
            </c:strRef>
          </c:cat>
          <c:val>
            <c:numRef>
              <c:f>'3_Rank based on Favoritism'!$P$7:$T$7</c:f>
              <c:numCache>
                <c:formatCode>0%</c:formatCode>
                <c:ptCount val="5"/>
                <c:pt idx="0">
                  <c:v>0.23809523809523808</c:v>
                </c:pt>
                <c:pt idx="1">
                  <c:v>0.19047619047619047</c:v>
                </c:pt>
                <c:pt idx="2">
                  <c:v>9.5238095238095233E-2</c:v>
                </c:pt>
                <c:pt idx="3">
                  <c:v>4.7619047619047616E-2</c:v>
                </c:pt>
                <c:pt idx="4">
                  <c:v>0.42857142857142855</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0-ED2F-405C-8B76-80A6D11A05FC}"/>
            </c:ext>
          </c:extLst>
        </c:ser>
        <c:dLbls>
          <c:showLegendKey val="0"/>
          <c:showVal val="0"/>
          <c:showCatName val="0"/>
          <c:showSerName val="0"/>
          <c:showPercent val="0"/>
          <c:showBubbleSize val="0"/>
        </c:dLbls>
        <c:gapWidth val="150"/>
        <c:axId val="948255624"/>
        <c:axId val="781286635"/>
      </c:barChart>
      <c:catAx>
        <c:axId val="948255624"/>
        <c:scaling>
          <c:orientation val="minMax"/>
        </c:scaling>
        <c:delete val="0"/>
        <c:axPos val="b"/>
        <c:title>
          <c:tx>
            <c:rich>
              <a:bodyPr/>
              <a:lstStyle/>
              <a:p>
                <a:pPr lvl="0">
                  <a:defRPr b="0">
                    <a:solidFill>
                      <a:srgbClr val="000000"/>
                    </a:solidFill>
                    <a:latin typeface="+mn-lt"/>
                  </a:defRPr>
                </a:pPr>
                <a:endParaRPr/>
              </a:p>
            </c:rich>
          </c:tx>
          <c:overlay val="0"/>
        </c:title>
        <c:numFmt formatCode="General" sourceLinked="1"/>
        <c:majorTickMark val="none"/>
        <c:minorTickMark val="none"/>
        <c:tickLblPos val="nextTo"/>
        <c:txPr>
          <a:bodyPr/>
          <a:lstStyle/>
          <a:p>
            <a:pPr lvl="0">
              <a:defRPr b="0">
                <a:solidFill>
                  <a:srgbClr val="000000"/>
                </a:solidFill>
                <a:latin typeface="+mn-lt"/>
              </a:defRPr>
            </a:pPr>
            <a:endParaRPr lang="en-US"/>
          </a:p>
        </c:txPr>
        <c:crossAx val="781286635"/>
        <c:crosses val="autoZero"/>
        <c:auto val="1"/>
        <c:lblAlgn val="ctr"/>
        <c:lblOffset val="100"/>
        <c:noMultiLvlLbl val="1"/>
      </c:catAx>
      <c:valAx>
        <c:axId val="781286635"/>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endParaRPr/>
              </a:p>
            </c:rich>
          </c:tx>
          <c:overlay val="0"/>
        </c:title>
        <c:numFmt formatCode="General" sourceLinked="0"/>
        <c:majorTickMark val="none"/>
        <c:minorTickMark val="none"/>
        <c:tickLblPos val="nextTo"/>
        <c:spPr>
          <a:ln/>
        </c:spPr>
        <c:txPr>
          <a:bodyPr/>
          <a:lstStyle/>
          <a:p>
            <a:pPr lvl="0">
              <a:defRPr b="0">
                <a:solidFill>
                  <a:srgbClr val="FFFFFF"/>
                </a:solidFill>
                <a:latin typeface="+mn-lt"/>
              </a:defRPr>
            </a:pPr>
            <a:endParaRPr lang="en-US"/>
          </a:p>
        </c:txPr>
        <c:crossAx val="948255624"/>
        <c:crosses val="autoZero"/>
        <c:crossBetween val="between"/>
      </c:valAx>
    </c:plotArea>
    <c:legend>
      <c:legendPos val="r"/>
      <c:overlay val="0"/>
      <c:txPr>
        <a:bodyPr/>
        <a:lstStyle/>
        <a:p>
          <a:pPr lvl="0">
            <a:defRPr b="0">
              <a:solidFill>
                <a:srgbClr val="1A1A1A"/>
              </a:solidFill>
              <a:latin typeface="+mn-lt"/>
            </a:defRPr>
          </a:pPr>
          <a:endParaRPr lang="en-US"/>
        </a:p>
      </c:txPr>
    </c:legend>
    <c:plotVisOnly val="1"/>
    <c:dispBlanksAs val="zero"/>
    <c:showDLblsOverMax val="1"/>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b="1">
                <a:solidFill>
                  <a:srgbClr val="000000"/>
                </a:solidFill>
                <a:latin typeface="+mn-lt"/>
              </a:defRPr>
            </a:pPr>
            <a:r>
              <a:rPr b="1">
                <a:solidFill>
                  <a:srgbClr val="000000"/>
                </a:solidFill>
                <a:latin typeface="+mn-lt"/>
              </a:rPr>
              <a:t>Figure 6b. Preference for independent home exercise</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col"/>
        <c:grouping val="clustered"/>
        <c:varyColors val="1"/>
        <c:ser>
          <c:idx val="0"/>
          <c:order val="0"/>
          <c:spPr>
            <a:solidFill>
              <a:srgbClr val="999999"/>
            </a:solidFill>
            <a:ln cmpd="sng">
              <a:solidFill>
                <a:srgbClr val="000000"/>
              </a:solidFill>
            </a:ln>
          </c:spPr>
          <c:invertIfNegative val="1"/>
          <c:dPt>
            <c:idx val="1"/>
            <c:invertIfNegative val="1"/>
            <c:bubble3D val="0"/>
            <c:extLst>
              <c:ext xmlns:c16="http://schemas.microsoft.com/office/drawing/2014/chart" uri="{C3380CC4-5D6E-409C-BE32-E72D297353CC}">
                <c16:uniqueId val="{00000000-E278-417B-A502-F494045D7399}"/>
              </c:ext>
            </c:extLst>
          </c:dPt>
          <c:dLbls>
            <c:dLbl>
              <c:idx val="1"/>
              <c:spPr/>
              <c:txPr>
                <a:bodyPr/>
                <a:lstStyle/>
                <a:p>
                  <a:pPr lvl="0">
                    <a:defRPr>
                      <a:solidFill>
                        <a:srgbClr val="000000"/>
                      </a:solidFill>
                    </a:defRPr>
                  </a:pPr>
                  <a:endParaRPr lang="en-US"/>
                </a:p>
              </c:txPr>
              <c:showLegendKey val="0"/>
              <c:showVal val="1"/>
              <c:showCatName val="0"/>
              <c:showSerName val="0"/>
              <c:showPercent val="0"/>
              <c:showBubbleSize val="0"/>
              <c:extLst>
                <c:ext xmlns:c16="http://schemas.microsoft.com/office/drawing/2014/chart" uri="{C3380CC4-5D6E-409C-BE32-E72D297353CC}">
                  <c16:uniqueId val="{00000000-E278-417B-A502-F494045D7399}"/>
                </c:ext>
              </c:extLst>
            </c:dLbl>
            <c:spPr>
              <a:noFill/>
              <a:ln>
                <a:noFill/>
              </a:ln>
              <a:effectLst/>
            </c:spPr>
            <c:txPr>
              <a:bodyPr/>
              <a:lstStyle/>
              <a:p>
                <a:pPr lvl="0">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'4_Independent exercise preferen'!$I$5:$I$9</c:f>
              <c:strCache>
                <c:ptCount val="5"/>
                <c:pt idx="0">
                  <c:v>Lip trill</c:v>
                </c:pt>
                <c:pt idx="1">
                  <c:v>Tongue trill</c:v>
                </c:pt>
                <c:pt idx="2">
                  <c:v>Blowfish</c:v>
                </c:pt>
                <c:pt idx="3">
                  <c:v>Straw phonation </c:v>
                </c:pt>
                <c:pt idx="4">
                  <c:v>Water Resistance</c:v>
                </c:pt>
              </c:strCache>
            </c:strRef>
          </c:cat>
          <c:val>
            <c:numRef>
              <c:f>'4_Independent exercise preferen'!$K$5:$K$9</c:f>
              <c:numCache>
                <c:formatCode>0%</c:formatCode>
                <c:ptCount val="5"/>
                <c:pt idx="0">
                  <c:v>0.33333333333333331</c:v>
                </c:pt>
                <c:pt idx="1">
                  <c:v>0.19047619047619047</c:v>
                </c:pt>
                <c:pt idx="2">
                  <c:v>0.19047619047619047</c:v>
                </c:pt>
                <c:pt idx="3">
                  <c:v>0</c:v>
                </c:pt>
                <c:pt idx="4">
                  <c:v>0.2857142857142857</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1-E278-417B-A502-F494045D7399}"/>
            </c:ext>
          </c:extLst>
        </c:ser>
        <c:dLbls>
          <c:showLegendKey val="0"/>
          <c:showVal val="0"/>
          <c:showCatName val="0"/>
          <c:showSerName val="0"/>
          <c:showPercent val="0"/>
          <c:showBubbleSize val="0"/>
        </c:dLbls>
        <c:gapWidth val="150"/>
        <c:shape val="box"/>
        <c:axId val="1560545874"/>
        <c:axId val="2033839432"/>
        <c:axId val="0"/>
      </c:bar3DChart>
      <c:catAx>
        <c:axId val="1560545874"/>
        <c:scaling>
          <c:orientation val="minMax"/>
        </c:scaling>
        <c:delete val="0"/>
        <c:axPos val="b"/>
        <c:title>
          <c:tx>
            <c:rich>
              <a:bodyPr/>
              <a:lstStyle/>
              <a:p>
                <a:pPr lvl="0">
                  <a:defRPr b="0">
                    <a:solidFill>
                      <a:srgbClr val="000000"/>
                    </a:solidFill>
                    <a:latin typeface="+mn-lt"/>
                  </a:defRPr>
                </a:pPr>
                <a:endParaRPr/>
              </a:p>
            </c:rich>
          </c:tx>
          <c:overlay val="0"/>
        </c:title>
        <c:numFmt formatCode="General" sourceLinked="1"/>
        <c:majorTickMark val="none"/>
        <c:minorTickMark val="none"/>
        <c:tickLblPos val="nextTo"/>
        <c:txPr>
          <a:bodyPr/>
          <a:lstStyle/>
          <a:p>
            <a:pPr lvl="0">
              <a:defRPr b="0">
                <a:solidFill>
                  <a:srgbClr val="000000"/>
                </a:solidFill>
                <a:latin typeface="+mn-lt"/>
              </a:defRPr>
            </a:pPr>
            <a:endParaRPr lang="en-US"/>
          </a:p>
        </c:txPr>
        <c:crossAx val="2033839432"/>
        <c:crosses val="autoZero"/>
        <c:auto val="1"/>
        <c:lblAlgn val="ctr"/>
        <c:lblOffset val="100"/>
        <c:noMultiLvlLbl val="1"/>
      </c:catAx>
      <c:valAx>
        <c:axId val="2033839432"/>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endParaRPr/>
              </a:p>
            </c:rich>
          </c:tx>
          <c:overlay val="0"/>
        </c:title>
        <c:numFmt formatCode="0.00%" sourceLinked="0"/>
        <c:majorTickMark val="none"/>
        <c:minorTickMark val="none"/>
        <c:tickLblPos val="nextTo"/>
        <c:spPr>
          <a:ln/>
        </c:spPr>
        <c:txPr>
          <a:bodyPr/>
          <a:lstStyle/>
          <a:p>
            <a:pPr lvl="0">
              <a:defRPr b="0">
                <a:solidFill>
                  <a:srgbClr val="000000"/>
                </a:solidFill>
                <a:latin typeface="+mn-lt"/>
              </a:defRPr>
            </a:pPr>
            <a:endParaRPr lang="en-US"/>
          </a:p>
        </c:txPr>
        <c:crossAx val="1560545874"/>
        <c:crosses val="autoZero"/>
        <c:crossBetween val="between"/>
      </c:valAx>
    </c:plotArea>
    <c:legend>
      <c:legendPos val="r"/>
      <c:overlay val="0"/>
      <c:txPr>
        <a:bodyPr/>
        <a:lstStyle/>
        <a:p>
          <a:pPr lvl="0">
            <a:defRPr b="0">
              <a:solidFill>
                <a:srgbClr val="1A1A1A"/>
              </a:solidFill>
              <a:latin typeface="+mn-lt"/>
            </a:defRPr>
          </a:pPr>
          <a:endParaRPr lang="en-US"/>
        </a:p>
      </c:txPr>
    </c:legend>
    <c:plotVisOnly val="1"/>
    <c:dispBlanksAs val="zero"/>
    <c:showDLblsOverMax val="1"/>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800" b="1">
                <a:solidFill>
                  <a:srgbClr val="000000"/>
                </a:solidFill>
                <a:latin typeface="+mn-lt"/>
              </a:defRPr>
            </a:pPr>
            <a:r>
              <a:rPr sz="1800" b="1">
                <a:solidFill>
                  <a:srgbClr val="000000"/>
                </a:solidFill>
                <a:latin typeface="+mn-lt"/>
              </a:rPr>
              <a:t>Figure 6a. Possibility for independent practice outside lesson hour</a:t>
            </a:r>
          </a:p>
        </c:rich>
      </c:tx>
      <c:overlay val="0"/>
    </c:title>
    <c:autoTitleDeleted val="0"/>
    <c:view3D>
      <c:rotX val="50"/>
      <c:rotY val="0"/>
      <c:rAngAx val="1"/>
    </c:view3D>
    <c:floor>
      <c:thickness val="0"/>
    </c:floor>
    <c:sideWall>
      <c:thickness val="0"/>
    </c:sideWall>
    <c:backWall>
      <c:thickness val="0"/>
    </c:backWall>
    <c:plotArea>
      <c:layout/>
      <c:pie3DChart>
        <c:varyColors val="1"/>
        <c:ser>
          <c:idx val="0"/>
          <c:order val="0"/>
          <c:dPt>
            <c:idx val="0"/>
            <c:bubble3D val="0"/>
            <c:spPr>
              <a:solidFill>
                <a:srgbClr val="666666"/>
              </a:solidFill>
            </c:spPr>
            <c:extLst>
              <c:ext xmlns:c16="http://schemas.microsoft.com/office/drawing/2014/chart" uri="{C3380CC4-5D6E-409C-BE32-E72D297353CC}">
                <c16:uniqueId val="{00000001-8FF7-4759-A823-FC1409421FB4}"/>
              </c:ext>
            </c:extLst>
          </c:dPt>
          <c:dPt>
            <c:idx val="1"/>
            <c:bubble3D val="0"/>
            <c:spPr>
              <a:solidFill>
                <a:srgbClr val="F3F3F3"/>
              </a:solidFill>
            </c:spPr>
            <c:extLst>
              <c:ext xmlns:c16="http://schemas.microsoft.com/office/drawing/2014/chart" uri="{C3380CC4-5D6E-409C-BE32-E72D297353CC}">
                <c16:uniqueId val="{00000003-8FF7-4759-A823-FC1409421FB4}"/>
              </c:ext>
            </c:extLst>
          </c:dPt>
          <c:dPt>
            <c:idx val="2"/>
            <c:bubble3D val="0"/>
            <c:spPr>
              <a:solidFill>
                <a:srgbClr val="CCCCCC"/>
              </a:solidFill>
            </c:spPr>
            <c:extLst>
              <c:ext xmlns:c16="http://schemas.microsoft.com/office/drawing/2014/chart" uri="{C3380CC4-5D6E-409C-BE32-E72D297353CC}">
                <c16:uniqueId val="{00000005-8FF7-4759-A823-FC1409421FB4}"/>
              </c:ext>
            </c:extLst>
          </c:dPt>
          <c:cat>
            <c:strRef>
              <c:f>'4_Independent exercise preferen'!$D$27:$D$29</c:f>
              <c:strCache>
                <c:ptCount val="3"/>
                <c:pt idx="0">
                  <c:v>Yes</c:v>
                </c:pt>
                <c:pt idx="1">
                  <c:v>Maybe</c:v>
                </c:pt>
                <c:pt idx="2">
                  <c:v>No</c:v>
                </c:pt>
              </c:strCache>
            </c:strRef>
          </c:cat>
          <c:val>
            <c:numRef>
              <c:f>'4_Independent exercise preferen'!$E$27:$E$29</c:f>
              <c:numCache>
                <c:formatCode>General</c:formatCode>
                <c:ptCount val="3"/>
                <c:pt idx="0">
                  <c:v>12</c:v>
                </c:pt>
                <c:pt idx="1">
                  <c:v>4</c:v>
                </c:pt>
                <c:pt idx="2">
                  <c:v>5</c:v>
                </c:pt>
              </c:numCache>
            </c:numRef>
          </c:val>
          <c:extLst>
            <c:ext xmlns:c16="http://schemas.microsoft.com/office/drawing/2014/chart" uri="{C3380CC4-5D6E-409C-BE32-E72D297353CC}">
              <c16:uniqueId val="{00000006-8FF7-4759-A823-FC1409421FB4}"/>
            </c:ext>
          </c:extLst>
        </c:ser>
        <c:dLbls>
          <c:showLegendKey val="0"/>
          <c:showVal val="0"/>
          <c:showCatName val="0"/>
          <c:showSerName val="0"/>
          <c:showPercent val="0"/>
          <c:showBubbleSize val="0"/>
          <c:showLeaderLines val="1"/>
        </c:dLbls>
      </c:pie3DChart>
    </c:plotArea>
    <c:legend>
      <c:legendPos val="r"/>
      <c:overlay val="0"/>
      <c:txPr>
        <a:bodyPr/>
        <a:lstStyle/>
        <a:p>
          <a:pPr lvl="0">
            <a:defRPr sz="1800" b="0">
              <a:solidFill>
                <a:srgbClr val="000000"/>
              </a:solidFill>
              <a:latin typeface="+mn-lt"/>
            </a:defRPr>
          </a:pPr>
          <a:endParaRPr lang="en-US"/>
        </a:p>
      </c:txPr>
    </c:legend>
    <c:plotVisOnly val="1"/>
    <c:dispBlanksAs val="zero"/>
    <c:showDLblsOverMax val="1"/>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2000" b="1">
                <a:solidFill>
                  <a:srgbClr val="000000"/>
                </a:solidFill>
                <a:latin typeface="+mn-lt"/>
              </a:defRPr>
            </a:pPr>
            <a:r>
              <a:rPr sz="2000" b="1">
                <a:solidFill>
                  <a:srgbClr val="000000"/>
                </a:solidFill>
                <a:latin typeface="+mn-lt"/>
              </a:rPr>
              <a:t>Figure 7a. "Can you feel any difference between the singing before and after SOVT session?"</a:t>
            </a:r>
          </a:p>
        </c:rich>
      </c:tx>
      <c:overlay val="0"/>
    </c:title>
    <c:autoTitleDeleted val="0"/>
    <c:plotArea>
      <c:layout/>
      <c:doughnutChart>
        <c:varyColors val="1"/>
        <c:ser>
          <c:idx val="0"/>
          <c:order val="0"/>
          <c:tx>
            <c:strRef>
              <c:f>'5_Before and after impression'!$I$3</c:f>
              <c:strCache>
                <c:ptCount val="1"/>
                <c:pt idx="0">
                  <c:v>answer</c:v>
                </c:pt>
              </c:strCache>
            </c:strRef>
          </c:tx>
          <c:dPt>
            <c:idx val="0"/>
            <c:bubble3D val="0"/>
            <c:spPr>
              <a:solidFill>
                <a:srgbClr val="434343"/>
              </a:solidFill>
            </c:spPr>
            <c:extLst>
              <c:ext xmlns:c16="http://schemas.microsoft.com/office/drawing/2014/chart" uri="{C3380CC4-5D6E-409C-BE32-E72D297353CC}">
                <c16:uniqueId val="{00000001-3A08-4A12-9452-76F6EEE7A25A}"/>
              </c:ext>
            </c:extLst>
          </c:dPt>
          <c:dPt>
            <c:idx val="1"/>
            <c:bubble3D val="0"/>
            <c:spPr>
              <a:solidFill>
                <a:srgbClr val="CCCCCC"/>
              </a:solidFill>
            </c:spPr>
            <c:extLst>
              <c:ext xmlns:c16="http://schemas.microsoft.com/office/drawing/2014/chart" uri="{C3380CC4-5D6E-409C-BE32-E72D297353CC}">
                <c16:uniqueId val="{00000003-3A08-4A12-9452-76F6EEE7A25A}"/>
              </c:ext>
            </c:extLst>
          </c:dPt>
          <c:cat>
            <c:strRef>
              <c:f>'5_Before and after impression'!$H$4:$H$5</c:f>
              <c:strCache>
                <c:ptCount val="2"/>
                <c:pt idx="0">
                  <c:v>Yes</c:v>
                </c:pt>
                <c:pt idx="1">
                  <c:v>No</c:v>
                </c:pt>
              </c:strCache>
            </c:strRef>
          </c:cat>
          <c:val>
            <c:numRef>
              <c:f>'5_Before and after impression'!$I$4:$I$5</c:f>
              <c:numCache>
                <c:formatCode>0%</c:formatCode>
                <c:ptCount val="2"/>
                <c:pt idx="0">
                  <c:v>0.78947368421052633</c:v>
                </c:pt>
                <c:pt idx="1">
                  <c:v>0.21052631578947367</c:v>
                </c:pt>
              </c:numCache>
            </c:numRef>
          </c:val>
          <c:extLst>
            <c:ext xmlns:c16="http://schemas.microsoft.com/office/drawing/2014/chart" uri="{C3380CC4-5D6E-409C-BE32-E72D297353CC}">
              <c16:uniqueId val="{00000004-3A08-4A12-9452-76F6EEE7A25A}"/>
            </c:ext>
          </c:extLst>
        </c:ser>
        <c:dLbls>
          <c:showLegendKey val="0"/>
          <c:showVal val="0"/>
          <c:showCatName val="0"/>
          <c:showSerName val="0"/>
          <c:showPercent val="0"/>
          <c:showBubbleSize val="0"/>
          <c:showLeaderLines val="1"/>
        </c:dLbls>
        <c:firstSliceAng val="0"/>
        <c:holeSize val="50"/>
      </c:doughnutChart>
    </c:plotArea>
    <c:legend>
      <c:legendPos val="r"/>
      <c:overlay val="0"/>
      <c:txPr>
        <a:bodyPr/>
        <a:lstStyle/>
        <a:p>
          <a:pPr lvl="0">
            <a:defRPr sz="2000" b="1">
              <a:solidFill>
                <a:srgbClr val="1A1A1A"/>
              </a:solidFill>
              <a:latin typeface="+mn-lt"/>
            </a:defRPr>
          </a:pPr>
          <a:endParaRPr lang="en-US"/>
        </a:p>
      </c:txPr>
    </c:legend>
    <c:plotVisOnly val="1"/>
    <c:dispBlanksAs val="zero"/>
    <c:showDLblsOverMax val="1"/>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600" b="1">
                <a:solidFill>
                  <a:srgbClr val="000000"/>
                </a:solidFill>
                <a:latin typeface="+mn-lt"/>
              </a:defRPr>
            </a:pPr>
            <a:r>
              <a:rPr sz="1600" b="1">
                <a:solidFill>
                  <a:srgbClr val="000000"/>
                </a:solidFill>
                <a:latin typeface="+mn-lt"/>
              </a:rPr>
              <a:t>Figure 7b. Perceived sensations of the difference in participants' singing after the SOVT session.</a:t>
            </a:r>
          </a:p>
        </c:rich>
      </c:tx>
      <c:overlay val="0"/>
    </c:title>
    <c:autoTitleDeleted val="0"/>
    <c:plotArea>
      <c:layout/>
      <c:barChart>
        <c:barDir val="bar"/>
        <c:grouping val="clustered"/>
        <c:varyColors val="1"/>
        <c:ser>
          <c:idx val="0"/>
          <c:order val="0"/>
          <c:tx>
            <c:strRef>
              <c:f>'5_Before and after impression'!$I$25</c:f>
              <c:strCache>
                <c:ptCount val="1"/>
                <c:pt idx="0">
                  <c:v>%</c:v>
                </c:pt>
              </c:strCache>
            </c:strRef>
          </c:tx>
          <c:spPr>
            <a:solidFill>
              <a:srgbClr val="999999"/>
            </a:solidFill>
            <a:ln cmpd="sng">
              <a:solidFill>
                <a:srgbClr val="000000"/>
              </a:solidFill>
            </a:ln>
          </c:spPr>
          <c:invertIfNegative val="1"/>
          <c:dLbls>
            <c:spPr>
              <a:noFill/>
              <a:ln>
                <a:noFill/>
              </a:ln>
              <a:effectLst/>
            </c:spPr>
            <c:txPr>
              <a:bodyPr/>
              <a:lstStyle/>
              <a:p>
                <a:pPr lvl="0">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'5_Before and after impression'!$H$26:$H$31</c:f>
              <c:strCache>
                <c:ptCount val="6"/>
                <c:pt idx="0">
                  <c:v>easier</c:v>
                </c:pt>
                <c:pt idx="1">
                  <c:v>more comfortable</c:v>
                </c:pt>
                <c:pt idx="2">
                  <c:v>stronger</c:v>
                </c:pt>
                <c:pt idx="3">
                  <c:v>relieve on the low notes</c:v>
                </c:pt>
                <c:pt idx="4">
                  <c:v>higher range</c:v>
                </c:pt>
                <c:pt idx="5">
                  <c:v>harder to reach high notes</c:v>
                </c:pt>
              </c:strCache>
            </c:strRef>
          </c:cat>
          <c:val>
            <c:numRef>
              <c:f>'5_Before and after impression'!$I$26:$I$31</c:f>
              <c:numCache>
                <c:formatCode>0.0%</c:formatCode>
                <c:ptCount val="6"/>
                <c:pt idx="0">
                  <c:v>0.55000000000000004</c:v>
                </c:pt>
                <c:pt idx="1">
                  <c:v>0.2</c:v>
                </c:pt>
                <c:pt idx="2">
                  <c:v>0.1</c:v>
                </c:pt>
                <c:pt idx="3">
                  <c:v>0.05</c:v>
                </c:pt>
                <c:pt idx="4">
                  <c:v>0.05</c:v>
                </c:pt>
                <c:pt idx="5">
                  <c:v>0.05</c:v>
                </c:pt>
              </c:numCache>
            </c:numRef>
          </c:val>
          <c:extLst>
            <c:ext xmlns:c14="http://schemas.microsoft.com/office/drawing/2007/8/2/chart" uri="{6F2FDCE9-48DA-4B69-8628-5D25D57E5C99}">
              <c14:invertSolidFillFmt>
                <c14:spPr xmlns:c14="http://schemas.microsoft.com/office/drawing/2007/8/2/chart">
                  <a:solidFill>
                    <a:srgbClr val="FFFFFF"/>
                  </a:solidFill>
                  <a:ln cmpd="sng">
                    <a:solidFill>
                      <a:srgbClr val="000000"/>
                    </a:solidFill>
                  </a:ln>
                </c14:spPr>
              </c14:invertSolidFillFmt>
            </c:ext>
            <c:ext xmlns:c16="http://schemas.microsoft.com/office/drawing/2014/chart" uri="{C3380CC4-5D6E-409C-BE32-E72D297353CC}">
              <c16:uniqueId val="{00000000-EBB1-4904-90CD-9094D32BDEE0}"/>
            </c:ext>
          </c:extLst>
        </c:ser>
        <c:dLbls>
          <c:showLegendKey val="0"/>
          <c:showVal val="0"/>
          <c:showCatName val="0"/>
          <c:showSerName val="0"/>
          <c:showPercent val="0"/>
          <c:showBubbleSize val="0"/>
        </c:dLbls>
        <c:gapWidth val="150"/>
        <c:axId val="1265245407"/>
        <c:axId val="1536605141"/>
      </c:barChart>
      <c:catAx>
        <c:axId val="1265245407"/>
        <c:scaling>
          <c:orientation val="maxMin"/>
        </c:scaling>
        <c:delete val="0"/>
        <c:axPos val="l"/>
        <c:title>
          <c:tx>
            <c:rich>
              <a:bodyPr/>
              <a:lstStyle/>
              <a:p>
                <a:pPr lvl="0">
                  <a:defRPr b="0">
                    <a:solidFill>
                      <a:srgbClr val="000000"/>
                    </a:solidFill>
                    <a:latin typeface="+mn-lt"/>
                  </a:defRPr>
                </a:pPr>
                <a:endParaRPr/>
              </a:p>
            </c:rich>
          </c:tx>
          <c:overlay val="0"/>
        </c:title>
        <c:numFmt formatCode="General" sourceLinked="1"/>
        <c:majorTickMark val="none"/>
        <c:minorTickMark val="none"/>
        <c:tickLblPos val="nextTo"/>
        <c:txPr>
          <a:bodyPr/>
          <a:lstStyle/>
          <a:p>
            <a:pPr lvl="0">
              <a:defRPr b="0">
                <a:solidFill>
                  <a:srgbClr val="000000"/>
                </a:solidFill>
                <a:latin typeface="+mn-lt"/>
              </a:defRPr>
            </a:pPr>
            <a:endParaRPr lang="en-US"/>
          </a:p>
        </c:txPr>
        <c:crossAx val="1536605141"/>
        <c:crosses val="autoZero"/>
        <c:auto val="1"/>
        <c:lblAlgn val="ctr"/>
        <c:lblOffset val="100"/>
        <c:noMultiLvlLbl val="1"/>
      </c:catAx>
      <c:valAx>
        <c:axId val="1536605141"/>
        <c:scaling>
          <c:orientation val="minMax"/>
        </c:scaling>
        <c:delete val="0"/>
        <c:axPos val="b"/>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endParaRPr/>
              </a:p>
            </c:rich>
          </c:tx>
          <c:overlay val="0"/>
        </c:title>
        <c:numFmt formatCode="0.0%" sourceLinked="1"/>
        <c:majorTickMark val="none"/>
        <c:minorTickMark val="none"/>
        <c:tickLblPos val="nextTo"/>
        <c:spPr>
          <a:ln/>
        </c:spPr>
        <c:txPr>
          <a:bodyPr/>
          <a:lstStyle/>
          <a:p>
            <a:pPr lvl="0">
              <a:defRPr b="0">
                <a:solidFill>
                  <a:srgbClr val="000000"/>
                </a:solidFill>
                <a:latin typeface="+mn-lt"/>
              </a:defRPr>
            </a:pPr>
            <a:endParaRPr lang="en-US"/>
          </a:p>
        </c:txPr>
        <c:crossAx val="1265245407"/>
        <c:crosses val="max"/>
        <c:crossBetween val="between"/>
      </c:valAx>
    </c:plotArea>
    <c:legend>
      <c:legendPos val="r"/>
      <c:overlay val="0"/>
      <c:txPr>
        <a:bodyPr/>
        <a:lstStyle/>
        <a:p>
          <a:pPr lvl="0">
            <a:defRPr b="0">
              <a:solidFill>
                <a:srgbClr val="1A1A1A"/>
              </a:solidFill>
              <a:latin typeface="+mn-lt"/>
            </a:defRPr>
          </a:pPr>
          <a:endParaRPr lang="en-US"/>
        </a:p>
      </c:txPr>
    </c:legend>
    <c:plotVisOnly val="1"/>
    <c:dispBlanksAs val="zero"/>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_rels/drawing3.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4.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oneCellAnchor>
    <xdr:from>
      <xdr:col>2</xdr:col>
      <xdr:colOff>228600</xdr:colOff>
      <xdr:row>36</xdr:row>
      <xdr:rowOff>76200</xdr:rowOff>
    </xdr:from>
    <xdr:ext cx="5715000" cy="3533775"/>
    <xdr:graphicFrame macro="">
      <xdr:nvGraphicFramePr>
        <xdr:cNvPr id="2" name="Chart 1" title="Chart">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2</xdr:col>
      <xdr:colOff>619125</xdr:colOff>
      <xdr:row>54</xdr:row>
      <xdr:rowOff>114300</xdr:rowOff>
    </xdr:from>
    <xdr:ext cx="4505325" cy="2324100"/>
    <xdr:graphicFrame macro="">
      <xdr:nvGraphicFramePr>
        <xdr:cNvPr id="3" name="Chart 2" title="Chart">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wsDr>
</file>

<file path=xl/drawings/drawing2.xml><?xml version="1.0" encoding="utf-8"?>
<xdr:wsDr xmlns:xdr="http://schemas.openxmlformats.org/drawingml/2006/spreadsheetDrawing" xmlns:a="http://schemas.openxmlformats.org/drawingml/2006/main">
  <xdr:oneCellAnchor>
    <xdr:from>
      <xdr:col>14</xdr:col>
      <xdr:colOff>28575</xdr:colOff>
      <xdr:row>30</xdr:row>
      <xdr:rowOff>171450</xdr:rowOff>
    </xdr:from>
    <xdr:ext cx="5067300" cy="3076575"/>
    <xdr:graphicFrame macro="">
      <xdr:nvGraphicFramePr>
        <xdr:cNvPr id="3" name="Chart 3" title="Chart">
          <a:extLst>
            <a:ext uri="{FF2B5EF4-FFF2-40B4-BE49-F238E27FC236}">
              <a16:creationId xmlns:a16="http://schemas.microsoft.com/office/drawing/2014/main" id="{00000000-0008-0000-03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14</xdr:col>
      <xdr:colOff>28575</xdr:colOff>
      <xdr:row>8</xdr:row>
      <xdr:rowOff>38100</xdr:rowOff>
    </xdr:from>
    <xdr:ext cx="5010150" cy="3076575"/>
    <xdr:graphicFrame macro="">
      <xdr:nvGraphicFramePr>
        <xdr:cNvPr id="4" name="Chart 4" title="Chart">
          <a:extLst>
            <a:ext uri="{FF2B5EF4-FFF2-40B4-BE49-F238E27FC236}">
              <a16:creationId xmlns:a16="http://schemas.microsoft.com/office/drawing/2014/main" id="{00000000-0008-0000-03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wsDr>
</file>

<file path=xl/drawings/drawing3.xml><?xml version="1.0" encoding="utf-8"?>
<xdr:wsDr xmlns:xdr="http://schemas.openxmlformats.org/drawingml/2006/spreadsheetDrawing" xmlns:a="http://schemas.openxmlformats.org/drawingml/2006/main">
  <xdr:oneCellAnchor>
    <xdr:from>
      <xdr:col>11</xdr:col>
      <xdr:colOff>419100</xdr:colOff>
      <xdr:row>3</xdr:row>
      <xdr:rowOff>257175</xdr:rowOff>
    </xdr:from>
    <xdr:ext cx="5353050" cy="3314700"/>
    <xdr:graphicFrame macro="">
      <xdr:nvGraphicFramePr>
        <xdr:cNvPr id="5" name="Chart 5" title="Chart">
          <a:extLst>
            <a:ext uri="{FF2B5EF4-FFF2-40B4-BE49-F238E27FC236}">
              <a16:creationId xmlns:a16="http://schemas.microsoft.com/office/drawing/2014/main" id="{00000000-0008-0000-0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11</xdr:col>
      <xdr:colOff>371475</xdr:colOff>
      <xdr:row>13</xdr:row>
      <xdr:rowOff>314325</xdr:rowOff>
    </xdr:from>
    <xdr:ext cx="5619750" cy="3476625"/>
    <xdr:graphicFrame macro="">
      <xdr:nvGraphicFramePr>
        <xdr:cNvPr id="6" name="Chart 6" title="Chart">
          <a:extLst>
            <a:ext uri="{FF2B5EF4-FFF2-40B4-BE49-F238E27FC236}">
              <a16:creationId xmlns:a16="http://schemas.microsoft.com/office/drawing/2014/main" id="{00000000-0008-0000-04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257175</xdr:colOff>
      <xdr:row>6</xdr:row>
      <xdr:rowOff>200025</xdr:rowOff>
    </xdr:from>
    <xdr:ext cx="5429250" cy="3362325"/>
    <xdr:graphicFrame macro="">
      <xdr:nvGraphicFramePr>
        <xdr:cNvPr id="7" name="Chart 7" title="Chart">
          <a:extLst>
            <a:ext uri="{FF2B5EF4-FFF2-40B4-BE49-F238E27FC236}">
              <a16:creationId xmlns:a16="http://schemas.microsoft.com/office/drawing/2014/main" id="{00000000-0008-0000-05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190500</xdr:colOff>
      <xdr:row>14</xdr:row>
      <xdr:rowOff>104775</xdr:rowOff>
    </xdr:from>
    <xdr:ext cx="5715000" cy="3533775"/>
    <xdr:graphicFrame macro="">
      <xdr:nvGraphicFramePr>
        <xdr:cNvPr id="8" name="Chart 8" title="Chart">
          <a:extLst>
            <a:ext uri="{FF2B5EF4-FFF2-40B4-BE49-F238E27FC236}">
              <a16:creationId xmlns:a16="http://schemas.microsoft.com/office/drawing/2014/main" id="{00000000-0008-0000-05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youtu.be/YxS532DROLk" TargetMode="External"/><Relationship Id="rId18" Type="http://schemas.openxmlformats.org/officeDocument/2006/relationships/hyperlink" Target="https://docs.google.com/document/d/1ON0IyWzRMQj0Kt85FLhs90I2JM9d2me-/edit?usp=drive_link&amp;ouid=116131472194050259597&amp;rtpof=true&amp;sd=true" TargetMode="External"/><Relationship Id="rId26" Type="http://schemas.openxmlformats.org/officeDocument/2006/relationships/hyperlink" Target="https://docs.google.com/document/d/1w3N_v4hGpvC8iTj_wsqn7nnlGvACMVYq/edit?usp=drive_link&amp;ouid=116131472194050259597&amp;rtpof=true&amp;sd=true" TargetMode="External"/><Relationship Id="rId21" Type="http://schemas.openxmlformats.org/officeDocument/2006/relationships/hyperlink" Target="https://youtu.be/xukJMQuyH_A" TargetMode="External"/><Relationship Id="rId34" Type="http://schemas.openxmlformats.org/officeDocument/2006/relationships/hyperlink" Target="https://docs.google.com/document/d/1Aww6xsrsv88sOvKPPp5G0evIb70dfJEw/edit?usp=drive_link&amp;ouid=116131472194050259597&amp;rtpof=true&amp;sd=true" TargetMode="External"/><Relationship Id="rId7" Type="http://schemas.openxmlformats.org/officeDocument/2006/relationships/hyperlink" Target="https://youtu.be/vnMbQjzQwk4" TargetMode="External"/><Relationship Id="rId12" Type="http://schemas.openxmlformats.org/officeDocument/2006/relationships/hyperlink" Target="https://docs.google.com/document/d/1dg2zM57ivFlOE8STY38Bpdm5_O-Y6Zkc/edit?usp=sharing&amp;ouid=116131472194050259597&amp;rtpof=true&amp;sd=true" TargetMode="External"/><Relationship Id="rId17" Type="http://schemas.openxmlformats.org/officeDocument/2006/relationships/hyperlink" Target="https://youtu.be/6SsU4ohtnZQ" TargetMode="External"/><Relationship Id="rId25" Type="http://schemas.openxmlformats.org/officeDocument/2006/relationships/hyperlink" Target="https://youtu.be/J2O-zSOnWjo?si=As4AGHExpA5RizXK" TargetMode="External"/><Relationship Id="rId33" Type="http://schemas.openxmlformats.org/officeDocument/2006/relationships/hyperlink" Target="https://youtu.be/a3QbuGE-DDc?si=rb9D7mW6bFIaE-IT" TargetMode="External"/><Relationship Id="rId38" Type="http://schemas.openxmlformats.org/officeDocument/2006/relationships/hyperlink" Target="https://youtu.be/ssMd7ndTKdE" TargetMode="External"/><Relationship Id="rId2" Type="http://schemas.openxmlformats.org/officeDocument/2006/relationships/hyperlink" Target="https://docs.google.com/document/d/1dcqymdw97nMz48iYwtX66uHKX5JTVHbk/edit?usp=sharing&amp;ouid=116131472194050259597&amp;rtpof=true&amp;sd=true" TargetMode="External"/><Relationship Id="rId16" Type="http://schemas.openxmlformats.org/officeDocument/2006/relationships/hyperlink" Target="https://docs.google.com/document/d/1lNIRTF7cyYlMa39yiSi2Pdr1CEdmDtU-/edit?usp=drive_link&amp;ouid=116131472194050259597&amp;rtpof=true&amp;sd=true" TargetMode="External"/><Relationship Id="rId20" Type="http://schemas.openxmlformats.org/officeDocument/2006/relationships/hyperlink" Target="https://docs.google.com/document/d/1Pdhd1V2zFIvfwYGGJdvRoSh_CV4_5Rid/edit?usp=drive_link&amp;ouid=116131472194050259597&amp;rtpof=true&amp;sd=true" TargetMode="External"/><Relationship Id="rId29" Type="http://schemas.openxmlformats.org/officeDocument/2006/relationships/hyperlink" Target="https://youtu.be/P38XZnDyRTw?si=_CHBQ7XLPeQHctqh" TargetMode="External"/><Relationship Id="rId1" Type="http://schemas.openxmlformats.org/officeDocument/2006/relationships/hyperlink" Target="https://youtu.be/gCShKLJUtdg" TargetMode="External"/><Relationship Id="rId6" Type="http://schemas.openxmlformats.org/officeDocument/2006/relationships/hyperlink" Target="https://docs.google.com/document/d/1w0Bv0khGDYzWfcsn38UIlgBUDQNenknG/edit?usp=sharing&amp;ouid=116131472194050259597&amp;rtpof=true&amp;sd=true" TargetMode="External"/><Relationship Id="rId11" Type="http://schemas.openxmlformats.org/officeDocument/2006/relationships/hyperlink" Target="https://youtu.be/ybiyzklROMQ" TargetMode="External"/><Relationship Id="rId24" Type="http://schemas.openxmlformats.org/officeDocument/2006/relationships/hyperlink" Target="https://docs.google.com/document/d/1vIoJ1aqgUFPeOneNT8ItQrtiA5wNXsAZ/edit?usp=drive_link&amp;ouid=116131472194050259597&amp;rtpof=true&amp;sd=true" TargetMode="External"/><Relationship Id="rId32" Type="http://schemas.openxmlformats.org/officeDocument/2006/relationships/hyperlink" Target="https://docs.google.com/document/d/1krNWfnPK4ClhxUDZSB1MBHAnwvh82W7h/edit?usp=sharing&amp;ouid=116131472194050259597&amp;rtpof=true&amp;sd=true" TargetMode="External"/><Relationship Id="rId37" Type="http://schemas.openxmlformats.org/officeDocument/2006/relationships/hyperlink" Target="https://youtu.be/Fss37QwFSnk" TargetMode="External"/><Relationship Id="rId5" Type="http://schemas.openxmlformats.org/officeDocument/2006/relationships/hyperlink" Target="https://youtu.be/QtQCHPG4nww" TargetMode="External"/><Relationship Id="rId15" Type="http://schemas.openxmlformats.org/officeDocument/2006/relationships/hyperlink" Target="https://youtu.be/wwGCpwolrhE" TargetMode="External"/><Relationship Id="rId23" Type="http://schemas.openxmlformats.org/officeDocument/2006/relationships/hyperlink" Target="https://youtu.be/hIbj8PQZ5hs?si=-0ugR1lXh6EdsnH8" TargetMode="External"/><Relationship Id="rId28" Type="http://schemas.openxmlformats.org/officeDocument/2006/relationships/hyperlink" Target="https://docs.google.com/document/d/1WhkKXozjVRwygdLoNVyoTLm6_thWNJMg/edit?usp=drive_link&amp;ouid=116131472194050259597&amp;rtpof=true&amp;sd=true" TargetMode="External"/><Relationship Id="rId36" Type="http://schemas.openxmlformats.org/officeDocument/2006/relationships/hyperlink" Target="https://docs.google.com/document/d/1QdUPQTm1TXhphU0ruQoFQQUqIOU3eJrv/edit?usp=drive_link&amp;ouid=116131472194050259597&amp;rtpof=true&amp;sd=true" TargetMode="External"/><Relationship Id="rId10" Type="http://schemas.openxmlformats.org/officeDocument/2006/relationships/hyperlink" Target="https://docs.google.com/document/d/1hUhQUWcHtoy-EgOvFbpu6Tsg6-rX_3rl/edit?usp=sharing&amp;ouid=116131472194050259597&amp;rtpof=true&amp;sd=true" TargetMode="External"/><Relationship Id="rId19" Type="http://schemas.openxmlformats.org/officeDocument/2006/relationships/hyperlink" Target="https://youtu.be/0c7W04SeD0M" TargetMode="External"/><Relationship Id="rId31" Type="http://schemas.openxmlformats.org/officeDocument/2006/relationships/hyperlink" Target="https://youtu.be/tkxpWwXU-hU?si=uKr7kHMau8591b7y" TargetMode="External"/><Relationship Id="rId4" Type="http://schemas.openxmlformats.org/officeDocument/2006/relationships/hyperlink" Target="https://docs.google.com/document/d/1i4btNHm2mnswK708Nougi2wFPlcRL6p-/edit?usp=sharing&amp;ouid=116131472194050259597&amp;rtpof=true&amp;sd=true" TargetMode="External"/><Relationship Id="rId9" Type="http://schemas.openxmlformats.org/officeDocument/2006/relationships/hyperlink" Target="https://youtu.be/KWXJ3iEB0zM" TargetMode="External"/><Relationship Id="rId14" Type="http://schemas.openxmlformats.org/officeDocument/2006/relationships/hyperlink" Target="https://docs.google.com/document/d/1hpJoGihAMGZ_5JAyNaAB-sPdsftw2JMG/edit?usp=sharing&amp;ouid=116131472194050259597&amp;rtpof=true&amp;sd=true" TargetMode="External"/><Relationship Id="rId22" Type="http://schemas.openxmlformats.org/officeDocument/2006/relationships/hyperlink" Target="https://docs.google.com/document/d/1hp-lPVAAWoNYf8XzQ4mqtqXu1IYPK1jM/edit?usp=sharing&amp;ouid=116131472194050259597&amp;rtpof=true&amp;sd=true" TargetMode="External"/><Relationship Id="rId27" Type="http://schemas.openxmlformats.org/officeDocument/2006/relationships/hyperlink" Target="https://youtu.be/ACmRd5VfsAc?si=l8Le1cVKspPwYdt_" TargetMode="External"/><Relationship Id="rId30" Type="http://schemas.openxmlformats.org/officeDocument/2006/relationships/hyperlink" Target="https://docs.google.com/document/d/1MWmFBZwQD5S3XK3mki-FvAEHdMGCl-zt/edit?usp=sharing&amp;ouid=116131472194050259597&amp;rtpof=true&amp;sd=true" TargetMode="External"/><Relationship Id="rId35" Type="http://schemas.openxmlformats.org/officeDocument/2006/relationships/hyperlink" Target="https://youtu.be/k9Wy8mXrhOM?si=4k5yEBMO7AmtqY9N" TargetMode="External"/><Relationship Id="rId8" Type="http://schemas.openxmlformats.org/officeDocument/2006/relationships/hyperlink" Target="https://docs.google.com/document/d/1de-WP6McsZfnR_UrqwbDDaIlwb31oh2P/edit?usp=sharing&amp;ouid=116131472194050259597&amp;rtpof=true&amp;sd=true" TargetMode="External"/><Relationship Id="rId3" Type="http://schemas.openxmlformats.org/officeDocument/2006/relationships/hyperlink" Target="https://youtu.be/5cmMSwLzjuQ"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8" Type="http://schemas.openxmlformats.org/officeDocument/2006/relationships/hyperlink" Target="https://youtu.be/wwGCpwolrhE" TargetMode="External"/><Relationship Id="rId3" Type="http://schemas.openxmlformats.org/officeDocument/2006/relationships/hyperlink" Target="https://youtu.be/QtQCHPG4nww" TargetMode="External"/><Relationship Id="rId7" Type="http://schemas.openxmlformats.org/officeDocument/2006/relationships/hyperlink" Target="https://youtu.be/YxS532DROLk" TargetMode="External"/><Relationship Id="rId2" Type="http://schemas.openxmlformats.org/officeDocument/2006/relationships/hyperlink" Target="https://youtu.be/5cmMSwLzjuQ" TargetMode="External"/><Relationship Id="rId1" Type="http://schemas.openxmlformats.org/officeDocument/2006/relationships/hyperlink" Target="https://youtu.be/gCShKLJUtdg" TargetMode="External"/><Relationship Id="rId6" Type="http://schemas.openxmlformats.org/officeDocument/2006/relationships/hyperlink" Target="https://youtu.be/ybiyzklROMQ" TargetMode="External"/><Relationship Id="rId11" Type="http://schemas.openxmlformats.org/officeDocument/2006/relationships/hyperlink" Target="https://youtu.be/xukJMQuyH_A" TargetMode="External"/><Relationship Id="rId5" Type="http://schemas.openxmlformats.org/officeDocument/2006/relationships/hyperlink" Target="https://youtu.be/KWXJ3iEB0zM" TargetMode="External"/><Relationship Id="rId10" Type="http://schemas.openxmlformats.org/officeDocument/2006/relationships/hyperlink" Target="https://youtu.be/0c7W04SeD0M" TargetMode="External"/><Relationship Id="rId4" Type="http://schemas.openxmlformats.org/officeDocument/2006/relationships/hyperlink" Target="https://youtu.be/vnMbQjzQwk4" TargetMode="External"/><Relationship Id="rId9" Type="http://schemas.openxmlformats.org/officeDocument/2006/relationships/hyperlink" Target="https://youtu.be/6SsU4ohtnZQ"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BH42"/>
  <sheetViews>
    <sheetView tabSelected="1" workbookViewId="0">
      <pane xSplit="4" ySplit="1" topLeftCell="E2" activePane="bottomRight" state="frozen"/>
      <selection pane="topRight" activeCell="E1" sqref="E1"/>
      <selection pane="bottomLeft" activeCell="A2" sqref="A2"/>
      <selection pane="bottomRight" activeCell="E2" sqref="E2"/>
    </sheetView>
  </sheetViews>
  <sheetFormatPr defaultColWidth="12.5703125" defaultRowHeight="15.75" customHeight="1" outlineLevelCol="1" x14ac:dyDescent="0.2"/>
  <cols>
    <col min="1" max="1" width="6" customWidth="1"/>
    <col min="2" max="2" width="9" customWidth="1"/>
    <col min="3" max="3" width="5.42578125" customWidth="1"/>
    <col min="4" max="6" width="13.42578125" customWidth="1"/>
    <col min="7" max="7" width="32.42578125" customWidth="1"/>
    <col min="8" max="8" width="31.7109375" customWidth="1"/>
    <col min="9" max="9" width="13.42578125" customWidth="1"/>
    <col min="10" max="10" width="4.140625" customWidth="1"/>
    <col min="11" max="11" width="13.42578125" customWidth="1" outlineLevel="1"/>
    <col min="12" max="12" width="16.42578125" customWidth="1" outlineLevel="1"/>
    <col min="13" max="13" width="45" customWidth="1" outlineLevel="1"/>
    <col min="14" max="14" width="13.42578125" customWidth="1" outlineLevel="1"/>
    <col min="15" max="15" width="31.5703125" customWidth="1" outlineLevel="1"/>
    <col min="16" max="16" width="13.42578125" customWidth="1" outlineLevel="1"/>
    <col min="17" max="17" width="4.140625" customWidth="1"/>
    <col min="18" max="21" width="13.42578125" customWidth="1" outlineLevel="1"/>
    <col min="22" max="22" width="28.42578125" customWidth="1" outlineLevel="1"/>
    <col min="23" max="23" width="13.42578125" customWidth="1" outlineLevel="1"/>
    <col min="24" max="24" width="4.140625" customWidth="1"/>
    <col min="25" max="26" width="13.42578125" customWidth="1" outlineLevel="1"/>
    <col min="27" max="27" width="24.42578125" customWidth="1" outlineLevel="1"/>
    <col min="28" max="28" width="13.42578125" customWidth="1" outlineLevel="1"/>
    <col min="29" max="29" width="27.42578125" customWidth="1" outlineLevel="1"/>
    <col min="30" max="30" width="13.42578125" customWidth="1" outlineLevel="1"/>
    <col min="31" max="31" width="4.140625" customWidth="1"/>
    <col min="32" max="33" width="13.42578125" customWidth="1" outlineLevel="1"/>
    <col min="34" max="34" width="24.42578125" customWidth="1" outlineLevel="1"/>
    <col min="35" max="35" width="13.42578125" customWidth="1" outlineLevel="1"/>
    <col min="36" max="36" width="25.42578125" customWidth="1" outlineLevel="1"/>
    <col min="37" max="37" width="13.42578125" customWidth="1" outlineLevel="1"/>
    <col min="38" max="38" width="4.140625" customWidth="1"/>
    <col min="39" max="40" width="13.42578125" customWidth="1" outlineLevel="1"/>
    <col min="41" max="41" width="33.140625" customWidth="1" outlineLevel="1"/>
    <col min="42" max="42" width="13.42578125" customWidth="1" outlineLevel="1"/>
    <col min="43" max="43" width="27.140625" customWidth="1" outlineLevel="1"/>
    <col min="44" max="44" width="18.85546875" customWidth="1" outlineLevel="1"/>
    <col min="45" max="45" width="4.7109375" customWidth="1"/>
    <col min="46" max="48" width="7.28515625" customWidth="1" outlineLevel="1"/>
    <col min="49" max="50" width="6.140625" customWidth="1" outlineLevel="1"/>
    <col min="51" max="51" width="19.42578125" customWidth="1"/>
    <col min="52" max="52" width="17.7109375" customWidth="1"/>
    <col min="53" max="53" width="36.5703125" customWidth="1"/>
    <col min="54" max="54" width="13.42578125" customWidth="1"/>
    <col min="55" max="55" width="28.28515625" customWidth="1"/>
    <col min="56" max="56" width="26.5703125" customWidth="1"/>
    <col min="57" max="57" width="32.28515625" customWidth="1"/>
    <col min="58" max="58" width="13.42578125" customWidth="1"/>
    <col min="59" max="59" width="20.85546875" customWidth="1"/>
    <col min="60" max="60" width="13.42578125" customWidth="1"/>
  </cols>
  <sheetData>
    <row r="1" spans="1:60" ht="52.5" x14ac:dyDescent="0.2">
      <c r="A1" s="1"/>
      <c r="B1" s="2" t="s">
        <v>0</v>
      </c>
      <c r="C1" s="1" t="s">
        <v>1</v>
      </c>
      <c r="D1" s="3" t="s">
        <v>2</v>
      </c>
      <c r="E1" s="4" t="s">
        <v>3</v>
      </c>
      <c r="F1" s="5" t="s">
        <v>4</v>
      </c>
      <c r="G1" s="6" t="s">
        <v>5</v>
      </c>
      <c r="H1" s="6" t="s">
        <v>6</v>
      </c>
      <c r="I1" s="6" t="s">
        <v>7</v>
      </c>
      <c r="J1" s="7" t="s">
        <v>8</v>
      </c>
      <c r="K1" s="8" t="s">
        <v>9</v>
      </c>
      <c r="L1" s="8" t="s">
        <v>10</v>
      </c>
      <c r="M1" s="8" t="s">
        <v>11</v>
      </c>
      <c r="N1" s="8" t="s">
        <v>12</v>
      </c>
      <c r="O1" s="8" t="s">
        <v>13</v>
      </c>
      <c r="P1" s="9"/>
      <c r="Q1" s="10" t="s">
        <v>14</v>
      </c>
      <c r="R1" s="11" t="s">
        <v>9</v>
      </c>
      <c r="S1" s="11" t="s">
        <v>10</v>
      </c>
      <c r="T1" s="11" t="s">
        <v>11</v>
      </c>
      <c r="U1" s="11" t="s">
        <v>12</v>
      </c>
      <c r="V1" s="11" t="s">
        <v>13</v>
      </c>
      <c r="W1" s="12"/>
      <c r="X1" s="13" t="s">
        <v>15</v>
      </c>
      <c r="Y1" s="14" t="s">
        <v>9</v>
      </c>
      <c r="Z1" s="14" t="s">
        <v>10</v>
      </c>
      <c r="AA1" s="14" t="s">
        <v>11</v>
      </c>
      <c r="AB1" s="14" t="s">
        <v>12</v>
      </c>
      <c r="AC1" s="14" t="s">
        <v>13</v>
      </c>
      <c r="AD1" s="15"/>
      <c r="AE1" s="16" t="s">
        <v>16</v>
      </c>
      <c r="AF1" s="17" t="s">
        <v>9</v>
      </c>
      <c r="AG1" s="17" t="s">
        <v>10</v>
      </c>
      <c r="AH1" s="17" t="s">
        <v>11</v>
      </c>
      <c r="AI1" s="17" t="s">
        <v>12</v>
      </c>
      <c r="AJ1" s="17" t="s">
        <v>13</v>
      </c>
      <c r="AK1" s="18"/>
      <c r="AL1" s="19" t="s">
        <v>17</v>
      </c>
      <c r="AM1" s="20" t="s">
        <v>9</v>
      </c>
      <c r="AN1" s="20" t="s">
        <v>10</v>
      </c>
      <c r="AO1" s="20" t="s">
        <v>11</v>
      </c>
      <c r="AP1" s="20" t="s">
        <v>12</v>
      </c>
      <c r="AQ1" s="20" t="s">
        <v>13</v>
      </c>
      <c r="AR1" s="20"/>
      <c r="AS1" s="21" t="s">
        <v>18</v>
      </c>
      <c r="AT1" s="22" t="s">
        <v>19</v>
      </c>
      <c r="AU1" s="23" t="s">
        <v>20</v>
      </c>
      <c r="AV1" s="24" t="s">
        <v>15</v>
      </c>
      <c r="AW1" s="25" t="s">
        <v>21</v>
      </c>
      <c r="AX1" s="26" t="s">
        <v>22</v>
      </c>
      <c r="AY1" s="6" t="s">
        <v>23</v>
      </c>
      <c r="AZ1" s="6" t="s">
        <v>24</v>
      </c>
      <c r="BA1" s="27" t="s">
        <v>25</v>
      </c>
      <c r="BB1" s="6" t="s">
        <v>26</v>
      </c>
      <c r="BC1" s="6" t="s">
        <v>27</v>
      </c>
      <c r="BD1" s="6" t="s">
        <v>28</v>
      </c>
      <c r="BE1" s="6" t="s">
        <v>29</v>
      </c>
      <c r="BF1" s="6" t="s">
        <v>30</v>
      </c>
      <c r="BG1" s="6" t="s">
        <v>31</v>
      </c>
      <c r="BH1" s="28"/>
    </row>
    <row r="2" spans="1:60" ht="76.5" x14ac:dyDescent="0.2">
      <c r="A2" s="29">
        <v>1</v>
      </c>
      <c r="B2" s="30" t="s">
        <v>32</v>
      </c>
      <c r="C2" s="31">
        <v>12</v>
      </c>
      <c r="D2" s="32" t="s">
        <v>33</v>
      </c>
      <c r="E2" s="33" t="s">
        <v>34</v>
      </c>
      <c r="F2" s="6"/>
      <c r="G2" s="6" t="s">
        <v>35</v>
      </c>
      <c r="H2" s="6" t="s">
        <v>36</v>
      </c>
      <c r="I2" s="6" t="s">
        <v>37</v>
      </c>
      <c r="J2" s="313" t="s">
        <v>8</v>
      </c>
      <c r="K2" s="34" t="s">
        <v>38</v>
      </c>
      <c r="L2" s="8" t="s">
        <v>39</v>
      </c>
      <c r="M2" s="34" t="s">
        <v>40</v>
      </c>
      <c r="N2" s="34"/>
      <c r="O2" s="8" t="s">
        <v>41</v>
      </c>
      <c r="P2" s="34" t="s">
        <v>42</v>
      </c>
      <c r="Q2" s="315" t="s">
        <v>43</v>
      </c>
      <c r="R2" s="35" t="s">
        <v>38</v>
      </c>
      <c r="S2" s="35" t="s">
        <v>44</v>
      </c>
      <c r="T2" s="35" t="s">
        <v>45</v>
      </c>
      <c r="U2" s="36"/>
      <c r="V2" s="35" t="s">
        <v>46</v>
      </c>
      <c r="W2" s="36"/>
      <c r="X2" s="316" t="s">
        <v>15</v>
      </c>
      <c r="Y2" s="37" t="s">
        <v>38</v>
      </c>
      <c r="Z2" s="37" t="s">
        <v>47</v>
      </c>
      <c r="AA2" s="37" t="s">
        <v>48</v>
      </c>
      <c r="AB2" s="38"/>
      <c r="AC2" s="37" t="s">
        <v>49</v>
      </c>
      <c r="AD2" s="37"/>
      <c r="AE2" s="317" t="s">
        <v>50</v>
      </c>
      <c r="AF2" s="39" t="s">
        <v>51</v>
      </c>
      <c r="AG2" s="39" t="s">
        <v>44</v>
      </c>
      <c r="AH2" s="39" t="s">
        <v>52</v>
      </c>
      <c r="AI2" s="40"/>
      <c r="AJ2" s="39" t="s">
        <v>53</v>
      </c>
      <c r="AK2" s="39"/>
      <c r="AL2" s="318" t="s">
        <v>22</v>
      </c>
      <c r="AM2" s="41" t="s">
        <v>51</v>
      </c>
      <c r="AN2" s="41" t="s">
        <v>44</v>
      </c>
      <c r="AO2" s="41" t="s">
        <v>54</v>
      </c>
      <c r="AP2" s="42"/>
      <c r="AQ2" s="41" t="s">
        <v>55</v>
      </c>
      <c r="AR2" s="41" t="s">
        <v>56</v>
      </c>
      <c r="AS2" s="319" t="s">
        <v>57</v>
      </c>
      <c r="AT2" s="43">
        <v>5</v>
      </c>
      <c r="AU2" s="44">
        <v>2</v>
      </c>
      <c r="AV2" s="45">
        <v>4</v>
      </c>
      <c r="AW2" s="46">
        <v>3</v>
      </c>
      <c r="AX2" s="26">
        <v>1</v>
      </c>
      <c r="AY2" s="28"/>
      <c r="AZ2" s="6" t="s">
        <v>58</v>
      </c>
      <c r="BA2" s="34" t="s">
        <v>59</v>
      </c>
      <c r="BB2" s="28"/>
      <c r="BC2" s="6" t="s">
        <v>60</v>
      </c>
      <c r="BD2" s="6" t="s">
        <v>61</v>
      </c>
      <c r="BE2" s="6" t="s">
        <v>62</v>
      </c>
      <c r="BF2" s="28"/>
      <c r="BG2" s="28"/>
      <c r="BH2" s="28"/>
    </row>
    <row r="3" spans="1:60" ht="76.5" x14ac:dyDescent="0.2">
      <c r="A3" s="29">
        <v>2</v>
      </c>
      <c r="B3" s="30" t="s">
        <v>63</v>
      </c>
      <c r="C3" s="31">
        <v>10</v>
      </c>
      <c r="D3" s="32" t="s">
        <v>64</v>
      </c>
      <c r="E3" s="33" t="s">
        <v>65</v>
      </c>
      <c r="F3" s="6"/>
      <c r="G3" s="6" t="s">
        <v>66</v>
      </c>
      <c r="H3" s="6" t="s">
        <v>67</v>
      </c>
      <c r="I3" s="6" t="s">
        <v>37</v>
      </c>
      <c r="J3" s="314"/>
      <c r="K3" s="34" t="s">
        <v>38</v>
      </c>
      <c r="L3" s="34" t="s">
        <v>68</v>
      </c>
      <c r="M3" s="34" t="s">
        <v>69</v>
      </c>
      <c r="N3" s="47"/>
      <c r="O3" s="34" t="s">
        <v>70</v>
      </c>
      <c r="P3" s="47"/>
      <c r="Q3" s="314"/>
      <c r="R3" s="35" t="s">
        <v>38</v>
      </c>
      <c r="S3" s="35" t="s">
        <v>71</v>
      </c>
      <c r="T3" s="36"/>
      <c r="U3" s="36"/>
      <c r="V3" s="35" t="s">
        <v>72</v>
      </c>
      <c r="W3" s="35" t="s">
        <v>73</v>
      </c>
      <c r="X3" s="314"/>
      <c r="Y3" s="37" t="s">
        <v>38</v>
      </c>
      <c r="Z3" s="37" t="s">
        <v>68</v>
      </c>
      <c r="AA3" s="37" t="s">
        <v>74</v>
      </c>
      <c r="AB3" s="38"/>
      <c r="AC3" s="37" t="s">
        <v>75</v>
      </c>
      <c r="AD3" s="38"/>
      <c r="AE3" s="314"/>
      <c r="AF3" s="39" t="s">
        <v>38</v>
      </c>
      <c r="AG3" s="39" t="s">
        <v>76</v>
      </c>
      <c r="AH3" s="39" t="s">
        <v>77</v>
      </c>
      <c r="AI3" s="40"/>
      <c r="AJ3" s="39" t="s">
        <v>78</v>
      </c>
      <c r="AK3" s="39" t="s">
        <v>79</v>
      </c>
      <c r="AL3" s="314"/>
      <c r="AM3" s="41" t="s">
        <v>38</v>
      </c>
      <c r="AN3" s="41" t="s">
        <v>80</v>
      </c>
      <c r="AO3" s="41" t="s">
        <v>81</v>
      </c>
      <c r="AP3" s="42"/>
      <c r="AQ3" s="41" t="s">
        <v>82</v>
      </c>
      <c r="AR3" s="42"/>
      <c r="AS3" s="314"/>
      <c r="AT3" s="43">
        <v>2</v>
      </c>
      <c r="AU3" s="44">
        <v>5</v>
      </c>
      <c r="AV3" s="45">
        <v>4</v>
      </c>
      <c r="AW3" s="46">
        <v>1</v>
      </c>
      <c r="AX3" s="26">
        <v>3</v>
      </c>
      <c r="AY3" s="6" t="s">
        <v>83</v>
      </c>
      <c r="AZ3" s="6" t="s">
        <v>84</v>
      </c>
      <c r="BA3" s="34" t="s">
        <v>85</v>
      </c>
      <c r="BB3" s="28"/>
      <c r="BC3" s="6" t="s">
        <v>60</v>
      </c>
      <c r="BD3" s="6" t="s">
        <v>15</v>
      </c>
      <c r="BE3" s="6" t="s">
        <v>86</v>
      </c>
      <c r="BF3" s="28"/>
      <c r="BG3" s="28"/>
      <c r="BH3" s="28"/>
    </row>
    <row r="4" spans="1:60" ht="76.5" x14ac:dyDescent="0.2">
      <c r="A4" s="29">
        <v>3</v>
      </c>
      <c r="B4" s="30" t="s">
        <v>87</v>
      </c>
      <c r="C4" s="31">
        <v>11</v>
      </c>
      <c r="D4" s="32" t="s">
        <v>88</v>
      </c>
      <c r="E4" s="33" t="s">
        <v>89</v>
      </c>
      <c r="F4" s="6"/>
      <c r="G4" s="6" t="s">
        <v>90</v>
      </c>
      <c r="H4" s="28"/>
      <c r="I4" s="6" t="s">
        <v>37</v>
      </c>
      <c r="J4" s="314"/>
      <c r="K4" s="34" t="s">
        <v>51</v>
      </c>
      <c r="L4" s="34" t="s">
        <v>91</v>
      </c>
      <c r="M4" s="34" t="s">
        <v>92</v>
      </c>
      <c r="N4" s="47"/>
      <c r="O4" s="34" t="s">
        <v>93</v>
      </c>
      <c r="P4" s="34" t="s">
        <v>94</v>
      </c>
      <c r="Q4" s="314"/>
      <c r="R4" s="35" t="s">
        <v>38</v>
      </c>
      <c r="S4" s="35" t="s">
        <v>95</v>
      </c>
      <c r="T4" s="35" t="s">
        <v>96</v>
      </c>
      <c r="U4" s="36"/>
      <c r="V4" s="35" t="s">
        <v>97</v>
      </c>
      <c r="W4" s="36"/>
      <c r="X4" s="314"/>
      <c r="Y4" s="37" t="s">
        <v>38</v>
      </c>
      <c r="Z4" s="37" t="s">
        <v>44</v>
      </c>
      <c r="AA4" s="37" t="s">
        <v>98</v>
      </c>
      <c r="AB4" s="38"/>
      <c r="AC4" s="37" t="s">
        <v>99</v>
      </c>
      <c r="AD4" s="38"/>
      <c r="AE4" s="314"/>
      <c r="AF4" s="39" t="s">
        <v>51</v>
      </c>
      <c r="AG4" s="39" t="s">
        <v>44</v>
      </c>
      <c r="AH4" s="39" t="s">
        <v>100</v>
      </c>
      <c r="AI4" s="40"/>
      <c r="AJ4" s="39" t="s">
        <v>101</v>
      </c>
      <c r="AK4" s="40"/>
      <c r="AL4" s="314"/>
      <c r="AM4" s="41" t="s">
        <v>51</v>
      </c>
      <c r="AN4" s="41" t="s">
        <v>44</v>
      </c>
      <c r="AO4" s="41" t="s">
        <v>102</v>
      </c>
      <c r="AP4" s="42"/>
      <c r="AQ4" s="41" t="s">
        <v>103</v>
      </c>
      <c r="AR4" s="41" t="s">
        <v>104</v>
      </c>
      <c r="AS4" s="314"/>
      <c r="AT4" s="43">
        <v>5</v>
      </c>
      <c r="AU4" s="44">
        <v>4</v>
      </c>
      <c r="AV4" s="45">
        <v>2</v>
      </c>
      <c r="AW4" s="46">
        <v>3</v>
      </c>
      <c r="AX4" s="26">
        <v>1</v>
      </c>
      <c r="AY4" s="28"/>
      <c r="AZ4" s="6" t="s">
        <v>105</v>
      </c>
      <c r="BA4" s="34" t="s">
        <v>106</v>
      </c>
      <c r="BB4" s="28"/>
      <c r="BC4" s="6" t="s">
        <v>107</v>
      </c>
      <c r="BD4" s="6" t="s">
        <v>15</v>
      </c>
      <c r="BE4" s="6" t="s">
        <v>108</v>
      </c>
      <c r="BF4" s="28"/>
      <c r="BG4" s="28"/>
      <c r="BH4" s="28"/>
    </row>
    <row r="5" spans="1:60" ht="76.5" x14ac:dyDescent="0.2">
      <c r="A5" s="29">
        <v>4</v>
      </c>
      <c r="B5" s="30" t="s">
        <v>109</v>
      </c>
      <c r="C5" s="31">
        <v>11</v>
      </c>
      <c r="D5" s="32" t="s">
        <v>110</v>
      </c>
      <c r="E5" s="33" t="s">
        <v>111</v>
      </c>
      <c r="F5" s="6"/>
      <c r="G5" s="6" t="s">
        <v>112</v>
      </c>
      <c r="H5" s="6" t="s">
        <v>113</v>
      </c>
      <c r="I5" s="6" t="s">
        <v>37</v>
      </c>
      <c r="J5" s="314"/>
      <c r="K5" s="34" t="s">
        <v>38</v>
      </c>
      <c r="L5" s="34" t="s">
        <v>39</v>
      </c>
      <c r="M5" s="34" t="s">
        <v>114</v>
      </c>
      <c r="N5" s="47"/>
      <c r="O5" s="34" t="s">
        <v>115</v>
      </c>
      <c r="P5" s="47"/>
      <c r="Q5" s="314"/>
      <c r="R5" s="35" t="s">
        <v>38</v>
      </c>
      <c r="S5" s="35" t="s">
        <v>44</v>
      </c>
      <c r="T5" s="35" t="s">
        <v>116</v>
      </c>
      <c r="U5" s="36"/>
      <c r="V5" s="35" t="s">
        <v>117</v>
      </c>
      <c r="W5" s="36"/>
      <c r="X5" s="314"/>
      <c r="Y5" s="37" t="s">
        <v>51</v>
      </c>
      <c r="Z5" s="37" t="s">
        <v>37</v>
      </c>
      <c r="AA5" s="37" t="s">
        <v>118</v>
      </c>
      <c r="AB5" s="38"/>
      <c r="AC5" s="37" t="s">
        <v>119</v>
      </c>
      <c r="AD5" s="38"/>
      <c r="AE5" s="314"/>
      <c r="AF5" s="39" t="s">
        <v>51</v>
      </c>
      <c r="AG5" s="39" t="s">
        <v>120</v>
      </c>
      <c r="AH5" s="39" t="s">
        <v>121</v>
      </c>
      <c r="AI5" s="40"/>
      <c r="AJ5" s="39" t="s">
        <v>122</v>
      </c>
      <c r="AK5" s="40"/>
      <c r="AL5" s="314"/>
      <c r="AM5" s="41" t="s">
        <v>51</v>
      </c>
      <c r="AN5" s="41" t="s">
        <v>44</v>
      </c>
      <c r="AO5" s="41" t="s">
        <v>123</v>
      </c>
      <c r="AP5" s="42"/>
      <c r="AQ5" s="41" t="s">
        <v>124</v>
      </c>
      <c r="AR5" s="41" t="s">
        <v>125</v>
      </c>
      <c r="AS5" s="314"/>
      <c r="AT5" s="43">
        <v>5</v>
      </c>
      <c r="AU5" s="44">
        <v>3</v>
      </c>
      <c r="AV5" s="45">
        <v>4</v>
      </c>
      <c r="AW5" s="46">
        <v>2</v>
      </c>
      <c r="AX5" s="26">
        <v>1</v>
      </c>
      <c r="AY5" s="28"/>
      <c r="AZ5" s="28"/>
      <c r="BA5" s="34" t="s">
        <v>126</v>
      </c>
      <c r="BB5" s="28"/>
      <c r="BC5" s="6" t="s">
        <v>60</v>
      </c>
      <c r="BD5" s="6" t="s">
        <v>127</v>
      </c>
      <c r="BE5" s="6" t="s">
        <v>128</v>
      </c>
      <c r="BF5" s="28"/>
      <c r="BG5" s="28"/>
      <c r="BH5" s="28"/>
    </row>
    <row r="6" spans="1:60" ht="76.5" x14ac:dyDescent="0.2">
      <c r="A6" s="29">
        <v>5</v>
      </c>
      <c r="B6" s="30" t="s">
        <v>129</v>
      </c>
      <c r="C6" s="31">
        <v>12</v>
      </c>
      <c r="D6" s="32" t="s">
        <v>130</v>
      </c>
      <c r="E6" s="33" t="s">
        <v>131</v>
      </c>
      <c r="F6" s="6"/>
      <c r="G6" s="6" t="s">
        <v>132</v>
      </c>
      <c r="H6" s="6" t="s">
        <v>133</v>
      </c>
      <c r="I6" s="6" t="s">
        <v>37</v>
      </c>
      <c r="J6" s="314"/>
      <c r="K6" s="34" t="s">
        <v>38</v>
      </c>
      <c r="L6" s="34" t="s">
        <v>134</v>
      </c>
      <c r="M6" s="34" t="s">
        <v>135</v>
      </c>
      <c r="N6" s="47"/>
      <c r="O6" s="34" t="s">
        <v>136</v>
      </c>
      <c r="P6" s="34" t="s">
        <v>137</v>
      </c>
      <c r="Q6" s="314"/>
      <c r="R6" s="35" t="s">
        <v>51</v>
      </c>
      <c r="S6" s="35" t="s">
        <v>138</v>
      </c>
      <c r="T6" s="36"/>
      <c r="U6" s="36"/>
      <c r="V6" s="35" t="s">
        <v>139</v>
      </c>
      <c r="W6" s="35" t="s">
        <v>140</v>
      </c>
      <c r="X6" s="314"/>
      <c r="Y6" s="37" t="s">
        <v>51</v>
      </c>
      <c r="Z6" s="37" t="s">
        <v>44</v>
      </c>
      <c r="AA6" s="37" t="s">
        <v>141</v>
      </c>
      <c r="AB6" s="38"/>
      <c r="AC6" s="37" t="s">
        <v>142</v>
      </c>
      <c r="AD6" s="38"/>
      <c r="AE6" s="314"/>
      <c r="AF6" s="39" t="s">
        <v>51</v>
      </c>
      <c r="AG6" s="39" t="s">
        <v>44</v>
      </c>
      <c r="AH6" s="39" t="s">
        <v>143</v>
      </c>
      <c r="AI6" s="40"/>
      <c r="AJ6" s="39" t="s">
        <v>144</v>
      </c>
      <c r="AK6" s="40"/>
      <c r="AL6" s="314"/>
      <c r="AM6" s="41" t="s">
        <v>51</v>
      </c>
      <c r="AN6" s="41" t="s">
        <v>44</v>
      </c>
      <c r="AO6" s="41" t="s">
        <v>123</v>
      </c>
      <c r="AP6" s="42"/>
      <c r="AQ6" s="41" t="s">
        <v>145</v>
      </c>
      <c r="AR6" s="41" t="s">
        <v>146</v>
      </c>
      <c r="AS6" s="314"/>
      <c r="AT6" s="43">
        <v>5</v>
      </c>
      <c r="AU6" s="44">
        <v>1</v>
      </c>
      <c r="AV6" s="45">
        <v>4</v>
      </c>
      <c r="AW6" s="46">
        <v>3</v>
      </c>
      <c r="AX6" s="26">
        <v>2</v>
      </c>
      <c r="AY6" s="6" t="s">
        <v>147</v>
      </c>
      <c r="AZ6" s="28"/>
      <c r="BA6" s="34" t="s">
        <v>148</v>
      </c>
      <c r="BB6" s="28"/>
      <c r="BC6" s="6" t="s">
        <v>60</v>
      </c>
      <c r="BD6" s="6" t="s">
        <v>61</v>
      </c>
      <c r="BE6" s="6" t="s">
        <v>140</v>
      </c>
      <c r="BF6" s="28"/>
      <c r="BG6" s="28"/>
      <c r="BH6" s="28"/>
    </row>
    <row r="7" spans="1:60" ht="102" x14ac:dyDescent="0.2">
      <c r="A7" s="29">
        <v>6</v>
      </c>
      <c r="B7" s="30" t="s">
        <v>149</v>
      </c>
      <c r="C7" s="31">
        <v>10</v>
      </c>
      <c r="D7" s="48" t="s">
        <v>150</v>
      </c>
      <c r="E7" s="49" t="s">
        <v>151</v>
      </c>
      <c r="F7" s="50"/>
      <c r="G7" s="6" t="s">
        <v>152</v>
      </c>
      <c r="H7" s="6" t="s">
        <v>153</v>
      </c>
      <c r="I7" s="6" t="s">
        <v>37</v>
      </c>
      <c r="J7" s="314"/>
      <c r="K7" s="34" t="s">
        <v>38</v>
      </c>
      <c r="L7" s="34" t="s">
        <v>154</v>
      </c>
      <c r="M7" s="34" t="s">
        <v>155</v>
      </c>
      <c r="N7" s="47"/>
      <c r="O7" s="34" t="s">
        <v>156</v>
      </c>
      <c r="P7" s="47"/>
      <c r="Q7" s="314"/>
      <c r="R7" s="35" t="s">
        <v>51</v>
      </c>
      <c r="S7" s="35" t="s">
        <v>157</v>
      </c>
      <c r="T7" s="35" t="s">
        <v>158</v>
      </c>
      <c r="U7" s="36"/>
      <c r="V7" s="35" t="s">
        <v>159</v>
      </c>
      <c r="W7" s="36"/>
      <c r="X7" s="314"/>
      <c r="Y7" s="37" t="s">
        <v>51</v>
      </c>
      <c r="Z7" s="37" t="s">
        <v>160</v>
      </c>
      <c r="AA7" s="37" t="s">
        <v>161</v>
      </c>
      <c r="AB7" s="38"/>
      <c r="AC7" s="37" t="s">
        <v>162</v>
      </c>
      <c r="AD7" s="38"/>
      <c r="AE7" s="314"/>
      <c r="AF7" s="39" t="s">
        <v>51</v>
      </c>
      <c r="AG7" s="39" t="s">
        <v>160</v>
      </c>
      <c r="AH7" s="39" t="s">
        <v>163</v>
      </c>
      <c r="AI7" s="40"/>
      <c r="AJ7" s="39" t="s">
        <v>164</v>
      </c>
      <c r="AK7" s="40"/>
      <c r="AL7" s="314"/>
      <c r="AM7" s="41" t="s">
        <v>51</v>
      </c>
      <c r="AN7" s="41" t="s">
        <v>165</v>
      </c>
      <c r="AO7" s="41" t="s">
        <v>166</v>
      </c>
      <c r="AP7" s="42"/>
      <c r="AQ7" s="41" t="s">
        <v>167</v>
      </c>
      <c r="AR7" s="42"/>
      <c r="AS7" s="314"/>
      <c r="AT7" s="43">
        <v>4</v>
      </c>
      <c r="AU7" s="44">
        <v>5</v>
      </c>
      <c r="AV7" s="45">
        <v>3</v>
      </c>
      <c r="AW7" s="46">
        <v>2</v>
      </c>
      <c r="AX7" s="26">
        <v>1</v>
      </c>
      <c r="AY7" s="6" t="s">
        <v>168</v>
      </c>
      <c r="AZ7" s="28"/>
      <c r="BA7" s="34" t="s">
        <v>169</v>
      </c>
      <c r="BB7" s="28"/>
      <c r="BC7" s="6" t="s">
        <v>170</v>
      </c>
      <c r="BD7" s="6" t="s">
        <v>127</v>
      </c>
      <c r="BE7" s="6" t="s">
        <v>171</v>
      </c>
      <c r="BF7" s="28"/>
      <c r="BG7" s="28"/>
      <c r="BH7" s="28"/>
    </row>
    <row r="8" spans="1:60" ht="89.25" x14ac:dyDescent="0.2">
      <c r="A8" s="29">
        <v>7</v>
      </c>
      <c r="B8" s="30" t="s">
        <v>172</v>
      </c>
      <c r="C8" s="31">
        <v>10</v>
      </c>
      <c r="D8" s="32" t="s">
        <v>173</v>
      </c>
      <c r="E8" s="49" t="s">
        <v>174</v>
      </c>
      <c r="F8" s="6"/>
      <c r="G8" s="6" t="s">
        <v>175</v>
      </c>
      <c r="H8" s="6" t="s">
        <v>176</v>
      </c>
      <c r="I8" s="6" t="s">
        <v>37</v>
      </c>
      <c r="J8" s="314"/>
      <c r="K8" s="34" t="s">
        <v>38</v>
      </c>
      <c r="L8" s="34" t="s">
        <v>177</v>
      </c>
      <c r="M8" s="34" t="s">
        <v>178</v>
      </c>
      <c r="N8" s="47"/>
      <c r="O8" s="34" t="s">
        <v>179</v>
      </c>
      <c r="P8" s="47"/>
      <c r="Q8" s="314"/>
      <c r="R8" s="35" t="s">
        <v>51</v>
      </c>
      <c r="S8" s="35" t="s">
        <v>39</v>
      </c>
      <c r="T8" s="35" t="s">
        <v>180</v>
      </c>
      <c r="U8" s="36"/>
      <c r="V8" s="35" t="s">
        <v>181</v>
      </c>
      <c r="W8" s="36"/>
      <c r="X8" s="314"/>
      <c r="Y8" s="37" t="s">
        <v>38</v>
      </c>
      <c r="Z8" s="37" t="s">
        <v>182</v>
      </c>
      <c r="AA8" s="37" t="s">
        <v>183</v>
      </c>
      <c r="AB8" s="38"/>
      <c r="AC8" s="37" t="s">
        <v>184</v>
      </c>
      <c r="AD8" s="37" t="s">
        <v>185</v>
      </c>
      <c r="AE8" s="314"/>
      <c r="AF8" s="39" t="s">
        <v>51</v>
      </c>
      <c r="AG8" s="39" t="s">
        <v>44</v>
      </c>
      <c r="AH8" s="39" t="s">
        <v>186</v>
      </c>
      <c r="AI8" s="40"/>
      <c r="AJ8" s="39" t="s">
        <v>187</v>
      </c>
      <c r="AK8" s="40"/>
      <c r="AL8" s="314"/>
      <c r="AM8" s="41" t="s">
        <v>51</v>
      </c>
      <c r="AN8" s="41" t="s">
        <v>44</v>
      </c>
      <c r="AO8" s="41" t="s">
        <v>188</v>
      </c>
      <c r="AP8" s="42"/>
      <c r="AQ8" s="41" t="s">
        <v>189</v>
      </c>
      <c r="AR8" s="42"/>
      <c r="AS8" s="314"/>
      <c r="AT8" s="43">
        <v>3</v>
      </c>
      <c r="AU8" s="44">
        <v>4</v>
      </c>
      <c r="AV8" s="45">
        <v>1</v>
      </c>
      <c r="AW8" s="46">
        <v>5</v>
      </c>
      <c r="AX8" s="26">
        <v>2</v>
      </c>
      <c r="AY8" s="6" t="s">
        <v>190</v>
      </c>
      <c r="AZ8" s="6" t="s">
        <v>191</v>
      </c>
      <c r="BA8" s="34" t="s">
        <v>192</v>
      </c>
      <c r="BB8" s="28"/>
      <c r="BC8" s="6" t="s">
        <v>193</v>
      </c>
      <c r="BD8" s="6" t="s">
        <v>15</v>
      </c>
      <c r="BE8" s="6" t="s">
        <v>194</v>
      </c>
      <c r="BF8" s="28"/>
      <c r="BG8" s="28"/>
      <c r="BH8" s="28"/>
    </row>
    <row r="9" spans="1:60" ht="114.75" x14ac:dyDescent="0.2">
      <c r="A9" s="29">
        <v>8</v>
      </c>
      <c r="B9" s="30" t="s">
        <v>195</v>
      </c>
      <c r="C9" s="31">
        <v>11</v>
      </c>
      <c r="D9" s="48" t="s">
        <v>196</v>
      </c>
      <c r="E9" s="49" t="s">
        <v>197</v>
      </c>
      <c r="F9" s="50"/>
      <c r="G9" s="6" t="s">
        <v>198</v>
      </c>
      <c r="H9" s="6" t="s">
        <v>199</v>
      </c>
      <c r="I9" s="6" t="s">
        <v>37</v>
      </c>
      <c r="J9" s="51"/>
      <c r="K9" s="34" t="s">
        <v>38</v>
      </c>
      <c r="L9" s="34" t="s">
        <v>200</v>
      </c>
      <c r="M9" s="34" t="s">
        <v>201</v>
      </c>
      <c r="N9" s="47"/>
      <c r="O9" s="34" t="s">
        <v>202</v>
      </c>
      <c r="P9" s="47"/>
      <c r="Q9" s="52"/>
      <c r="R9" s="35" t="s">
        <v>38</v>
      </c>
      <c r="S9" s="35" t="s">
        <v>44</v>
      </c>
      <c r="T9" s="35" t="s">
        <v>203</v>
      </c>
      <c r="U9" s="36"/>
      <c r="V9" s="35" t="s">
        <v>204</v>
      </c>
      <c r="W9" s="35" t="s">
        <v>205</v>
      </c>
      <c r="X9" s="53"/>
      <c r="Y9" s="37" t="s">
        <v>38</v>
      </c>
      <c r="Z9" s="37" t="s">
        <v>60</v>
      </c>
      <c r="AA9" s="37" t="s">
        <v>201</v>
      </c>
      <c r="AB9" s="38"/>
      <c r="AC9" s="37" t="s">
        <v>206</v>
      </c>
      <c r="AD9" s="38"/>
      <c r="AE9" s="54"/>
      <c r="AF9" s="39" t="s">
        <v>38</v>
      </c>
      <c r="AG9" s="39" t="s">
        <v>44</v>
      </c>
      <c r="AH9" s="39" t="s">
        <v>207</v>
      </c>
      <c r="AI9" s="40"/>
      <c r="AJ9" s="39" t="s">
        <v>208</v>
      </c>
      <c r="AK9" s="40"/>
      <c r="AL9" s="55"/>
      <c r="AM9" s="41" t="s">
        <v>38</v>
      </c>
      <c r="AN9" s="41" t="s">
        <v>44</v>
      </c>
      <c r="AO9" s="42"/>
      <c r="AP9" s="42"/>
      <c r="AQ9" s="41" t="s">
        <v>209</v>
      </c>
      <c r="AR9" s="41" t="s">
        <v>210</v>
      </c>
      <c r="AS9" s="56"/>
      <c r="AT9" s="43">
        <v>2</v>
      </c>
      <c r="AU9" s="44">
        <v>5</v>
      </c>
      <c r="AV9" s="45">
        <v>4</v>
      </c>
      <c r="AW9" s="46">
        <v>3</v>
      </c>
      <c r="AX9" s="26">
        <v>1</v>
      </c>
      <c r="AY9" s="28"/>
      <c r="AZ9" s="6" t="s">
        <v>211</v>
      </c>
      <c r="BA9" s="34" t="s">
        <v>212</v>
      </c>
      <c r="BB9" s="6" t="s">
        <v>213</v>
      </c>
      <c r="BC9" s="6" t="s">
        <v>60</v>
      </c>
      <c r="BD9" s="6" t="s">
        <v>127</v>
      </c>
      <c r="BE9" s="6" t="s">
        <v>210</v>
      </c>
      <c r="BF9" s="28"/>
      <c r="BG9" s="28"/>
      <c r="BH9" s="28"/>
    </row>
    <row r="10" spans="1:60" ht="114.75" x14ac:dyDescent="0.2">
      <c r="A10" s="29">
        <v>9</v>
      </c>
      <c r="B10" s="30" t="s">
        <v>214</v>
      </c>
      <c r="C10" s="31">
        <v>12</v>
      </c>
      <c r="D10" s="32" t="s">
        <v>215</v>
      </c>
      <c r="E10" s="33" t="s">
        <v>216</v>
      </c>
      <c r="F10" s="6"/>
      <c r="G10" s="6" t="s">
        <v>217</v>
      </c>
      <c r="H10" s="6" t="s">
        <v>199</v>
      </c>
      <c r="I10" s="6" t="s">
        <v>37</v>
      </c>
      <c r="J10" s="51"/>
      <c r="K10" s="34" t="s">
        <v>38</v>
      </c>
      <c r="L10" s="34" t="s">
        <v>218</v>
      </c>
      <c r="M10" s="34" t="s">
        <v>201</v>
      </c>
      <c r="N10" s="47"/>
      <c r="O10" s="34" t="s">
        <v>219</v>
      </c>
      <c r="P10" s="34" t="s">
        <v>220</v>
      </c>
      <c r="Q10" s="52"/>
      <c r="R10" s="35" t="s">
        <v>38</v>
      </c>
      <c r="S10" s="35" t="s">
        <v>44</v>
      </c>
      <c r="T10" s="35" t="s">
        <v>221</v>
      </c>
      <c r="U10" s="36"/>
      <c r="V10" s="35" t="s">
        <v>222</v>
      </c>
      <c r="W10" s="35" t="s">
        <v>223</v>
      </c>
      <c r="X10" s="53"/>
      <c r="Y10" s="37" t="s">
        <v>38</v>
      </c>
      <c r="Z10" s="37" t="s">
        <v>44</v>
      </c>
      <c r="AA10" s="37" t="s">
        <v>224</v>
      </c>
      <c r="AB10" s="38"/>
      <c r="AC10" s="37" t="s">
        <v>225</v>
      </c>
      <c r="AD10" s="38"/>
      <c r="AE10" s="54"/>
      <c r="AF10" s="39" t="s">
        <v>38</v>
      </c>
      <c r="AG10" s="39" t="s">
        <v>226</v>
      </c>
      <c r="AH10" s="40"/>
      <c r="AI10" s="40"/>
      <c r="AJ10" s="39" t="s">
        <v>227</v>
      </c>
      <c r="AK10" s="40"/>
      <c r="AL10" s="55"/>
      <c r="AM10" s="41" t="s">
        <v>38</v>
      </c>
      <c r="AN10" s="41" t="s">
        <v>44</v>
      </c>
      <c r="AO10" s="42"/>
      <c r="AP10" s="42"/>
      <c r="AQ10" s="41" t="s">
        <v>228</v>
      </c>
      <c r="AR10" s="42"/>
      <c r="AS10" s="56"/>
      <c r="AT10" s="43">
        <v>1</v>
      </c>
      <c r="AU10" s="44">
        <v>5</v>
      </c>
      <c r="AV10" s="45">
        <v>4</v>
      </c>
      <c r="AW10" s="46">
        <v>2</v>
      </c>
      <c r="AX10" s="26">
        <v>3</v>
      </c>
      <c r="AY10" s="28"/>
      <c r="AZ10" s="6"/>
      <c r="BA10" s="34" t="s">
        <v>229</v>
      </c>
      <c r="BB10" s="28"/>
      <c r="BC10" s="6" t="s">
        <v>230</v>
      </c>
      <c r="BD10" s="6" t="s">
        <v>231</v>
      </c>
      <c r="BE10" s="6" t="s">
        <v>232</v>
      </c>
      <c r="BF10" s="28"/>
      <c r="BG10" s="28"/>
      <c r="BH10" s="28"/>
    </row>
    <row r="11" spans="1:60" ht="51" x14ac:dyDescent="0.2">
      <c r="A11" s="29">
        <v>10</v>
      </c>
      <c r="B11" s="30" t="s">
        <v>233</v>
      </c>
      <c r="C11" s="31">
        <v>12</v>
      </c>
      <c r="D11" s="32" t="s">
        <v>234</v>
      </c>
      <c r="E11" s="33" t="s">
        <v>235</v>
      </c>
      <c r="F11" s="6"/>
      <c r="G11" s="6" t="s">
        <v>236</v>
      </c>
      <c r="H11" s="28"/>
      <c r="I11" s="6" t="s">
        <v>37</v>
      </c>
      <c r="J11" s="51"/>
      <c r="K11" s="34" t="s">
        <v>38</v>
      </c>
      <c r="L11" s="34" t="s">
        <v>237</v>
      </c>
      <c r="M11" s="34" t="s">
        <v>116</v>
      </c>
      <c r="N11" s="47"/>
      <c r="O11" s="34" t="s">
        <v>238</v>
      </c>
      <c r="P11" s="34" t="s">
        <v>239</v>
      </c>
      <c r="Q11" s="52"/>
      <c r="R11" s="35" t="s">
        <v>38</v>
      </c>
      <c r="S11" s="35" t="s">
        <v>44</v>
      </c>
      <c r="T11" s="35" t="s">
        <v>240</v>
      </c>
      <c r="U11" s="36"/>
      <c r="V11" s="35" t="s">
        <v>241</v>
      </c>
      <c r="W11" s="36"/>
      <c r="X11" s="53"/>
      <c r="Y11" s="37" t="s">
        <v>38</v>
      </c>
      <c r="Z11" s="37" t="s">
        <v>44</v>
      </c>
      <c r="AA11" s="37" t="s">
        <v>242</v>
      </c>
      <c r="AB11" s="38"/>
      <c r="AC11" s="37" t="s">
        <v>243</v>
      </c>
      <c r="AD11" s="38"/>
      <c r="AE11" s="54"/>
      <c r="AF11" s="39" t="s">
        <v>38</v>
      </c>
      <c r="AG11" s="39" t="s">
        <v>44</v>
      </c>
      <c r="AH11" s="39" t="s">
        <v>244</v>
      </c>
      <c r="AI11" s="40"/>
      <c r="AJ11" s="39" t="s">
        <v>245</v>
      </c>
      <c r="AK11" s="40"/>
      <c r="AL11" s="55"/>
      <c r="AM11" s="41" t="s">
        <v>38</v>
      </c>
      <c r="AN11" s="41" t="s">
        <v>44</v>
      </c>
      <c r="AO11" s="42"/>
      <c r="AP11" s="42"/>
      <c r="AQ11" s="41" t="s">
        <v>246</v>
      </c>
      <c r="AR11" s="42"/>
      <c r="AS11" s="56"/>
      <c r="AT11" s="43">
        <v>1</v>
      </c>
      <c r="AU11" s="44">
        <v>5</v>
      </c>
      <c r="AV11" s="45">
        <v>3</v>
      </c>
      <c r="AW11" s="46">
        <v>4</v>
      </c>
      <c r="AX11" s="26">
        <v>2</v>
      </c>
      <c r="AY11" s="28"/>
      <c r="AZ11" s="28"/>
      <c r="BA11" s="34" t="s">
        <v>247</v>
      </c>
      <c r="BB11" s="28"/>
      <c r="BC11" s="6" t="s">
        <v>38</v>
      </c>
      <c r="BD11" s="6" t="s">
        <v>231</v>
      </c>
      <c r="BE11" s="6" t="s">
        <v>248</v>
      </c>
      <c r="BF11" s="28"/>
      <c r="BG11" s="28"/>
      <c r="BH11" s="28"/>
    </row>
    <row r="12" spans="1:60" ht="102" x14ac:dyDescent="0.2">
      <c r="A12" s="29">
        <v>11</v>
      </c>
      <c r="B12" s="30" t="s">
        <v>249</v>
      </c>
      <c r="C12" s="31">
        <v>10</v>
      </c>
      <c r="D12" s="32" t="s">
        <v>250</v>
      </c>
      <c r="E12" s="33" t="s">
        <v>251</v>
      </c>
      <c r="F12" s="6"/>
      <c r="G12" s="6" t="s">
        <v>252</v>
      </c>
      <c r="H12" s="6" t="s">
        <v>253</v>
      </c>
      <c r="I12" s="6" t="s">
        <v>37</v>
      </c>
      <c r="J12" s="51"/>
      <c r="K12" s="34" t="s">
        <v>51</v>
      </c>
      <c r="L12" s="34" t="s">
        <v>254</v>
      </c>
      <c r="M12" s="34" t="s">
        <v>240</v>
      </c>
      <c r="N12" s="47"/>
      <c r="O12" s="34" t="s">
        <v>255</v>
      </c>
      <c r="P12" s="47"/>
      <c r="Q12" s="52"/>
      <c r="R12" s="35" t="s">
        <v>38</v>
      </c>
      <c r="S12" s="35" t="s">
        <v>256</v>
      </c>
      <c r="T12" s="35" t="s">
        <v>240</v>
      </c>
      <c r="U12" s="36"/>
      <c r="V12" s="35" t="s">
        <v>257</v>
      </c>
      <c r="W12" s="36"/>
      <c r="X12" s="53"/>
      <c r="Y12" s="37" t="s">
        <v>51</v>
      </c>
      <c r="Z12" s="37" t="s">
        <v>258</v>
      </c>
      <c r="AA12" s="37" t="s">
        <v>259</v>
      </c>
      <c r="AB12" s="38"/>
      <c r="AC12" s="37" t="s">
        <v>260</v>
      </c>
      <c r="AD12" s="38"/>
      <c r="AE12" s="54"/>
      <c r="AF12" s="39" t="s">
        <v>51</v>
      </c>
      <c r="AG12" s="39" t="s">
        <v>44</v>
      </c>
      <c r="AH12" s="40"/>
      <c r="AI12" s="40"/>
      <c r="AJ12" s="39" t="s">
        <v>261</v>
      </c>
      <c r="AK12" s="40"/>
      <c r="AL12" s="55"/>
      <c r="AM12" s="41" t="s">
        <v>51</v>
      </c>
      <c r="AN12" s="41" t="s">
        <v>44</v>
      </c>
      <c r="AO12" s="42"/>
      <c r="AP12" s="42"/>
      <c r="AQ12" s="41" t="s">
        <v>262</v>
      </c>
      <c r="AR12" s="42"/>
      <c r="AS12" s="56"/>
      <c r="AT12" s="43">
        <v>3</v>
      </c>
      <c r="AU12" s="44">
        <v>1</v>
      </c>
      <c r="AV12" s="45">
        <v>5</v>
      </c>
      <c r="AW12" s="46">
        <v>2</v>
      </c>
      <c r="AX12" s="26">
        <v>4</v>
      </c>
      <c r="AY12" s="28"/>
      <c r="AZ12" s="28"/>
      <c r="BA12" s="34" t="s">
        <v>263</v>
      </c>
      <c r="BB12" s="28"/>
      <c r="BC12" s="6" t="s">
        <v>264</v>
      </c>
      <c r="BD12" s="6" t="s">
        <v>61</v>
      </c>
      <c r="BE12" s="6" t="s">
        <v>265</v>
      </c>
      <c r="BF12" s="28"/>
      <c r="BG12" s="28"/>
      <c r="BH12" s="28"/>
    </row>
    <row r="13" spans="1:60" ht="63.75" x14ac:dyDescent="0.2">
      <c r="A13" s="29">
        <v>12</v>
      </c>
      <c r="B13" s="30" t="s">
        <v>266</v>
      </c>
      <c r="C13" s="31">
        <v>12</v>
      </c>
      <c r="D13" s="57" t="s">
        <v>267</v>
      </c>
      <c r="E13" s="49" t="s">
        <v>268</v>
      </c>
      <c r="F13" s="50"/>
      <c r="G13" s="6" t="s">
        <v>269</v>
      </c>
      <c r="H13" s="6" t="s">
        <v>253</v>
      </c>
      <c r="I13" s="6" t="s">
        <v>37</v>
      </c>
      <c r="J13" s="51"/>
      <c r="K13" s="34" t="s">
        <v>38</v>
      </c>
      <c r="L13" s="34" t="s">
        <v>270</v>
      </c>
      <c r="M13" s="34" t="s">
        <v>271</v>
      </c>
      <c r="N13" s="47"/>
      <c r="O13" s="34" t="s">
        <v>272</v>
      </c>
      <c r="P13" s="47"/>
      <c r="Q13" s="52"/>
      <c r="R13" s="35" t="s">
        <v>38</v>
      </c>
      <c r="S13" s="35" t="s">
        <v>273</v>
      </c>
      <c r="T13" s="35" t="s">
        <v>240</v>
      </c>
      <c r="U13" s="36"/>
      <c r="V13" s="35" t="s">
        <v>274</v>
      </c>
      <c r="W13" s="36"/>
      <c r="X13" s="53"/>
      <c r="Y13" s="37" t="s">
        <v>51</v>
      </c>
      <c r="Z13" s="37" t="s">
        <v>51</v>
      </c>
      <c r="AA13" s="38"/>
      <c r="AB13" s="38"/>
      <c r="AC13" s="37" t="s">
        <v>275</v>
      </c>
      <c r="AD13" s="38"/>
      <c r="AE13" s="54"/>
      <c r="AF13" s="39" t="s">
        <v>51</v>
      </c>
      <c r="AG13" s="39" t="s">
        <v>51</v>
      </c>
      <c r="AH13" s="39"/>
      <c r="AI13" s="40"/>
      <c r="AJ13" s="39" t="s">
        <v>276</v>
      </c>
      <c r="AK13" s="40"/>
      <c r="AL13" s="55"/>
      <c r="AM13" s="41" t="s">
        <v>51</v>
      </c>
      <c r="AN13" s="41" t="s">
        <v>51</v>
      </c>
      <c r="AO13" s="42"/>
      <c r="AP13" s="42"/>
      <c r="AQ13" s="41" t="s">
        <v>277</v>
      </c>
      <c r="AR13" s="42"/>
      <c r="AS13" s="56"/>
      <c r="AT13" s="43">
        <v>5</v>
      </c>
      <c r="AU13" s="44">
        <v>1</v>
      </c>
      <c r="AV13" s="45">
        <v>4</v>
      </c>
      <c r="AW13" s="46">
        <v>3</v>
      </c>
      <c r="AX13" s="26">
        <v>2</v>
      </c>
      <c r="AY13" s="28"/>
      <c r="AZ13" s="28"/>
      <c r="BA13" s="34" t="s">
        <v>278</v>
      </c>
      <c r="BB13" s="28"/>
      <c r="BC13" s="6" t="s">
        <v>279</v>
      </c>
      <c r="BD13" s="6" t="s">
        <v>61</v>
      </c>
      <c r="BE13" s="6" t="s">
        <v>280</v>
      </c>
      <c r="BF13" s="28"/>
      <c r="BG13" s="28"/>
      <c r="BH13" s="28"/>
    </row>
    <row r="14" spans="1:60" ht="76.5" x14ac:dyDescent="0.2">
      <c r="A14" s="29">
        <v>13</v>
      </c>
      <c r="B14" s="30" t="s">
        <v>281</v>
      </c>
      <c r="C14" s="31">
        <v>12</v>
      </c>
      <c r="D14" s="58"/>
      <c r="E14" s="59"/>
      <c r="F14" s="50"/>
      <c r="G14" s="6" t="s">
        <v>269</v>
      </c>
      <c r="H14" s="6" t="s">
        <v>282</v>
      </c>
      <c r="I14" s="6" t="s">
        <v>51</v>
      </c>
      <c r="J14" s="51"/>
      <c r="K14" s="34" t="s">
        <v>38</v>
      </c>
      <c r="L14" s="34" t="s">
        <v>283</v>
      </c>
      <c r="M14" s="34" t="s">
        <v>284</v>
      </c>
      <c r="N14" s="47"/>
      <c r="O14" s="34" t="s">
        <v>285</v>
      </c>
      <c r="P14" s="47"/>
      <c r="Q14" s="52"/>
      <c r="R14" s="35" t="s">
        <v>38</v>
      </c>
      <c r="S14" s="35" t="s">
        <v>51</v>
      </c>
      <c r="T14" s="36"/>
      <c r="U14" s="36"/>
      <c r="V14" s="35" t="s">
        <v>286</v>
      </c>
      <c r="W14" s="36"/>
      <c r="X14" s="53"/>
      <c r="Y14" s="37" t="s">
        <v>38</v>
      </c>
      <c r="Z14" s="37" t="s">
        <v>287</v>
      </c>
      <c r="AA14" s="38"/>
      <c r="AB14" s="38"/>
      <c r="AC14" s="37" t="s">
        <v>288</v>
      </c>
      <c r="AD14" s="38"/>
      <c r="AE14" s="54"/>
      <c r="AF14" s="39" t="s">
        <v>51</v>
      </c>
      <c r="AG14" s="39" t="s">
        <v>51</v>
      </c>
      <c r="AH14" s="40"/>
      <c r="AI14" s="40"/>
      <c r="AJ14" s="39" t="s">
        <v>289</v>
      </c>
      <c r="AK14" s="40"/>
      <c r="AL14" s="55"/>
      <c r="AM14" s="41" t="s">
        <v>51</v>
      </c>
      <c r="AN14" s="41" t="s">
        <v>51</v>
      </c>
      <c r="AO14" s="42"/>
      <c r="AP14" s="42"/>
      <c r="AQ14" s="41" t="s">
        <v>290</v>
      </c>
      <c r="AR14" s="42"/>
      <c r="AS14" s="56"/>
      <c r="AT14" s="43">
        <v>2</v>
      </c>
      <c r="AU14" s="44">
        <v>5</v>
      </c>
      <c r="AV14" s="45">
        <v>4</v>
      </c>
      <c r="AW14" s="46">
        <v>3</v>
      </c>
      <c r="AX14" s="26">
        <v>1</v>
      </c>
      <c r="AY14" s="28"/>
      <c r="AZ14" s="28"/>
      <c r="BA14" s="34" t="s">
        <v>291</v>
      </c>
      <c r="BB14" s="28"/>
      <c r="BC14" s="6" t="s">
        <v>292</v>
      </c>
      <c r="BD14" s="6" t="s">
        <v>127</v>
      </c>
      <c r="BE14" s="6" t="s">
        <v>293</v>
      </c>
      <c r="BF14" s="28"/>
      <c r="BG14" s="28"/>
      <c r="BH14" s="28"/>
    </row>
    <row r="15" spans="1:60" ht="63.75" x14ac:dyDescent="0.2">
      <c r="A15" s="29">
        <v>14</v>
      </c>
      <c r="B15" s="30" t="s">
        <v>294</v>
      </c>
      <c r="C15" s="31">
        <v>10</v>
      </c>
      <c r="D15" s="57" t="s">
        <v>295</v>
      </c>
      <c r="E15" s="49" t="s">
        <v>296</v>
      </c>
      <c r="F15" s="50"/>
      <c r="G15" s="6" t="s">
        <v>297</v>
      </c>
      <c r="H15" s="6" t="s">
        <v>298</v>
      </c>
      <c r="I15" s="6" t="s">
        <v>37</v>
      </c>
      <c r="J15" s="51"/>
      <c r="K15" s="34" t="s">
        <v>38</v>
      </c>
      <c r="L15" s="34" t="s">
        <v>299</v>
      </c>
      <c r="M15" s="34" t="s">
        <v>300</v>
      </c>
      <c r="N15" s="47"/>
      <c r="O15" s="34" t="s">
        <v>301</v>
      </c>
      <c r="P15" s="47"/>
      <c r="Q15" s="52"/>
      <c r="R15" s="35" t="s">
        <v>38</v>
      </c>
      <c r="S15" s="35" t="s">
        <v>302</v>
      </c>
      <c r="T15" s="36"/>
      <c r="U15" s="36"/>
      <c r="V15" s="35" t="s">
        <v>303</v>
      </c>
      <c r="W15" s="36"/>
      <c r="X15" s="53"/>
      <c r="Y15" s="37" t="s">
        <v>51</v>
      </c>
      <c r="Z15" s="37" t="s">
        <v>51</v>
      </c>
      <c r="AA15" s="38"/>
      <c r="AB15" s="38"/>
      <c r="AC15" s="37" t="s">
        <v>304</v>
      </c>
      <c r="AD15" s="38"/>
      <c r="AE15" s="54"/>
      <c r="AF15" s="39" t="s">
        <v>51</v>
      </c>
      <c r="AG15" s="39" t="s">
        <v>51</v>
      </c>
      <c r="AH15" s="40"/>
      <c r="AI15" s="40"/>
      <c r="AJ15" s="39" t="s">
        <v>305</v>
      </c>
      <c r="AK15" s="40"/>
      <c r="AL15" s="55"/>
      <c r="AM15" s="41" t="s">
        <v>51</v>
      </c>
      <c r="AN15" s="41" t="s">
        <v>51</v>
      </c>
      <c r="AO15" s="42"/>
      <c r="AP15" s="42"/>
      <c r="AQ15" s="41" t="s">
        <v>306</v>
      </c>
      <c r="AR15" s="42"/>
      <c r="AS15" s="56"/>
      <c r="AT15" s="43">
        <v>2</v>
      </c>
      <c r="AU15" s="44">
        <v>1</v>
      </c>
      <c r="AV15" s="45">
        <v>3</v>
      </c>
      <c r="AW15" s="46">
        <v>4</v>
      </c>
      <c r="AX15" s="26">
        <v>5</v>
      </c>
      <c r="AY15" s="28"/>
      <c r="AZ15" s="28"/>
      <c r="BA15" s="34" t="s">
        <v>307</v>
      </c>
      <c r="BB15" s="28"/>
      <c r="BC15" s="6" t="s">
        <v>308</v>
      </c>
      <c r="BD15" s="6" t="s">
        <v>19</v>
      </c>
      <c r="BE15" s="6" t="s">
        <v>309</v>
      </c>
      <c r="BF15" s="28"/>
      <c r="BG15" s="28"/>
      <c r="BH15" s="28"/>
    </row>
    <row r="16" spans="1:60" ht="89.25" x14ac:dyDescent="0.2">
      <c r="A16" s="29">
        <v>15</v>
      </c>
      <c r="B16" s="30" t="s">
        <v>310</v>
      </c>
      <c r="C16" s="31">
        <v>11</v>
      </c>
      <c r="D16" s="58"/>
      <c r="E16" s="59"/>
      <c r="F16" s="50"/>
      <c r="G16" s="6" t="s">
        <v>269</v>
      </c>
      <c r="H16" s="6" t="s">
        <v>282</v>
      </c>
      <c r="I16" s="6" t="s">
        <v>37</v>
      </c>
      <c r="J16" s="51"/>
      <c r="K16" s="34" t="s">
        <v>38</v>
      </c>
      <c r="L16" s="34" t="s">
        <v>311</v>
      </c>
      <c r="M16" s="34" t="s">
        <v>312</v>
      </c>
      <c r="N16" s="47"/>
      <c r="O16" s="34" t="s">
        <v>313</v>
      </c>
      <c r="P16" s="47"/>
      <c r="Q16" s="52"/>
      <c r="R16" s="35" t="s">
        <v>38</v>
      </c>
      <c r="S16" s="35" t="s">
        <v>314</v>
      </c>
      <c r="T16" s="35" t="s">
        <v>240</v>
      </c>
      <c r="U16" s="36"/>
      <c r="V16" s="35" t="s">
        <v>315</v>
      </c>
      <c r="W16" s="36"/>
      <c r="X16" s="53"/>
      <c r="Y16" s="37" t="s">
        <v>38</v>
      </c>
      <c r="Z16" s="37" t="s">
        <v>316</v>
      </c>
      <c r="AA16" s="38"/>
      <c r="AB16" s="38"/>
      <c r="AC16" s="37" t="s">
        <v>317</v>
      </c>
      <c r="AD16" s="38"/>
      <c r="AE16" s="54"/>
      <c r="AF16" s="39" t="s">
        <v>51</v>
      </c>
      <c r="AG16" s="39" t="s">
        <v>51</v>
      </c>
      <c r="AH16" s="40"/>
      <c r="AI16" s="40"/>
      <c r="AJ16" s="39" t="s">
        <v>318</v>
      </c>
      <c r="AK16" s="40"/>
      <c r="AL16" s="55"/>
      <c r="AM16" s="41" t="s">
        <v>51</v>
      </c>
      <c r="AN16" s="41" t="s">
        <v>51</v>
      </c>
      <c r="AO16" s="42"/>
      <c r="AP16" s="42"/>
      <c r="AQ16" s="41" t="s">
        <v>319</v>
      </c>
      <c r="AR16" s="42"/>
      <c r="AS16" s="60"/>
      <c r="AT16" s="43">
        <v>2</v>
      </c>
      <c r="AU16" s="44">
        <v>4</v>
      </c>
      <c r="AV16" s="45">
        <v>5</v>
      </c>
      <c r="AW16" s="46">
        <v>3</v>
      </c>
      <c r="AX16" s="26">
        <v>1</v>
      </c>
      <c r="AY16" s="28"/>
      <c r="AZ16" s="28"/>
      <c r="BA16" s="34" t="s">
        <v>320</v>
      </c>
      <c r="BB16" s="28"/>
      <c r="BC16" s="6" t="s">
        <v>38</v>
      </c>
      <c r="BD16" s="6" t="s">
        <v>231</v>
      </c>
      <c r="BE16" s="6" t="s">
        <v>321</v>
      </c>
      <c r="BF16" s="28"/>
      <c r="BG16" s="28"/>
      <c r="BH16" s="28"/>
    </row>
    <row r="17" spans="1:60" ht="63.75" x14ac:dyDescent="0.2">
      <c r="A17" s="29">
        <v>16</v>
      </c>
      <c r="B17" s="30" t="s">
        <v>322</v>
      </c>
      <c r="C17" s="31">
        <v>11</v>
      </c>
      <c r="D17" s="58"/>
      <c r="E17" s="59"/>
      <c r="F17" s="50"/>
      <c r="G17" s="6" t="s">
        <v>323</v>
      </c>
      <c r="H17" s="6" t="s">
        <v>282</v>
      </c>
      <c r="I17" s="6" t="s">
        <v>37</v>
      </c>
      <c r="J17" s="51"/>
      <c r="K17" s="34" t="s">
        <v>38</v>
      </c>
      <c r="L17" s="34" t="s">
        <v>237</v>
      </c>
      <c r="M17" s="34" t="s">
        <v>324</v>
      </c>
      <c r="N17" s="47"/>
      <c r="O17" s="34" t="s">
        <v>325</v>
      </c>
      <c r="P17" s="47"/>
      <c r="Q17" s="52"/>
      <c r="R17" s="35" t="s">
        <v>38</v>
      </c>
      <c r="S17" s="35" t="s">
        <v>326</v>
      </c>
      <c r="T17" s="36"/>
      <c r="U17" s="36"/>
      <c r="V17" s="35" t="s">
        <v>327</v>
      </c>
      <c r="W17" s="36"/>
      <c r="X17" s="53"/>
      <c r="Y17" s="37" t="s">
        <v>51</v>
      </c>
      <c r="Z17" s="37" t="s">
        <v>51</v>
      </c>
      <c r="AA17" s="38"/>
      <c r="AB17" s="38"/>
      <c r="AC17" s="37" t="s">
        <v>328</v>
      </c>
      <c r="AD17" s="38"/>
      <c r="AE17" s="54"/>
      <c r="AF17" s="39" t="s">
        <v>51</v>
      </c>
      <c r="AG17" s="39" t="s">
        <v>51</v>
      </c>
      <c r="AH17" s="40"/>
      <c r="AI17" s="40"/>
      <c r="AJ17" s="39" t="s">
        <v>329</v>
      </c>
      <c r="AK17" s="40"/>
      <c r="AL17" s="55"/>
      <c r="AM17" s="41" t="s">
        <v>51</v>
      </c>
      <c r="AN17" s="41" t="s">
        <v>51</v>
      </c>
      <c r="AO17" s="42"/>
      <c r="AP17" s="42"/>
      <c r="AQ17" s="41" t="s">
        <v>330</v>
      </c>
      <c r="AR17" s="42"/>
      <c r="AS17" s="60"/>
      <c r="AT17" s="43">
        <v>1</v>
      </c>
      <c r="AU17" s="44">
        <v>5</v>
      </c>
      <c r="AV17" s="45">
        <v>3</v>
      </c>
      <c r="AW17" s="46">
        <v>4</v>
      </c>
      <c r="AX17" s="26">
        <v>2</v>
      </c>
      <c r="AY17" s="28"/>
      <c r="AZ17" s="28"/>
      <c r="BA17" s="34" t="s">
        <v>331</v>
      </c>
      <c r="BB17" s="28"/>
      <c r="BC17" s="6" t="s">
        <v>332</v>
      </c>
      <c r="BD17" s="6" t="s">
        <v>231</v>
      </c>
      <c r="BE17" s="6" t="s">
        <v>333</v>
      </c>
      <c r="BF17" s="28"/>
      <c r="BG17" s="28"/>
      <c r="BH17" s="28"/>
    </row>
    <row r="18" spans="1:60" ht="76.5" x14ac:dyDescent="0.2">
      <c r="A18" s="29">
        <v>17</v>
      </c>
      <c r="B18" s="30" t="s">
        <v>334</v>
      </c>
      <c r="C18" s="31">
        <v>12</v>
      </c>
      <c r="D18" s="57" t="s">
        <v>335</v>
      </c>
      <c r="E18" s="49" t="s">
        <v>336</v>
      </c>
      <c r="F18" s="50"/>
      <c r="G18" s="6" t="s">
        <v>337</v>
      </c>
      <c r="H18" s="6" t="s">
        <v>282</v>
      </c>
      <c r="I18" s="6" t="s">
        <v>37</v>
      </c>
      <c r="J18" s="51"/>
      <c r="K18" s="34" t="s">
        <v>38</v>
      </c>
      <c r="L18" s="34" t="s">
        <v>338</v>
      </c>
      <c r="M18" s="34" t="s">
        <v>339</v>
      </c>
      <c r="N18" s="47"/>
      <c r="O18" s="34" t="s">
        <v>340</v>
      </c>
      <c r="P18" s="47"/>
      <c r="Q18" s="52"/>
      <c r="R18" s="35" t="s">
        <v>51</v>
      </c>
      <c r="S18" s="35" t="s">
        <v>51</v>
      </c>
      <c r="T18" s="36"/>
      <c r="U18" s="36"/>
      <c r="V18" s="35" t="s">
        <v>341</v>
      </c>
      <c r="W18" s="36"/>
      <c r="X18" s="53"/>
      <c r="Y18" s="37" t="s">
        <v>51</v>
      </c>
      <c r="Z18" s="37" t="s">
        <v>51</v>
      </c>
      <c r="AA18" s="38"/>
      <c r="AB18" s="38"/>
      <c r="AC18" s="37" t="s">
        <v>342</v>
      </c>
      <c r="AD18" s="38"/>
      <c r="AE18" s="54"/>
      <c r="AF18" s="39" t="s">
        <v>51</v>
      </c>
      <c r="AG18" s="39" t="s">
        <v>51</v>
      </c>
      <c r="AH18" s="40"/>
      <c r="AI18" s="40"/>
      <c r="AJ18" s="39" t="s">
        <v>343</v>
      </c>
      <c r="AK18" s="40"/>
      <c r="AL18" s="55"/>
      <c r="AM18" s="41" t="s">
        <v>51</v>
      </c>
      <c r="AN18" s="41" t="s">
        <v>51</v>
      </c>
      <c r="AO18" s="42"/>
      <c r="AP18" s="42"/>
      <c r="AQ18" s="41" t="s">
        <v>344</v>
      </c>
      <c r="AR18" s="42"/>
      <c r="AS18" s="60"/>
      <c r="AT18" s="43">
        <v>1</v>
      </c>
      <c r="AU18" s="44">
        <v>3</v>
      </c>
      <c r="AV18" s="45">
        <v>4</v>
      </c>
      <c r="AW18" s="46">
        <v>5</v>
      </c>
      <c r="AX18" s="26">
        <v>2</v>
      </c>
      <c r="AY18" s="28"/>
      <c r="AZ18" s="28"/>
      <c r="BA18" s="34" t="s">
        <v>345</v>
      </c>
      <c r="BB18" s="28"/>
      <c r="BC18" s="6" t="s">
        <v>346</v>
      </c>
      <c r="BD18" s="6" t="s">
        <v>231</v>
      </c>
      <c r="BE18" s="6" t="s">
        <v>347</v>
      </c>
      <c r="BF18" s="28"/>
      <c r="BG18" s="28"/>
      <c r="BH18" s="28"/>
    </row>
    <row r="19" spans="1:60" ht="89.25" x14ac:dyDescent="0.2">
      <c r="A19" s="29">
        <v>18</v>
      </c>
      <c r="B19" s="30" t="s">
        <v>348</v>
      </c>
      <c r="C19" s="31">
        <v>10</v>
      </c>
      <c r="D19" s="57" t="s">
        <v>349</v>
      </c>
      <c r="E19" s="49" t="s">
        <v>350</v>
      </c>
      <c r="F19" s="50"/>
      <c r="G19" s="6" t="s">
        <v>337</v>
      </c>
      <c r="H19" s="6" t="s">
        <v>282</v>
      </c>
      <c r="I19" s="6" t="s">
        <v>37</v>
      </c>
      <c r="J19" s="51"/>
      <c r="K19" s="34" t="s">
        <v>38</v>
      </c>
      <c r="L19" s="34" t="s">
        <v>338</v>
      </c>
      <c r="M19" s="34" t="s">
        <v>351</v>
      </c>
      <c r="N19" s="47"/>
      <c r="O19" s="34" t="s">
        <v>352</v>
      </c>
      <c r="P19" s="47"/>
      <c r="Q19" s="52"/>
      <c r="R19" s="35" t="s">
        <v>51</v>
      </c>
      <c r="S19" s="35" t="s">
        <v>353</v>
      </c>
      <c r="T19" s="36"/>
      <c r="U19" s="36"/>
      <c r="V19" s="35" t="s">
        <v>354</v>
      </c>
      <c r="W19" s="36"/>
      <c r="X19" s="53"/>
      <c r="Y19" s="37" t="s">
        <v>51</v>
      </c>
      <c r="Z19" s="37" t="s">
        <v>355</v>
      </c>
      <c r="AA19" s="38"/>
      <c r="AB19" s="38"/>
      <c r="AC19" s="37" t="s">
        <v>356</v>
      </c>
      <c r="AD19" s="38"/>
      <c r="AE19" s="54"/>
      <c r="AF19" s="39" t="s">
        <v>51</v>
      </c>
      <c r="AG19" s="39" t="s">
        <v>51</v>
      </c>
      <c r="AH19" s="40"/>
      <c r="AI19" s="40"/>
      <c r="AJ19" s="39" t="s">
        <v>357</v>
      </c>
      <c r="AK19" s="40"/>
      <c r="AL19" s="55"/>
      <c r="AM19" s="41" t="s">
        <v>51</v>
      </c>
      <c r="AN19" s="41" t="s">
        <v>51</v>
      </c>
      <c r="AO19" s="42"/>
      <c r="AP19" s="42"/>
      <c r="AQ19" s="41" t="s">
        <v>358</v>
      </c>
      <c r="AR19" s="42"/>
      <c r="AS19" s="60"/>
      <c r="AT19" s="43">
        <v>2</v>
      </c>
      <c r="AU19" s="44">
        <v>4</v>
      </c>
      <c r="AV19" s="45">
        <v>5</v>
      </c>
      <c r="AW19" s="46">
        <v>3</v>
      </c>
      <c r="AX19" s="26">
        <v>1</v>
      </c>
      <c r="AY19" s="28"/>
      <c r="AZ19" s="28"/>
      <c r="BA19" s="34" t="s">
        <v>359</v>
      </c>
      <c r="BB19" s="28"/>
      <c r="BC19" s="6" t="s">
        <v>360</v>
      </c>
      <c r="BD19" s="6" t="s">
        <v>127</v>
      </c>
      <c r="BE19" s="6" t="s">
        <v>361</v>
      </c>
      <c r="BF19" s="28"/>
      <c r="BG19" s="28"/>
      <c r="BH19" s="28"/>
    </row>
    <row r="20" spans="1:60" ht="178.5" x14ac:dyDescent="0.2">
      <c r="A20" s="29">
        <v>19</v>
      </c>
      <c r="B20" s="30" t="s">
        <v>362</v>
      </c>
      <c r="C20" s="31">
        <v>12</v>
      </c>
      <c r="D20" s="57" t="s">
        <v>363</v>
      </c>
      <c r="E20" s="49" t="s">
        <v>364</v>
      </c>
      <c r="F20" s="50"/>
      <c r="G20" s="6" t="s">
        <v>297</v>
      </c>
      <c r="H20" s="6" t="s">
        <v>365</v>
      </c>
      <c r="I20" s="6" t="s">
        <v>37</v>
      </c>
      <c r="J20" s="51"/>
      <c r="K20" s="34" t="s">
        <v>38</v>
      </c>
      <c r="L20" s="34" t="s">
        <v>366</v>
      </c>
      <c r="M20" s="34" t="s">
        <v>367</v>
      </c>
      <c r="N20" s="47"/>
      <c r="O20" s="34" t="s">
        <v>368</v>
      </c>
      <c r="P20" s="47"/>
      <c r="Q20" s="52"/>
      <c r="R20" s="35" t="s">
        <v>51</v>
      </c>
      <c r="S20" s="35" t="s">
        <v>51</v>
      </c>
      <c r="T20" s="36"/>
      <c r="U20" s="36"/>
      <c r="V20" s="35" t="s">
        <v>369</v>
      </c>
      <c r="W20" s="36"/>
      <c r="X20" s="53"/>
      <c r="Y20" s="37" t="s">
        <v>51</v>
      </c>
      <c r="Z20" s="37" t="s">
        <v>51</v>
      </c>
      <c r="AA20" s="37" t="s">
        <v>370</v>
      </c>
      <c r="AB20" s="38"/>
      <c r="AC20" s="37" t="s">
        <v>371</v>
      </c>
      <c r="AD20" s="38"/>
      <c r="AE20" s="54"/>
      <c r="AF20" s="39" t="s">
        <v>51</v>
      </c>
      <c r="AG20" s="39" t="s">
        <v>51</v>
      </c>
      <c r="AH20" s="40"/>
      <c r="AI20" s="40"/>
      <c r="AJ20" s="39" t="s">
        <v>372</v>
      </c>
      <c r="AK20" s="40"/>
      <c r="AL20" s="55"/>
      <c r="AM20" s="41" t="s">
        <v>51</v>
      </c>
      <c r="AN20" s="41" t="s">
        <v>51</v>
      </c>
      <c r="AO20" s="42"/>
      <c r="AP20" s="42"/>
      <c r="AQ20" s="41" t="s">
        <v>373</v>
      </c>
      <c r="AR20" s="42"/>
      <c r="AS20" s="60"/>
      <c r="AT20" s="43">
        <v>1</v>
      </c>
      <c r="AU20" s="44">
        <v>3</v>
      </c>
      <c r="AV20" s="45">
        <v>2</v>
      </c>
      <c r="AW20" s="46">
        <v>5</v>
      </c>
      <c r="AX20" s="26">
        <v>4</v>
      </c>
      <c r="AY20" s="28"/>
      <c r="AZ20" s="28"/>
      <c r="BA20" s="34" t="s">
        <v>374</v>
      </c>
      <c r="BB20" s="28"/>
      <c r="BC20" s="6" t="s">
        <v>38</v>
      </c>
      <c r="BD20" s="6" t="s">
        <v>231</v>
      </c>
      <c r="BE20" s="6" t="s">
        <v>375</v>
      </c>
      <c r="BF20" s="28"/>
      <c r="BG20" s="28"/>
      <c r="BH20" s="28"/>
    </row>
    <row r="21" spans="1:60" ht="165.75" x14ac:dyDescent="0.2">
      <c r="A21" s="29">
        <v>20</v>
      </c>
      <c r="B21" s="30" t="s">
        <v>376</v>
      </c>
      <c r="C21" s="31">
        <v>12</v>
      </c>
      <c r="D21" s="57" t="s">
        <v>377</v>
      </c>
      <c r="E21" s="49" t="s">
        <v>378</v>
      </c>
      <c r="F21" s="50"/>
      <c r="G21" s="6" t="s">
        <v>379</v>
      </c>
      <c r="H21" s="6" t="s">
        <v>253</v>
      </c>
      <c r="I21" s="6" t="s">
        <v>37</v>
      </c>
      <c r="J21" s="51"/>
      <c r="K21" s="34" t="s">
        <v>38</v>
      </c>
      <c r="L21" s="34" t="s">
        <v>380</v>
      </c>
      <c r="M21" s="34" t="s">
        <v>381</v>
      </c>
      <c r="N21" s="47"/>
      <c r="O21" s="34" t="s">
        <v>382</v>
      </c>
      <c r="P21" s="47"/>
      <c r="Q21" s="52"/>
      <c r="R21" s="35" t="s">
        <v>38</v>
      </c>
      <c r="S21" s="35" t="s">
        <v>383</v>
      </c>
      <c r="T21" s="36"/>
      <c r="U21" s="36"/>
      <c r="V21" s="35" t="s">
        <v>384</v>
      </c>
      <c r="W21" s="36"/>
      <c r="X21" s="53"/>
      <c r="Y21" s="37" t="s">
        <v>38</v>
      </c>
      <c r="Z21" s="37" t="s">
        <v>385</v>
      </c>
      <c r="AA21" s="38"/>
      <c r="AB21" s="38"/>
      <c r="AC21" s="37" t="s">
        <v>386</v>
      </c>
      <c r="AD21" s="38"/>
      <c r="AE21" s="54"/>
      <c r="AF21" s="39" t="s">
        <v>51</v>
      </c>
      <c r="AG21" s="39" t="s">
        <v>51</v>
      </c>
      <c r="AH21" s="40"/>
      <c r="AI21" s="40"/>
      <c r="AJ21" s="39" t="s">
        <v>387</v>
      </c>
      <c r="AK21" s="40"/>
      <c r="AL21" s="55"/>
      <c r="AM21" s="41" t="s">
        <v>51</v>
      </c>
      <c r="AN21" s="41" t="s">
        <v>51</v>
      </c>
      <c r="AO21" s="42"/>
      <c r="AP21" s="42"/>
      <c r="AQ21" s="41" t="s">
        <v>388</v>
      </c>
      <c r="AR21" s="42"/>
      <c r="AS21" s="60"/>
      <c r="AT21" s="43">
        <v>2</v>
      </c>
      <c r="AU21" s="44">
        <v>3</v>
      </c>
      <c r="AV21" s="45">
        <v>1</v>
      </c>
      <c r="AW21" s="46">
        <v>4</v>
      </c>
      <c r="AX21" s="26">
        <v>5</v>
      </c>
      <c r="AY21" s="28"/>
      <c r="AZ21" s="28"/>
      <c r="BA21" s="34" t="s">
        <v>389</v>
      </c>
      <c r="BB21" s="28"/>
      <c r="BC21" s="6" t="s">
        <v>390</v>
      </c>
      <c r="BD21" s="6" t="s">
        <v>15</v>
      </c>
      <c r="BE21" s="6" t="s">
        <v>62</v>
      </c>
      <c r="BF21" s="28"/>
      <c r="BG21" s="28"/>
      <c r="BH21" s="28"/>
    </row>
    <row r="22" spans="1:60" ht="140.25" x14ac:dyDescent="0.2">
      <c r="A22" s="29">
        <v>21</v>
      </c>
      <c r="B22" s="30" t="s">
        <v>391</v>
      </c>
      <c r="C22" s="31">
        <v>11</v>
      </c>
      <c r="D22" s="57" t="s">
        <v>392</v>
      </c>
      <c r="E22" s="49" t="s">
        <v>393</v>
      </c>
      <c r="F22" s="50"/>
      <c r="G22" s="6" t="s">
        <v>269</v>
      </c>
      <c r="H22" s="6" t="s">
        <v>282</v>
      </c>
      <c r="I22" s="6" t="s">
        <v>37</v>
      </c>
      <c r="J22" s="51"/>
      <c r="K22" s="34" t="s">
        <v>38</v>
      </c>
      <c r="L22" s="34" t="s">
        <v>394</v>
      </c>
      <c r="M22" s="34" t="s">
        <v>395</v>
      </c>
      <c r="N22" s="47"/>
      <c r="O22" s="34" t="s">
        <v>396</v>
      </c>
      <c r="P22" s="47"/>
      <c r="Q22" s="52"/>
      <c r="R22" s="35" t="s">
        <v>38</v>
      </c>
      <c r="S22" s="35" t="s">
        <v>397</v>
      </c>
      <c r="T22" s="35" t="s">
        <v>398</v>
      </c>
      <c r="U22" s="36"/>
      <c r="V22" s="35" t="s">
        <v>399</v>
      </c>
      <c r="W22" s="36"/>
      <c r="X22" s="53"/>
      <c r="Y22" s="37" t="s">
        <v>38</v>
      </c>
      <c r="Z22" s="37" t="s">
        <v>400</v>
      </c>
      <c r="AA22" s="37" t="s">
        <v>401</v>
      </c>
      <c r="AB22" s="38"/>
      <c r="AC22" s="37" t="s">
        <v>402</v>
      </c>
      <c r="AD22" s="38"/>
      <c r="AE22" s="54"/>
      <c r="AF22" s="39" t="s">
        <v>38</v>
      </c>
      <c r="AG22" s="39" t="s">
        <v>403</v>
      </c>
      <c r="AH22" s="40"/>
      <c r="AI22" s="40"/>
      <c r="AJ22" s="39" t="s">
        <v>404</v>
      </c>
      <c r="AK22" s="40"/>
      <c r="AL22" s="55"/>
      <c r="AM22" s="41" t="s">
        <v>38</v>
      </c>
      <c r="AN22" s="41" t="s">
        <v>405</v>
      </c>
      <c r="AO22" s="42"/>
      <c r="AP22" s="42"/>
      <c r="AQ22" s="41" t="s">
        <v>406</v>
      </c>
      <c r="AR22" s="42"/>
      <c r="AS22" s="56"/>
      <c r="AT22" s="43">
        <v>4</v>
      </c>
      <c r="AU22" s="44">
        <v>5</v>
      </c>
      <c r="AV22" s="45">
        <v>2</v>
      </c>
      <c r="AW22" s="46">
        <v>3</v>
      </c>
      <c r="AX22" s="26">
        <v>1</v>
      </c>
      <c r="AY22" s="28"/>
      <c r="AZ22" s="28"/>
      <c r="BA22" s="34" t="s">
        <v>407</v>
      </c>
      <c r="BB22" s="28"/>
      <c r="BC22" s="6" t="s">
        <v>346</v>
      </c>
      <c r="BD22" s="6" t="s">
        <v>127</v>
      </c>
      <c r="BE22" s="6" t="s">
        <v>408</v>
      </c>
      <c r="BF22" s="28"/>
      <c r="BG22" s="28"/>
      <c r="BH22" s="28"/>
    </row>
    <row r="23" spans="1:60" ht="12.75" x14ac:dyDescent="0.2">
      <c r="A23" s="28"/>
      <c r="B23" s="61">
        <f t="shared" ref="B23:BH23" si="0">COLUMN()-1</f>
        <v>1</v>
      </c>
      <c r="C23" s="61">
        <f t="shared" si="0"/>
        <v>2</v>
      </c>
      <c r="D23" s="61">
        <f t="shared" si="0"/>
        <v>3</v>
      </c>
      <c r="E23" s="62">
        <f t="shared" si="0"/>
        <v>4</v>
      </c>
      <c r="F23" s="61">
        <f t="shared" si="0"/>
        <v>5</v>
      </c>
      <c r="G23" s="61">
        <f t="shared" si="0"/>
        <v>6</v>
      </c>
      <c r="H23" s="61">
        <f t="shared" si="0"/>
        <v>7</v>
      </c>
      <c r="I23" s="61">
        <f t="shared" si="0"/>
        <v>8</v>
      </c>
      <c r="J23" s="61">
        <f t="shared" si="0"/>
        <v>9</v>
      </c>
      <c r="K23" s="61">
        <f t="shared" si="0"/>
        <v>10</v>
      </c>
      <c r="L23" s="61">
        <f t="shared" si="0"/>
        <v>11</v>
      </c>
      <c r="M23" s="61">
        <f t="shared" si="0"/>
        <v>12</v>
      </c>
      <c r="N23" s="61">
        <f t="shared" si="0"/>
        <v>13</v>
      </c>
      <c r="O23" s="61">
        <f t="shared" si="0"/>
        <v>14</v>
      </c>
      <c r="P23" s="61">
        <f t="shared" si="0"/>
        <v>15</v>
      </c>
      <c r="Q23" s="61">
        <f t="shared" si="0"/>
        <v>16</v>
      </c>
      <c r="R23" s="61">
        <f t="shared" si="0"/>
        <v>17</v>
      </c>
      <c r="S23" s="61">
        <f t="shared" si="0"/>
        <v>18</v>
      </c>
      <c r="T23" s="61">
        <f t="shared" si="0"/>
        <v>19</v>
      </c>
      <c r="U23" s="61">
        <f t="shared" si="0"/>
        <v>20</v>
      </c>
      <c r="V23" s="61">
        <f t="shared" si="0"/>
        <v>21</v>
      </c>
      <c r="W23" s="61">
        <f t="shared" si="0"/>
        <v>22</v>
      </c>
      <c r="X23" s="61">
        <f t="shared" si="0"/>
        <v>23</v>
      </c>
      <c r="Y23" s="61">
        <f t="shared" si="0"/>
        <v>24</v>
      </c>
      <c r="Z23" s="61">
        <f t="shared" si="0"/>
        <v>25</v>
      </c>
      <c r="AA23" s="61">
        <f t="shared" si="0"/>
        <v>26</v>
      </c>
      <c r="AB23" s="61">
        <f t="shared" si="0"/>
        <v>27</v>
      </c>
      <c r="AC23" s="61">
        <f t="shared" si="0"/>
        <v>28</v>
      </c>
      <c r="AD23" s="61">
        <f t="shared" si="0"/>
        <v>29</v>
      </c>
      <c r="AE23" s="61">
        <f t="shared" si="0"/>
        <v>30</v>
      </c>
      <c r="AF23" s="61">
        <f t="shared" si="0"/>
        <v>31</v>
      </c>
      <c r="AG23" s="61">
        <f t="shared" si="0"/>
        <v>32</v>
      </c>
      <c r="AH23" s="61">
        <f t="shared" si="0"/>
        <v>33</v>
      </c>
      <c r="AI23" s="61">
        <f t="shared" si="0"/>
        <v>34</v>
      </c>
      <c r="AJ23" s="61">
        <f t="shared" si="0"/>
        <v>35</v>
      </c>
      <c r="AK23" s="61">
        <f t="shared" si="0"/>
        <v>36</v>
      </c>
      <c r="AL23" s="61">
        <f t="shared" si="0"/>
        <v>37</v>
      </c>
      <c r="AM23" s="61">
        <f t="shared" si="0"/>
        <v>38</v>
      </c>
      <c r="AN23" s="61">
        <f t="shared" si="0"/>
        <v>39</v>
      </c>
      <c r="AO23" s="61">
        <f t="shared" si="0"/>
        <v>40</v>
      </c>
      <c r="AP23" s="61">
        <f t="shared" si="0"/>
        <v>41</v>
      </c>
      <c r="AQ23" s="61">
        <f t="shared" si="0"/>
        <v>42</v>
      </c>
      <c r="AR23" s="61">
        <f t="shared" si="0"/>
        <v>43</v>
      </c>
      <c r="AS23" s="61">
        <f t="shared" si="0"/>
        <v>44</v>
      </c>
      <c r="AT23" s="61">
        <f t="shared" si="0"/>
        <v>45</v>
      </c>
      <c r="AU23" s="61">
        <f t="shared" si="0"/>
        <v>46</v>
      </c>
      <c r="AV23" s="61">
        <f t="shared" si="0"/>
        <v>47</v>
      </c>
      <c r="AW23" s="61">
        <f t="shared" si="0"/>
        <v>48</v>
      </c>
      <c r="AX23" s="61">
        <f t="shared" si="0"/>
        <v>49</v>
      </c>
      <c r="AY23" s="61">
        <f t="shared" si="0"/>
        <v>50</v>
      </c>
      <c r="AZ23" s="61">
        <f t="shared" si="0"/>
        <v>51</v>
      </c>
      <c r="BA23" s="61">
        <f t="shared" si="0"/>
        <v>52</v>
      </c>
      <c r="BB23" s="61">
        <f t="shared" si="0"/>
        <v>53</v>
      </c>
      <c r="BC23" s="61">
        <f t="shared" si="0"/>
        <v>54</v>
      </c>
      <c r="BD23" s="61">
        <f t="shared" si="0"/>
        <v>55</v>
      </c>
      <c r="BE23" s="61">
        <f t="shared" si="0"/>
        <v>56</v>
      </c>
      <c r="BF23" s="61">
        <f t="shared" si="0"/>
        <v>57</v>
      </c>
      <c r="BG23" s="61">
        <f t="shared" si="0"/>
        <v>58</v>
      </c>
      <c r="BH23" s="61">
        <f t="shared" si="0"/>
        <v>59</v>
      </c>
    </row>
    <row r="24" spans="1:60" ht="12.75" x14ac:dyDescent="0.2">
      <c r="A24" s="28"/>
      <c r="B24" s="28"/>
      <c r="C24" s="28"/>
      <c r="D24" s="28"/>
      <c r="E24" s="63"/>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8"/>
      <c r="AI24" s="28"/>
      <c r="AJ24" s="28"/>
      <c r="AK24" s="28"/>
      <c r="AL24" s="28"/>
      <c r="AM24" s="28"/>
      <c r="AN24" s="28"/>
      <c r="AO24" s="28"/>
      <c r="AP24" s="28"/>
      <c r="AQ24" s="28"/>
      <c r="AR24" s="28"/>
      <c r="AS24" s="28"/>
      <c r="AT24" s="28"/>
      <c r="AU24" s="28"/>
      <c r="AV24" s="28"/>
      <c r="AW24" s="28"/>
      <c r="AX24" s="28"/>
      <c r="AY24" s="28"/>
      <c r="AZ24" s="28"/>
      <c r="BA24" s="28"/>
      <c r="BB24" s="28"/>
      <c r="BC24" s="28"/>
      <c r="BD24" s="28"/>
      <c r="BE24" s="28"/>
      <c r="BF24" s="28"/>
      <c r="BG24" s="28"/>
      <c r="BH24" s="28"/>
    </row>
    <row r="25" spans="1:60" ht="12.75" hidden="1" x14ac:dyDescent="0.2">
      <c r="A25" s="28"/>
      <c r="B25" s="28"/>
      <c r="C25" s="28"/>
      <c r="D25" s="28"/>
      <c r="E25" s="63"/>
      <c r="F25" s="28"/>
      <c r="G25" s="28"/>
      <c r="H25" s="28"/>
      <c r="I25" s="28"/>
      <c r="J25" s="28"/>
      <c r="K25" s="28"/>
      <c r="L25" s="28"/>
      <c r="M25" s="28"/>
      <c r="N25" s="28"/>
      <c r="O25" s="28"/>
      <c r="P25" s="28"/>
      <c r="Q25" s="28"/>
      <c r="R25" s="28"/>
      <c r="S25" s="28"/>
      <c r="T25" s="28"/>
      <c r="U25" s="28"/>
      <c r="V25" s="28"/>
      <c r="W25" s="28"/>
      <c r="X25" s="28"/>
      <c r="Y25" s="28"/>
      <c r="Z25" s="28"/>
      <c r="AA25" s="28"/>
      <c r="AB25" s="28"/>
      <c r="AC25" s="28"/>
      <c r="AD25" s="28"/>
      <c r="AE25" s="28"/>
      <c r="AF25" s="28"/>
      <c r="AG25" s="28"/>
      <c r="AH25" s="28"/>
      <c r="AI25" s="28"/>
      <c r="AJ25" s="28"/>
      <c r="AK25" s="28"/>
      <c r="AL25" s="28"/>
      <c r="AM25" s="28"/>
      <c r="AN25" s="28"/>
      <c r="AO25" s="28"/>
      <c r="AP25" s="28"/>
      <c r="AQ25" s="28"/>
      <c r="AR25" s="28"/>
      <c r="AS25" s="28"/>
      <c r="AT25" s="28"/>
      <c r="AU25" s="28"/>
      <c r="AV25" s="28"/>
      <c r="AW25" s="28"/>
      <c r="AX25" s="28"/>
      <c r="AY25" s="28"/>
      <c r="AZ25" s="28"/>
      <c r="BA25" s="28"/>
      <c r="BB25" s="28"/>
      <c r="BC25" s="28"/>
      <c r="BD25" s="28"/>
      <c r="BE25" s="28"/>
      <c r="BF25" s="28"/>
      <c r="BG25" s="28"/>
      <c r="BH25" s="28"/>
    </row>
    <row r="26" spans="1:60" ht="12.75" hidden="1" x14ac:dyDescent="0.2">
      <c r="A26" s="28"/>
      <c r="B26" s="28"/>
      <c r="C26" s="28"/>
      <c r="D26" s="28"/>
      <c r="E26" s="63"/>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28"/>
      <c r="AI26" s="28"/>
      <c r="AJ26" s="28"/>
      <c r="AK26" s="28"/>
      <c r="AL26" s="28"/>
      <c r="AM26" s="28"/>
      <c r="AN26" s="28"/>
      <c r="AO26" s="28"/>
      <c r="AP26" s="28"/>
      <c r="AQ26" s="28"/>
      <c r="AR26" s="28"/>
      <c r="AS26" s="28"/>
      <c r="AT26" s="28"/>
      <c r="AU26" s="28"/>
      <c r="AV26" s="28"/>
      <c r="AW26" s="28"/>
      <c r="AX26" s="28"/>
      <c r="AY26" s="28"/>
      <c r="AZ26" s="28"/>
      <c r="BA26" s="28"/>
      <c r="BB26" s="28"/>
      <c r="BC26" s="28"/>
      <c r="BD26" s="28"/>
      <c r="BE26" s="28"/>
      <c r="BF26" s="28"/>
      <c r="BG26" s="28"/>
      <c r="BH26" s="28"/>
    </row>
    <row r="27" spans="1:60" ht="12.75" hidden="1" x14ac:dyDescent="0.2">
      <c r="A27" s="28"/>
      <c r="B27" s="28"/>
      <c r="C27" s="28"/>
      <c r="D27" s="28"/>
      <c r="E27" s="63"/>
      <c r="F27" s="28"/>
      <c r="G27" s="28"/>
      <c r="H27" s="28"/>
      <c r="I27" s="28"/>
      <c r="J27" s="28"/>
      <c r="K27" s="28"/>
      <c r="L27" s="28"/>
      <c r="M27" s="28"/>
      <c r="N27" s="28"/>
      <c r="O27" s="28"/>
      <c r="P27" s="28"/>
      <c r="Q27" s="28"/>
      <c r="R27" s="28"/>
      <c r="S27" s="28"/>
      <c r="T27" s="28"/>
      <c r="U27" s="28"/>
      <c r="V27" s="28"/>
      <c r="W27" s="28"/>
      <c r="X27" s="28"/>
      <c r="Y27" s="28"/>
      <c r="Z27" s="28"/>
      <c r="AA27" s="28"/>
      <c r="AB27" s="28"/>
      <c r="AC27" s="28"/>
      <c r="AD27" s="28"/>
      <c r="AE27" s="28"/>
      <c r="AF27" s="28"/>
      <c r="AG27" s="28"/>
      <c r="AH27" s="28"/>
      <c r="AI27" s="28"/>
      <c r="AJ27" s="28"/>
      <c r="AK27" s="28"/>
      <c r="AL27" s="28"/>
      <c r="AM27" s="28"/>
      <c r="AN27" s="28"/>
      <c r="AO27" s="28"/>
      <c r="AP27" s="28"/>
      <c r="AQ27" s="28"/>
      <c r="AR27" s="28"/>
      <c r="AS27" s="28"/>
      <c r="AT27" s="28"/>
      <c r="AU27" s="28"/>
      <c r="AV27" s="28"/>
      <c r="AW27" s="28"/>
      <c r="AX27" s="28"/>
      <c r="AY27" s="28"/>
      <c r="AZ27" s="28"/>
      <c r="BA27" s="28"/>
      <c r="BB27" s="28"/>
      <c r="BC27" s="28"/>
      <c r="BD27" s="28"/>
      <c r="BE27" s="28"/>
      <c r="BF27" s="28"/>
      <c r="BG27" s="28"/>
      <c r="BH27" s="28"/>
    </row>
    <row r="28" spans="1:60" ht="12.75" hidden="1" x14ac:dyDescent="0.2">
      <c r="A28" s="28"/>
      <c r="B28" s="28"/>
      <c r="C28" s="28"/>
      <c r="D28" s="28"/>
      <c r="E28" s="63"/>
      <c r="F28" s="28"/>
      <c r="G28" s="28"/>
      <c r="H28" s="28"/>
      <c r="I28" s="28"/>
      <c r="J28" s="28"/>
      <c r="K28" s="28"/>
      <c r="L28" s="28"/>
      <c r="M28" s="28"/>
      <c r="N28" s="28"/>
      <c r="O28" s="28"/>
      <c r="P28" s="28"/>
      <c r="Q28" s="28"/>
      <c r="R28" s="28"/>
      <c r="S28" s="28"/>
      <c r="T28" s="28"/>
      <c r="U28" s="28"/>
      <c r="V28" s="28"/>
      <c r="W28" s="28"/>
      <c r="X28" s="28"/>
      <c r="Y28" s="28"/>
      <c r="Z28" s="28"/>
      <c r="AA28" s="28"/>
      <c r="AB28" s="28"/>
      <c r="AC28" s="28"/>
      <c r="AD28" s="28"/>
      <c r="AE28" s="28"/>
      <c r="AF28" s="28"/>
      <c r="AG28" s="28"/>
      <c r="AH28" s="28"/>
      <c r="AI28" s="28"/>
      <c r="AJ28" s="28"/>
      <c r="AK28" s="28"/>
      <c r="AL28" s="28"/>
      <c r="AM28" s="28"/>
      <c r="AN28" s="28"/>
      <c r="AO28" s="28"/>
      <c r="AP28" s="28"/>
      <c r="AQ28" s="28"/>
      <c r="AR28" s="28"/>
      <c r="AS28" s="28"/>
      <c r="AT28" s="28"/>
      <c r="AU28" s="28"/>
      <c r="AV28" s="28"/>
      <c r="AW28" s="28"/>
      <c r="AX28" s="28"/>
      <c r="AY28" s="28"/>
      <c r="AZ28" s="28"/>
      <c r="BA28" s="28"/>
      <c r="BB28" s="28"/>
      <c r="BC28" s="28"/>
      <c r="BD28" s="28"/>
      <c r="BE28" s="28"/>
      <c r="BF28" s="28"/>
      <c r="BG28" s="28"/>
      <c r="BH28" s="28"/>
    </row>
    <row r="29" spans="1:60" ht="12.75" hidden="1" x14ac:dyDescent="0.2">
      <c r="A29" s="28"/>
      <c r="B29" s="28"/>
      <c r="C29" s="28"/>
      <c r="D29" s="28"/>
      <c r="E29" s="63"/>
      <c r="F29" s="28"/>
      <c r="G29" s="28"/>
      <c r="H29" s="28"/>
      <c r="I29" s="28"/>
      <c r="J29" s="28"/>
      <c r="K29" s="28"/>
      <c r="L29" s="28"/>
      <c r="M29" s="28"/>
      <c r="N29" s="28"/>
      <c r="O29" s="28"/>
      <c r="P29" s="28"/>
      <c r="Q29" s="28"/>
      <c r="R29" s="28"/>
      <c r="S29" s="28"/>
      <c r="T29" s="28"/>
      <c r="U29" s="28"/>
      <c r="V29" s="28"/>
      <c r="W29" s="28"/>
      <c r="X29" s="28"/>
      <c r="Y29" s="28"/>
      <c r="Z29" s="28"/>
      <c r="AA29" s="28"/>
      <c r="AB29" s="28"/>
      <c r="AC29" s="28"/>
      <c r="AD29" s="28"/>
      <c r="AE29" s="28"/>
      <c r="AF29" s="28"/>
      <c r="AG29" s="28"/>
      <c r="AH29" s="28"/>
      <c r="AI29" s="28"/>
      <c r="AJ29" s="28"/>
      <c r="AK29" s="28"/>
      <c r="AL29" s="28"/>
      <c r="AM29" s="28"/>
      <c r="AN29" s="28"/>
      <c r="AO29" s="28"/>
      <c r="AP29" s="28"/>
      <c r="AQ29" s="28"/>
      <c r="AR29" s="28"/>
      <c r="AS29" s="28"/>
      <c r="AT29" s="28"/>
      <c r="AU29" s="28"/>
      <c r="AV29" s="28"/>
      <c r="AW29" s="28"/>
      <c r="AX29" s="28"/>
      <c r="AY29" s="28"/>
      <c r="AZ29" s="28"/>
      <c r="BA29" s="28"/>
      <c r="BB29" s="28"/>
      <c r="BC29" s="28"/>
      <c r="BD29" s="28"/>
      <c r="BE29" s="28"/>
      <c r="BF29" s="28"/>
      <c r="BG29" s="28"/>
      <c r="BH29" s="28"/>
    </row>
    <row r="30" spans="1:60" ht="12.75" hidden="1" x14ac:dyDescent="0.2">
      <c r="A30" s="28"/>
      <c r="B30" s="28"/>
      <c r="C30" s="28"/>
      <c r="D30" s="28"/>
      <c r="E30" s="63"/>
      <c r="F30" s="28"/>
      <c r="G30" s="28"/>
      <c r="H30" s="28"/>
      <c r="I30" s="28"/>
      <c r="J30" s="28"/>
      <c r="K30" s="28"/>
      <c r="L30" s="28"/>
      <c r="M30" s="28"/>
      <c r="N30" s="28"/>
      <c r="O30" s="28"/>
      <c r="P30" s="28"/>
      <c r="Q30" s="28"/>
      <c r="R30" s="28"/>
      <c r="S30" s="28"/>
      <c r="T30" s="28"/>
      <c r="U30" s="28"/>
      <c r="V30" s="28"/>
      <c r="W30" s="28"/>
      <c r="X30" s="28"/>
      <c r="Y30" s="28"/>
      <c r="Z30" s="28"/>
      <c r="AA30" s="28"/>
      <c r="AB30" s="28"/>
      <c r="AC30" s="28"/>
      <c r="AD30" s="28"/>
      <c r="AE30" s="28"/>
      <c r="AF30" s="28"/>
      <c r="AG30" s="28"/>
      <c r="AH30" s="28"/>
      <c r="AI30" s="28"/>
      <c r="AJ30" s="28"/>
      <c r="AK30" s="28"/>
      <c r="AL30" s="28"/>
      <c r="AM30" s="28"/>
      <c r="AN30" s="28"/>
      <c r="AO30" s="28"/>
      <c r="AP30" s="28"/>
      <c r="AQ30" s="28"/>
      <c r="AR30" s="28"/>
      <c r="AS30" s="28"/>
      <c r="AT30" s="28"/>
      <c r="AU30" s="28"/>
      <c r="AV30" s="28"/>
      <c r="AW30" s="28"/>
      <c r="AX30" s="28"/>
      <c r="AY30" s="28"/>
      <c r="AZ30" s="28"/>
      <c r="BA30" s="28"/>
      <c r="BB30" s="28"/>
      <c r="BC30" s="28"/>
      <c r="BD30" s="28"/>
      <c r="BE30" s="28"/>
      <c r="BF30" s="28"/>
      <c r="BG30" s="28"/>
      <c r="BH30" s="28"/>
    </row>
    <row r="31" spans="1:60" ht="12.75" hidden="1" x14ac:dyDescent="0.2">
      <c r="A31" s="28"/>
      <c r="B31" s="28"/>
      <c r="C31" s="28"/>
      <c r="D31" s="28"/>
      <c r="E31" s="63"/>
      <c r="F31" s="28"/>
      <c r="G31" s="28"/>
      <c r="H31" s="28"/>
      <c r="I31" s="28"/>
      <c r="J31" s="28"/>
      <c r="K31" s="28"/>
      <c r="L31" s="28"/>
      <c r="M31" s="28"/>
      <c r="N31" s="28"/>
      <c r="O31" s="28"/>
      <c r="P31" s="28"/>
      <c r="Q31" s="28"/>
      <c r="R31" s="28"/>
      <c r="S31" s="28"/>
      <c r="T31" s="28"/>
      <c r="U31" s="28"/>
      <c r="V31" s="28"/>
      <c r="W31" s="28"/>
      <c r="X31" s="28"/>
      <c r="Y31" s="28"/>
      <c r="Z31" s="28"/>
      <c r="AA31" s="28"/>
      <c r="AB31" s="28"/>
      <c r="AC31" s="28"/>
      <c r="AD31" s="28"/>
      <c r="AE31" s="28"/>
      <c r="AF31" s="28"/>
      <c r="AG31" s="28"/>
      <c r="AH31" s="28"/>
      <c r="AI31" s="28"/>
      <c r="AJ31" s="28"/>
      <c r="AK31" s="28"/>
      <c r="AL31" s="28"/>
      <c r="AM31" s="28"/>
      <c r="AN31" s="28"/>
      <c r="AO31" s="28"/>
      <c r="AP31" s="28"/>
      <c r="AQ31" s="28"/>
      <c r="AR31" s="28"/>
      <c r="AS31" s="28"/>
      <c r="AT31" s="28"/>
      <c r="AU31" s="28"/>
      <c r="AV31" s="28"/>
      <c r="AW31" s="28"/>
      <c r="AX31" s="28"/>
      <c r="AY31" s="28"/>
      <c r="AZ31" s="28"/>
      <c r="BA31" s="28"/>
      <c r="BB31" s="28"/>
      <c r="BC31" s="28"/>
      <c r="BD31" s="28"/>
      <c r="BE31" s="28"/>
      <c r="BF31" s="28"/>
      <c r="BG31" s="28"/>
      <c r="BH31" s="28"/>
    </row>
    <row r="32" spans="1:60" ht="12.75" hidden="1" x14ac:dyDescent="0.2">
      <c r="A32" s="28"/>
      <c r="B32" s="28"/>
      <c r="C32" s="28"/>
      <c r="D32" s="28"/>
      <c r="E32" s="63"/>
      <c r="F32" s="28"/>
      <c r="G32" s="28"/>
      <c r="H32" s="28"/>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28"/>
      <c r="AH32" s="28"/>
      <c r="AI32" s="28"/>
      <c r="AJ32" s="28"/>
      <c r="AK32" s="28"/>
      <c r="AL32" s="28"/>
      <c r="AM32" s="28"/>
      <c r="AN32" s="28"/>
      <c r="AO32" s="28"/>
      <c r="AP32" s="28"/>
      <c r="AQ32" s="28"/>
      <c r="AR32" s="28"/>
      <c r="AS32" s="28"/>
      <c r="AT32" s="28"/>
      <c r="AU32" s="28"/>
      <c r="AV32" s="28"/>
      <c r="AW32" s="28"/>
      <c r="AX32" s="28"/>
      <c r="AY32" s="28"/>
      <c r="AZ32" s="28"/>
      <c r="BA32" s="28"/>
      <c r="BB32" s="28"/>
      <c r="BC32" s="28"/>
      <c r="BD32" s="28"/>
      <c r="BE32" s="28"/>
      <c r="BF32" s="28"/>
      <c r="BG32" s="28"/>
      <c r="BH32" s="28"/>
    </row>
    <row r="33" spans="1:60" ht="12.75" hidden="1" x14ac:dyDescent="0.2">
      <c r="A33" s="28"/>
      <c r="B33" s="28"/>
      <c r="C33" s="28"/>
      <c r="D33" s="28"/>
      <c r="E33" s="63"/>
      <c r="F33" s="28"/>
      <c r="G33" s="28"/>
      <c r="H33" s="28"/>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c r="AK33" s="28"/>
      <c r="AL33" s="28"/>
      <c r="AM33" s="28"/>
      <c r="AN33" s="28"/>
      <c r="AO33" s="28"/>
      <c r="AP33" s="28"/>
      <c r="AQ33" s="28"/>
      <c r="AR33" s="28"/>
      <c r="AS33" s="28"/>
      <c r="AT33" s="28"/>
      <c r="AU33" s="28"/>
      <c r="AV33" s="28"/>
      <c r="AW33" s="28"/>
      <c r="AX33" s="28"/>
      <c r="AY33" s="28"/>
      <c r="AZ33" s="28"/>
      <c r="BA33" s="28"/>
      <c r="BB33" s="28"/>
      <c r="BC33" s="28"/>
      <c r="BD33" s="28"/>
      <c r="BE33" s="28"/>
      <c r="BF33" s="28"/>
      <c r="BG33" s="28"/>
      <c r="BH33" s="28"/>
    </row>
    <row r="34" spans="1:60" ht="12.75" hidden="1" x14ac:dyDescent="0.2">
      <c r="A34" s="28"/>
      <c r="B34" s="28"/>
      <c r="C34" s="28"/>
      <c r="D34" s="28"/>
      <c r="E34" s="63"/>
      <c r="F34" s="28"/>
      <c r="G34" s="28"/>
      <c r="H34" s="28"/>
      <c r="I34" s="28"/>
      <c r="J34" s="28"/>
      <c r="K34" s="28"/>
      <c r="L34" s="28"/>
      <c r="M34" s="28"/>
      <c r="N34" s="28"/>
      <c r="O34" s="28"/>
      <c r="P34" s="28"/>
      <c r="Q34" s="28"/>
      <c r="R34" s="28"/>
      <c r="S34" s="28"/>
      <c r="T34" s="28"/>
      <c r="U34" s="28"/>
      <c r="V34" s="28"/>
      <c r="W34" s="28"/>
      <c r="X34" s="28"/>
      <c r="Y34" s="28"/>
      <c r="Z34" s="28"/>
      <c r="AA34" s="28"/>
      <c r="AB34" s="28"/>
      <c r="AC34" s="28"/>
      <c r="AD34" s="28"/>
      <c r="AE34" s="28"/>
      <c r="AF34" s="28"/>
      <c r="AG34" s="28"/>
      <c r="AH34" s="28"/>
      <c r="AI34" s="28"/>
      <c r="AJ34" s="28"/>
      <c r="AK34" s="28"/>
      <c r="AL34" s="28"/>
      <c r="AM34" s="28"/>
      <c r="AN34" s="28"/>
      <c r="AO34" s="28"/>
      <c r="AP34" s="28"/>
      <c r="AQ34" s="28"/>
      <c r="AR34" s="28"/>
      <c r="AS34" s="28"/>
      <c r="AT34" s="28"/>
      <c r="AU34" s="28"/>
      <c r="AV34" s="28"/>
      <c r="AW34" s="28"/>
      <c r="AX34" s="28"/>
      <c r="AY34" s="28"/>
      <c r="AZ34" s="28"/>
      <c r="BA34" s="28"/>
      <c r="BB34" s="28"/>
      <c r="BC34" s="28"/>
      <c r="BD34" s="28"/>
      <c r="BE34" s="28"/>
      <c r="BF34" s="28"/>
      <c r="BG34" s="28"/>
      <c r="BH34" s="28"/>
    </row>
    <row r="35" spans="1:60" ht="12.75" hidden="1" x14ac:dyDescent="0.2">
      <c r="A35" s="28"/>
      <c r="B35" s="28"/>
      <c r="C35" s="28"/>
      <c r="D35" s="28"/>
      <c r="E35" s="63"/>
      <c r="F35" s="28"/>
      <c r="G35" s="28"/>
      <c r="H35" s="28"/>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c r="AY35" s="28"/>
      <c r="AZ35" s="28"/>
      <c r="BA35" s="28"/>
      <c r="BB35" s="28"/>
      <c r="BC35" s="28"/>
      <c r="BD35" s="28"/>
      <c r="BE35" s="28"/>
      <c r="BF35" s="28"/>
      <c r="BG35" s="28"/>
      <c r="BH35" s="28"/>
    </row>
    <row r="36" spans="1:60" ht="12.75" hidden="1" x14ac:dyDescent="0.2">
      <c r="A36" s="28"/>
      <c r="B36" s="28"/>
      <c r="C36" s="28"/>
      <c r="D36" s="28"/>
      <c r="E36" s="63"/>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28"/>
      <c r="AL36" s="28"/>
      <c r="AM36" s="28"/>
      <c r="AN36" s="28"/>
      <c r="AO36" s="28"/>
      <c r="AP36" s="28"/>
      <c r="AQ36" s="28"/>
      <c r="AR36" s="28"/>
      <c r="AS36" s="28"/>
      <c r="AT36" s="28"/>
      <c r="AU36" s="28"/>
      <c r="AV36" s="28"/>
      <c r="AW36" s="28"/>
      <c r="AX36" s="28"/>
      <c r="AY36" s="28"/>
      <c r="AZ36" s="28"/>
      <c r="BA36" s="28"/>
      <c r="BB36" s="28"/>
      <c r="BC36" s="28"/>
      <c r="BD36" s="28"/>
      <c r="BE36" s="28"/>
      <c r="BF36" s="28"/>
      <c r="BG36" s="28"/>
      <c r="BH36" s="28"/>
    </row>
    <row r="37" spans="1:60" ht="12.75" hidden="1" x14ac:dyDescent="0.2">
      <c r="A37" s="28"/>
      <c r="B37" s="28"/>
      <c r="C37" s="28"/>
      <c r="D37" s="28"/>
      <c r="E37" s="63"/>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c r="AK37" s="28"/>
      <c r="AL37" s="28"/>
      <c r="AM37" s="28"/>
      <c r="AN37" s="28"/>
      <c r="AO37" s="28"/>
      <c r="AP37" s="28"/>
      <c r="AQ37" s="28"/>
      <c r="AR37" s="28"/>
      <c r="AS37" s="28"/>
      <c r="AT37" s="28"/>
      <c r="AU37" s="28"/>
      <c r="AV37" s="28"/>
      <c r="AW37" s="28"/>
      <c r="AX37" s="28"/>
      <c r="AY37" s="28"/>
      <c r="AZ37" s="28"/>
      <c r="BA37" s="28"/>
      <c r="BB37" s="28"/>
      <c r="BC37" s="28"/>
      <c r="BD37" s="28"/>
      <c r="BE37" s="28"/>
      <c r="BF37" s="28"/>
      <c r="BG37" s="28"/>
      <c r="BH37" s="28"/>
    </row>
    <row r="38" spans="1:60" ht="12.75" hidden="1" x14ac:dyDescent="0.2">
      <c r="A38" s="28"/>
      <c r="B38" s="28"/>
      <c r="C38" s="28"/>
      <c r="D38" s="28"/>
      <c r="E38" s="63"/>
      <c r="F38" s="28"/>
      <c r="G38" s="28"/>
      <c r="H38" s="28"/>
      <c r="I38" s="28"/>
      <c r="J38" s="28"/>
      <c r="K38" s="28"/>
      <c r="L38" s="28"/>
      <c r="M38" s="28"/>
      <c r="N38" s="28"/>
      <c r="O38" s="28"/>
      <c r="P38" s="28"/>
      <c r="Q38" s="28"/>
      <c r="R38" s="28"/>
      <c r="S38" s="28"/>
      <c r="T38" s="28"/>
      <c r="U38" s="28"/>
      <c r="V38" s="28"/>
      <c r="W38" s="28"/>
      <c r="X38" s="28"/>
      <c r="Y38" s="28"/>
      <c r="Z38" s="28"/>
      <c r="AA38" s="28"/>
      <c r="AB38" s="28"/>
      <c r="AC38" s="28"/>
      <c r="AD38" s="28"/>
      <c r="AE38" s="28"/>
      <c r="AF38" s="28"/>
      <c r="AG38" s="28"/>
      <c r="AH38" s="28"/>
      <c r="AI38" s="28"/>
      <c r="AJ38" s="28"/>
      <c r="AK38" s="28"/>
      <c r="AL38" s="28"/>
      <c r="AM38" s="28"/>
      <c r="AN38" s="28"/>
      <c r="AO38" s="28"/>
      <c r="AP38" s="28"/>
      <c r="AQ38" s="28"/>
      <c r="AR38" s="28"/>
      <c r="AS38" s="28"/>
      <c r="AT38" s="28"/>
      <c r="AU38" s="28"/>
      <c r="AV38" s="28"/>
      <c r="AW38" s="28"/>
      <c r="AX38" s="28"/>
      <c r="AY38" s="28"/>
      <c r="AZ38" s="28"/>
      <c r="BA38" s="28"/>
      <c r="BB38" s="28"/>
      <c r="BC38" s="28"/>
      <c r="BD38" s="28"/>
      <c r="BE38" s="28"/>
      <c r="BF38" s="28"/>
      <c r="BG38" s="28"/>
      <c r="BH38" s="28"/>
    </row>
    <row r="39" spans="1:60" ht="12.75" hidden="1" x14ac:dyDescent="0.2">
      <c r="A39" s="28"/>
      <c r="B39" s="28"/>
      <c r="C39" s="28"/>
      <c r="D39" s="28"/>
      <c r="E39" s="63"/>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c r="AT39" s="28"/>
      <c r="AU39" s="28"/>
      <c r="AV39" s="28"/>
      <c r="AW39" s="28"/>
      <c r="AX39" s="28"/>
      <c r="AY39" s="28"/>
      <c r="AZ39" s="28"/>
      <c r="BA39" s="28"/>
      <c r="BB39" s="28"/>
      <c r="BC39" s="28"/>
      <c r="BD39" s="28"/>
      <c r="BE39" s="28"/>
      <c r="BF39" s="28"/>
      <c r="BG39" s="28"/>
      <c r="BH39" s="28"/>
    </row>
    <row r="40" spans="1:60" ht="63.75" hidden="1" x14ac:dyDescent="0.2">
      <c r="A40" s="29">
        <v>12</v>
      </c>
      <c r="B40" s="64" t="s">
        <v>266</v>
      </c>
      <c r="C40" s="65">
        <v>13</v>
      </c>
      <c r="D40" s="66" t="s">
        <v>409</v>
      </c>
      <c r="E40" s="67"/>
      <c r="F40" s="6"/>
      <c r="G40" s="68" t="s">
        <v>410</v>
      </c>
      <c r="H40" s="68" t="s">
        <v>411</v>
      </c>
      <c r="I40" s="68" t="s">
        <v>51</v>
      </c>
      <c r="J40" s="51"/>
      <c r="K40" s="34" t="s">
        <v>412</v>
      </c>
      <c r="L40" s="34" t="s">
        <v>413</v>
      </c>
      <c r="M40" s="34" t="s">
        <v>414</v>
      </c>
      <c r="N40" s="47"/>
      <c r="O40" s="34" t="s">
        <v>415</v>
      </c>
      <c r="P40" s="34" t="s">
        <v>416</v>
      </c>
      <c r="Q40" s="52"/>
      <c r="R40" s="36"/>
      <c r="S40" s="36"/>
      <c r="T40" s="35" t="s">
        <v>417</v>
      </c>
      <c r="U40" s="36"/>
      <c r="V40" s="35" t="s">
        <v>418</v>
      </c>
      <c r="W40" s="36"/>
      <c r="X40" s="53"/>
      <c r="Y40" s="37" t="s">
        <v>37</v>
      </c>
      <c r="Z40" s="37" t="s">
        <v>37</v>
      </c>
      <c r="AA40" s="38"/>
      <c r="AB40" s="38"/>
      <c r="AC40" s="37" t="s">
        <v>419</v>
      </c>
      <c r="AD40" s="37" t="s">
        <v>420</v>
      </c>
      <c r="AE40" s="54"/>
      <c r="AF40" s="39" t="s">
        <v>421</v>
      </c>
      <c r="AG40" s="39" t="s">
        <v>160</v>
      </c>
      <c r="AH40" s="40"/>
      <c r="AI40" s="40"/>
      <c r="AJ40" s="39" t="s">
        <v>422</v>
      </c>
      <c r="AK40" s="40"/>
      <c r="AL40" s="55"/>
      <c r="AM40" s="41" t="s">
        <v>421</v>
      </c>
      <c r="AN40" s="41" t="s">
        <v>160</v>
      </c>
      <c r="AO40" s="42"/>
      <c r="AP40" s="42"/>
      <c r="AQ40" s="41" t="s">
        <v>423</v>
      </c>
      <c r="AR40" s="42"/>
      <c r="AS40" s="43"/>
      <c r="AT40" s="43">
        <v>1</v>
      </c>
      <c r="AU40" s="44">
        <v>2</v>
      </c>
      <c r="AV40" s="45">
        <v>5</v>
      </c>
      <c r="AW40" s="46">
        <v>4</v>
      </c>
      <c r="AX40" s="26">
        <v>3</v>
      </c>
      <c r="AY40" s="68" t="s">
        <v>424</v>
      </c>
      <c r="AZ40" s="69"/>
      <c r="BA40" s="47"/>
      <c r="BB40" s="69"/>
      <c r="BC40" s="68" t="s">
        <v>425</v>
      </c>
      <c r="BD40" s="68" t="s">
        <v>426</v>
      </c>
      <c r="BE40" s="69"/>
      <c r="BF40" s="69"/>
      <c r="BG40" s="69"/>
      <c r="BH40" s="69"/>
    </row>
    <row r="41" spans="1:60" ht="38.25" hidden="1" x14ac:dyDescent="0.2">
      <c r="A41" s="29">
        <v>13</v>
      </c>
      <c r="B41" s="64" t="s">
        <v>427</v>
      </c>
      <c r="C41" s="65">
        <v>14</v>
      </c>
      <c r="D41" s="57" t="s">
        <v>428</v>
      </c>
      <c r="E41" s="59"/>
      <c r="F41" s="50"/>
      <c r="G41" s="69"/>
      <c r="H41" s="69"/>
      <c r="I41" s="69"/>
      <c r="J41" s="51"/>
      <c r="K41" s="47"/>
      <c r="L41" s="47"/>
      <c r="M41" s="47"/>
      <c r="N41" s="47"/>
      <c r="O41" s="47"/>
      <c r="P41" s="47"/>
      <c r="Q41" s="52"/>
      <c r="R41" s="36"/>
      <c r="S41" s="36"/>
      <c r="T41" s="36"/>
      <c r="U41" s="36"/>
      <c r="V41" s="36"/>
      <c r="W41" s="36"/>
      <c r="X41" s="53"/>
      <c r="Y41" s="38"/>
      <c r="Z41" s="38"/>
      <c r="AA41" s="38"/>
      <c r="AB41" s="38"/>
      <c r="AC41" s="38"/>
      <c r="AD41" s="38"/>
      <c r="AE41" s="54"/>
      <c r="AF41" s="40"/>
      <c r="AG41" s="40"/>
      <c r="AH41" s="40"/>
      <c r="AI41" s="40"/>
      <c r="AJ41" s="40"/>
      <c r="AK41" s="40"/>
      <c r="AL41" s="55"/>
      <c r="AM41" s="42"/>
      <c r="AN41" s="42"/>
      <c r="AO41" s="42"/>
      <c r="AP41" s="42"/>
      <c r="AQ41" s="42"/>
      <c r="AR41" s="42"/>
      <c r="AS41" s="70"/>
      <c r="AT41" s="70"/>
      <c r="AU41" s="71"/>
      <c r="AV41" s="72"/>
      <c r="AW41" s="73"/>
      <c r="AX41" s="74"/>
      <c r="AY41" s="69"/>
      <c r="AZ41" s="69"/>
      <c r="BA41" s="47"/>
      <c r="BB41" s="69"/>
      <c r="BC41" s="69"/>
      <c r="BD41" s="69"/>
      <c r="BE41" s="69"/>
      <c r="BF41" s="69"/>
      <c r="BG41" s="69"/>
      <c r="BH41" s="69"/>
    </row>
    <row r="42" spans="1:60" ht="12.75" hidden="1" x14ac:dyDescent="0.2">
      <c r="A42" s="28"/>
      <c r="B42" s="28"/>
      <c r="C42" s="28"/>
      <c r="D42" s="28"/>
      <c r="E42" s="63"/>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c r="AL42" s="28"/>
      <c r="AM42" s="28"/>
      <c r="AN42" s="28"/>
      <c r="AO42" s="28"/>
      <c r="AP42" s="28"/>
      <c r="AQ42" s="28"/>
      <c r="AR42" s="28"/>
      <c r="AS42" s="28"/>
      <c r="AT42" s="28"/>
      <c r="AU42" s="28"/>
      <c r="AV42" s="28"/>
      <c r="AW42" s="28"/>
      <c r="AX42" s="28"/>
      <c r="AY42" s="28"/>
      <c r="AZ42" s="28"/>
      <c r="BA42" s="28"/>
      <c r="BB42" s="28"/>
      <c r="BC42" s="28"/>
      <c r="BD42" s="28"/>
      <c r="BE42" s="28"/>
      <c r="BF42" s="28"/>
      <c r="BG42" s="28"/>
      <c r="BH42" s="28"/>
    </row>
  </sheetData>
  <mergeCells count="6">
    <mergeCell ref="AS2:AS8"/>
    <mergeCell ref="J2:J8"/>
    <mergeCell ref="Q2:Q8"/>
    <mergeCell ref="X2:X8"/>
    <mergeCell ref="AE2:AE8"/>
    <mergeCell ref="AL2:AL8"/>
  </mergeCells>
  <hyperlinks>
    <hyperlink ref="D2" r:id="rId1" xr:uid="{00000000-0004-0000-0000-000000000000}"/>
    <hyperlink ref="E2" r:id="rId2" xr:uid="{00000000-0004-0000-0000-000001000000}"/>
    <hyperlink ref="D3" r:id="rId3" xr:uid="{00000000-0004-0000-0000-000002000000}"/>
    <hyperlink ref="E3" r:id="rId4" xr:uid="{00000000-0004-0000-0000-000003000000}"/>
    <hyperlink ref="D4" r:id="rId5" xr:uid="{00000000-0004-0000-0000-000004000000}"/>
    <hyperlink ref="E4" r:id="rId6" xr:uid="{00000000-0004-0000-0000-000005000000}"/>
    <hyperlink ref="D5" r:id="rId7" xr:uid="{00000000-0004-0000-0000-000006000000}"/>
    <hyperlink ref="E5" r:id="rId8" xr:uid="{00000000-0004-0000-0000-000007000000}"/>
    <hyperlink ref="D6" r:id="rId9" xr:uid="{00000000-0004-0000-0000-000008000000}"/>
    <hyperlink ref="E6" r:id="rId10" xr:uid="{00000000-0004-0000-0000-000009000000}"/>
    <hyperlink ref="D7" r:id="rId11" xr:uid="{00000000-0004-0000-0000-00000A000000}"/>
    <hyperlink ref="E7" r:id="rId12" xr:uid="{00000000-0004-0000-0000-00000B000000}"/>
    <hyperlink ref="D8" r:id="rId13" xr:uid="{00000000-0004-0000-0000-00000C000000}"/>
    <hyperlink ref="E8" r:id="rId14" xr:uid="{00000000-0004-0000-0000-00000D000000}"/>
    <hyperlink ref="D9" r:id="rId15" xr:uid="{00000000-0004-0000-0000-00000E000000}"/>
    <hyperlink ref="E9" r:id="rId16" xr:uid="{00000000-0004-0000-0000-00000F000000}"/>
    <hyperlink ref="D10" r:id="rId17" xr:uid="{00000000-0004-0000-0000-000010000000}"/>
    <hyperlink ref="E10" r:id="rId18" xr:uid="{00000000-0004-0000-0000-000011000000}"/>
    <hyperlink ref="D11" r:id="rId19" xr:uid="{00000000-0004-0000-0000-000012000000}"/>
    <hyperlink ref="E11" r:id="rId20" xr:uid="{00000000-0004-0000-0000-000013000000}"/>
    <hyperlink ref="D12" r:id="rId21" xr:uid="{00000000-0004-0000-0000-000014000000}"/>
    <hyperlink ref="E12" r:id="rId22" xr:uid="{00000000-0004-0000-0000-000015000000}"/>
    <hyperlink ref="D13" r:id="rId23" xr:uid="{00000000-0004-0000-0000-000016000000}"/>
    <hyperlink ref="E13" r:id="rId24" xr:uid="{00000000-0004-0000-0000-000017000000}"/>
    <hyperlink ref="D15" r:id="rId25" xr:uid="{00000000-0004-0000-0000-000018000000}"/>
    <hyperlink ref="E15" r:id="rId26" xr:uid="{00000000-0004-0000-0000-000019000000}"/>
    <hyperlink ref="D18" r:id="rId27" xr:uid="{00000000-0004-0000-0000-00001A000000}"/>
    <hyperlink ref="E18" r:id="rId28" xr:uid="{00000000-0004-0000-0000-00001B000000}"/>
    <hyperlink ref="D19" r:id="rId29" xr:uid="{00000000-0004-0000-0000-00001C000000}"/>
    <hyperlink ref="E19" r:id="rId30" xr:uid="{00000000-0004-0000-0000-00001D000000}"/>
    <hyperlink ref="D20" r:id="rId31" xr:uid="{00000000-0004-0000-0000-00001E000000}"/>
    <hyperlink ref="E20" r:id="rId32" xr:uid="{00000000-0004-0000-0000-00001F000000}"/>
    <hyperlink ref="D21" r:id="rId33" xr:uid="{00000000-0004-0000-0000-000020000000}"/>
    <hyperlink ref="E21" r:id="rId34" xr:uid="{00000000-0004-0000-0000-000021000000}"/>
    <hyperlink ref="D22" r:id="rId35" xr:uid="{00000000-0004-0000-0000-000022000000}"/>
    <hyperlink ref="E22" r:id="rId36" xr:uid="{00000000-0004-0000-0000-000023000000}"/>
    <hyperlink ref="D40" r:id="rId37" xr:uid="{00000000-0004-0000-0000-000024000000}"/>
    <hyperlink ref="D41" r:id="rId38" xr:uid="{00000000-0004-0000-0000-000025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FF00"/>
    <outlinePr summaryBelow="0" summaryRight="0"/>
  </sheetPr>
  <dimension ref="A1:S35"/>
  <sheetViews>
    <sheetView workbookViewId="0">
      <pane xSplit="2" ySplit="4" topLeftCell="C5" activePane="bottomRight" state="frozen"/>
      <selection pane="topRight" activeCell="C1" sqref="C1"/>
      <selection pane="bottomLeft" activeCell="A5" sqref="A5"/>
      <selection pane="bottomRight" activeCell="C5" sqref="C5"/>
    </sheetView>
  </sheetViews>
  <sheetFormatPr defaultColWidth="12.5703125" defaultRowHeight="15.75" customHeight="1" x14ac:dyDescent="0.2"/>
  <cols>
    <col min="1" max="1" width="10.5703125" customWidth="1"/>
    <col min="11" max="11" width="31.5703125" customWidth="1"/>
    <col min="12" max="12" width="18.7109375" customWidth="1"/>
    <col min="16" max="16" width="36.42578125" customWidth="1"/>
    <col min="17" max="17" width="35.140625" customWidth="1"/>
    <col min="18" max="18" width="33.5703125" customWidth="1"/>
    <col min="19" max="19" width="29.85546875" customWidth="1"/>
  </cols>
  <sheetData>
    <row r="1" spans="1:19" ht="20.25" x14ac:dyDescent="0.3">
      <c r="A1" s="75" t="s">
        <v>9</v>
      </c>
      <c r="B1" s="76"/>
      <c r="C1" s="76"/>
      <c r="D1" s="76"/>
      <c r="E1" s="76"/>
      <c r="F1" s="76"/>
      <c r="G1" s="76"/>
    </row>
    <row r="2" spans="1:19" x14ac:dyDescent="0.25">
      <c r="A2" s="77" t="s">
        <v>429</v>
      </c>
      <c r="I2" s="78" t="s">
        <v>430</v>
      </c>
    </row>
    <row r="3" spans="1:19" ht="11.25" customHeight="1" x14ac:dyDescent="0.2">
      <c r="A3" s="1"/>
      <c r="B3" s="1"/>
      <c r="C3" s="1"/>
      <c r="D3" s="1"/>
      <c r="E3" s="1"/>
      <c r="F3" s="1"/>
      <c r="G3" s="1"/>
    </row>
    <row r="4" spans="1:19" ht="25.5" x14ac:dyDescent="0.2">
      <c r="A4" s="79" t="s">
        <v>431</v>
      </c>
      <c r="B4" s="80" t="s">
        <v>0</v>
      </c>
      <c r="C4" s="81" t="str">
        <f>'Data-transposed view'!J2</f>
        <v>Lip - trill</v>
      </c>
      <c r="D4" s="81" t="str">
        <f>'Data-transposed view'!Q2</f>
        <v>Tongue - trill</v>
      </c>
      <c r="E4" s="81" t="str">
        <f>'Data-transposed view'!X2</f>
        <v>Blowfish</v>
      </c>
      <c r="F4" s="81" t="str">
        <f>'Data-transposed view'!AE2</f>
        <v>Straw phonation</v>
      </c>
      <c r="G4" s="82" t="str">
        <f>'Data-transposed view'!AL2</f>
        <v>Water Resistance</v>
      </c>
      <c r="I4" s="83" t="s">
        <v>431</v>
      </c>
      <c r="J4" s="80" t="s">
        <v>0</v>
      </c>
      <c r="K4" s="84" t="s">
        <v>432</v>
      </c>
      <c r="L4" s="85" t="s">
        <v>433</v>
      </c>
      <c r="N4" s="83" t="s">
        <v>431</v>
      </c>
      <c r="O4" s="80" t="s">
        <v>0</v>
      </c>
      <c r="P4" s="86" t="s">
        <v>434</v>
      </c>
      <c r="Q4" s="77" t="s">
        <v>435</v>
      </c>
      <c r="R4" s="77" t="s">
        <v>436</v>
      </c>
      <c r="S4" s="77" t="s">
        <v>437</v>
      </c>
    </row>
    <row r="5" spans="1:19" ht="12.75" x14ac:dyDescent="0.2">
      <c r="A5" s="87">
        <v>1</v>
      </c>
      <c r="B5" s="88" t="str">
        <f>'Data-transposed view'!B2</f>
        <v>Andrew</v>
      </c>
      <c r="C5" s="89" t="str">
        <f>'Data-transposed view'!K2</f>
        <v>Yes</v>
      </c>
      <c r="D5" s="89" t="str">
        <f>'Data-transposed view'!R2</f>
        <v>Yes</v>
      </c>
      <c r="E5" s="89" t="str">
        <f>'Data-transposed view'!Y2</f>
        <v>Yes</v>
      </c>
      <c r="F5" s="89" t="str">
        <f>'Data-transposed view'!AF2</f>
        <v>No</v>
      </c>
      <c r="G5" s="90" t="str">
        <f>'Data-transposed view'!AM2</f>
        <v>No</v>
      </c>
      <c r="I5" s="87">
        <v>1</v>
      </c>
      <c r="J5" s="88" t="s">
        <v>32</v>
      </c>
      <c r="K5" s="91" t="s">
        <v>39</v>
      </c>
      <c r="L5" s="92" t="s">
        <v>438</v>
      </c>
      <c r="N5" s="87">
        <v>1</v>
      </c>
      <c r="O5" s="88" t="s">
        <v>32</v>
      </c>
      <c r="P5" s="93" t="str">
        <f>VLOOKUP(O5,maindata,'Data-transposed view'!$S$23,FALSE)</f>
        <v>wasn't asked</v>
      </c>
      <c r="Q5" s="93" t="str">
        <f>VLOOKUP(O5,maindata,'Data-transposed view'!$Z$23,FALSE)</f>
        <v>in serunai, long time ago</v>
      </c>
      <c r="R5" s="93" t="str">
        <f>VLOOKUP(O5,maindata,'Data-transposed view'!$AG$23,FALSE)</f>
        <v>wasn't asked</v>
      </c>
      <c r="S5" s="93" t="str">
        <f>VLOOKUP(O5,maindata,'Data-transposed view'!$AN$23,FALSE)</f>
        <v>wasn't asked</v>
      </c>
    </row>
    <row r="6" spans="1:19" ht="12.75" x14ac:dyDescent="0.2">
      <c r="A6" s="94">
        <v>2</v>
      </c>
      <c r="B6" s="88" t="str">
        <f>'Data-transposed view'!B3</f>
        <v>Kamini</v>
      </c>
      <c r="C6" s="95" t="str">
        <f>'Data-transposed view'!K3</f>
        <v>Yes</v>
      </c>
      <c r="D6" s="95" t="str">
        <f>'Data-transposed view'!R3</f>
        <v>Yes</v>
      </c>
      <c r="E6" s="95" t="str">
        <f>'Data-transposed view'!Y3</f>
        <v>Yes</v>
      </c>
      <c r="F6" s="95" t="str">
        <f>'Data-transposed view'!AF3</f>
        <v>Yes</v>
      </c>
      <c r="G6" s="96" t="str">
        <f>'Data-transposed view'!AM3</f>
        <v>Yes</v>
      </c>
      <c r="I6" s="97">
        <v>2</v>
      </c>
      <c r="J6" s="98" t="s">
        <v>63</v>
      </c>
      <c r="K6" s="99" t="s">
        <v>68</v>
      </c>
      <c r="L6" s="100" t="s">
        <v>439</v>
      </c>
      <c r="N6" s="87">
        <v>2</v>
      </c>
      <c r="O6" s="88" t="s">
        <v>63</v>
      </c>
      <c r="P6" s="93" t="str">
        <f>VLOOKUP(O6,maindata,'Data-transposed view'!$S$23,FALSE)</f>
        <v>often</v>
      </c>
      <c r="Q6" s="93" t="str">
        <f>VLOOKUP(O6,maindata,'Data-transposed view'!$Z$23,FALSE)</f>
        <v>yes once a week in singing lesson</v>
      </c>
      <c r="R6" s="93" t="str">
        <f>VLOOKUP(O6,maindata,'Data-transposed view'!$AG$23,FALSE)</f>
        <v>quite often</v>
      </c>
      <c r="S6" s="93" t="str">
        <f>VLOOKUP(O6,maindata,'Data-transposed view'!$AN$23,FALSE)</f>
        <v>ocassionally</v>
      </c>
    </row>
    <row r="7" spans="1:19" ht="25.5" x14ac:dyDescent="0.2">
      <c r="A7" s="94">
        <v>3</v>
      </c>
      <c r="B7" s="88" t="str">
        <f>'Data-transposed view'!B4</f>
        <v>Gaby</v>
      </c>
      <c r="C7" s="95" t="str">
        <f>'Data-transposed view'!K4</f>
        <v>No</v>
      </c>
      <c r="D7" s="95" t="str">
        <f>'Data-transposed view'!R4</f>
        <v>Yes</v>
      </c>
      <c r="E7" s="95" t="str">
        <f>'Data-transposed view'!Y4</f>
        <v>Yes</v>
      </c>
      <c r="F7" s="95" t="str">
        <f>'Data-transposed view'!AF4</f>
        <v>No</v>
      </c>
      <c r="G7" s="96" t="str">
        <f>'Data-transposed view'!AM4</f>
        <v>No</v>
      </c>
      <c r="I7" s="94">
        <v>3</v>
      </c>
      <c r="J7" s="88" t="s">
        <v>87</v>
      </c>
      <c r="K7" s="91" t="s">
        <v>91</v>
      </c>
      <c r="L7" s="92" t="s">
        <v>440</v>
      </c>
      <c r="N7" s="87">
        <v>3</v>
      </c>
      <c r="O7" s="88" t="s">
        <v>87</v>
      </c>
      <c r="P7" s="93" t="str">
        <f>VLOOKUP(O7,maindata,'Data-transposed view'!$S$23,FALSE)</f>
        <v>not often</v>
      </c>
      <c r="Q7" s="93" t="str">
        <f>VLOOKUP(O7,maindata,'Data-transposed view'!$Z$23,FALSE)</f>
        <v>wasn't asked</v>
      </c>
      <c r="R7" s="93" t="str">
        <f>VLOOKUP(O7,maindata,'Data-transposed view'!$AG$23,FALSE)</f>
        <v>wasn't asked</v>
      </c>
      <c r="S7" s="93" t="str">
        <f>VLOOKUP(O7,maindata,'Data-transposed view'!$AN$23,FALSE)</f>
        <v>wasn't asked</v>
      </c>
    </row>
    <row r="8" spans="1:19" ht="12.75" x14ac:dyDescent="0.2">
      <c r="A8" s="94">
        <v>4</v>
      </c>
      <c r="B8" s="88" t="str">
        <f>'Data-transposed view'!B5</f>
        <v>Domi</v>
      </c>
      <c r="C8" s="95" t="str">
        <f>'Data-transposed view'!K5</f>
        <v>Yes</v>
      </c>
      <c r="D8" s="95" t="str">
        <f>'Data-transposed view'!R5</f>
        <v>Yes</v>
      </c>
      <c r="E8" s="95" t="str">
        <f>'Data-transposed view'!Y5</f>
        <v>No</v>
      </c>
      <c r="F8" s="95" t="str">
        <f>'Data-transposed view'!AF5</f>
        <v>No</v>
      </c>
      <c r="G8" s="96" t="str">
        <f>'Data-transposed view'!AM5</f>
        <v>No</v>
      </c>
      <c r="I8" s="94">
        <v>4</v>
      </c>
      <c r="J8" s="88" t="s">
        <v>109</v>
      </c>
      <c r="K8" s="91" t="s">
        <v>39</v>
      </c>
      <c r="L8" s="92" t="s">
        <v>438</v>
      </c>
      <c r="N8" s="87">
        <v>4</v>
      </c>
      <c r="O8" s="88" t="s">
        <v>109</v>
      </c>
      <c r="P8" s="93" t="str">
        <f>VLOOKUP(O8,maindata,'Data-transposed view'!$S$23,FALSE)</f>
        <v>wasn't asked</v>
      </c>
      <c r="Q8" s="93" t="str">
        <f>VLOOKUP(O8,maindata,'Data-transposed view'!$Z$23,FALSE)</f>
        <v>no</v>
      </c>
      <c r="R8" s="93" t="str">
        <f>VLOOKUP(O8,maindata,'Data-transposed view'!$AG$23,FALSE)</f>
        <v>none</v>
      </c>
      <c r="S8" s="93" t="str">
        <f>VLOOKUP(O8,maindata,'Data-transposed view'!$AN$23,FALSE)</f>
        <v>wasn't asked</v>
      </c>
    </row>
    <row r="9" spans="1:19" ht="12.75" x14ac:dyDescent="0.2">
      <c r="A9" s="94">
        <v>5</v>
      </c>
      <c r="B9" s="88" t="str">
        <f>'Data-transposed view'!B6</f>
        <v>Selena</v>
      </c>
      <c r="C9" s="95" t="str">
        <f>'Data-transposed view'!K6</f>
        <v>Yes</v>
      </c>
      <c r="D9" s="95" t="str">
        <f>'Data-transposed view'!R6</f>
        <v>No</v>
      </c>
      <c r="E9" s="95" t="str">
        <f>'Data-transposed view'!Y6</f>
        <v>No</v>
      </c>
      <c r="F9" s="95" t="str">
        <f>'Data-transposed view'!AF6</f>
        <v>No</v>
      </c>
      <c r="G9" s="96" t="str">
        <f>'Data-transposed view'!AM6</f>
        <v>No</v>
      </c>
      <c r="I9" s="94">
        <v>5</v>
      </c>
      <c r="J9" s="88" t="s">
        <v>129</v>
      </c>
      <c r="K9" s="91" t="s">
        <v>134</v>
      </c>
      <c r="L9" s="92" t="s">
        <v>438</v>
      </c>
      <c r="N9" s="87">
        <v>5</v>
      </c>
      <c r="O9" s="88" t="s">
        <v>129</v>
      </c>
      <c r="P9" s="93" t="str">
        <f>VLOOKUP(O9,maindata,'Data-transposed view'!$S$23,FALSE)</f>
        <v>do it for fun, rarely being done in choir and in private singing lessons</v>
      </c>
      <c r="Q9" s="93" t="str">
        <f>VLOOKUP(O9,maindata,'Data-transposed view'!$Z$23,FALSE)</f>
        <v>wasn't asked</v>
      </c>
      <c r="R9" s="93" t="str">
        <f>VLOOKUP(O9,maindata,'Data-transposed view'!$AG$23,FALSE)</f>
        <v>wasn't asked</v>
      </c>
      <c r="S9" s="93" t="str">
        <f>VLOOKUP(O9,maindata,'Data-transposed view'!$AN$23,FALSE)</f>
        <v>wasn't asked</v>
      </c>
    </row>
    <row r="10" spans="1:19" ht="12.75" x14ac:dyDescent="0.2">
      <c r="A10" s="94">
        <v>6</v>
      </c>
      <c r="B10" s="88" t="str">
        <f>'Data-transposed view'!B7</f>
        <v>Kael</v>
      </c>
      <c r="C10" s="95" t="str">
        <f>'Data-transposed view'!K7</f>
        <v>Yes</v>
      </c>
      <c r="D10" s="95" t="str">
        <f>'Data-transposed view'!R7</f>
        <v>No</v>
      </c>
      <c r="E10" s="95" t="str">
        <f>'Data-transposed view'!Y7</f>
        <v>No</v>
      </c>
      <c r="F10" s="95" t="str">
        <f>'Data-transposed view'!AF7</f>
        <v>No</v>
      </c>
      <c r="G10" s="96" t="str">
        <f>'Data-transposed view'!AM7</f>
        <v>No</v>
      </c>
      <c r="I10" s="94">
        <v>6</v>
      </c>
      <c r="J10" s="88" t="s">
        <v>149</v>
      </c>
      <c r="K10" s="91" t="s">
        <v>154</v>
      </c>
      <c r="L10" s="92" t="s">
        <v>438</v>
      </c>
      <c r="N10" s="87">
        <v>6</v>
      </c>
      <c r="O10" s="88" t="s">
        <v>149</v>
      </c>
      <c r="P10" s="93" t="str">
        <f>VLOOKUP(O10,maindata,'Data-transposed view'!$S$23,FALSE)</f>
        <v>never done this before</v>
      </c>
      <c r="Q10" s="93" t="str">
        <f>VLOOKUP(O10,maindata,'Data-transposed view'!$Z$23,FALSE)</f>
        <v>Never done this before</v>
      </c>
      <c r="R10" s="93" t="str">
        <f>VLOOKUP(O10,maindata,'Data-transposed view'!$AG$23,FALSE)</f>
        <v>Never done this before</v>
      </c>
      <c r="S10" s="93" t="str">
        <f>VLOOKUP(O10,maindata,'Data-transposed view'!$AN$23,FALSE)</f>
        <v>Never before</v>
      </c>
    </row>
    <row r="11" spans="1:19" ht="12.75" x14ac:dyDescent="0.2">
      <c r="A11" s="94">
        <v>7</v>
      </c>
      <c r="B11" s="88" t="str">
        <f>'Data-transposed view'!B8</f>
        <v>Kidung</v>
      </c>
      <c r="C11" s="95" t="str">
        <f>'Data-transposed view'!K8</f>
        <v>Yes</v>
      </c>
      <c r="D11" s="95" t="str">
        <f>'Data-transposed view'!R8</f>
        <v>No</v>
      </c>
      <c r="E11" s="95" t="str">
        <f>'Data-transposed view'!Y8</f>
        <v>Yes</v>
      </c>
      <c r="F11" s="95" t="str">
        <f>'Data-transposed view'!AF8</f>
        <v>No</v>
      </c>
      <c r="G11" s="96" t="str">
        <f>'Data-transposed view'!AM8</f>
        <v>No</v>
      </c>
      <c r="I11" s="94">
        <v>7</v>
      </c>
      <c r="J11" s="88" t="s">
        <v>172</v>
      </c>
      <c r="K11" s="91" t="s">
        <v>177</v>
      </c>
      <c r="L11" s="92" t="s">
        <v>440</v>
      </c>
      <c r="N11" s="87">
        <v>7</v>
      </c>
      <c r="O11" s="88" t="s">
        <v>172</v>
      </c>
      <c r="P11" s="93" t="str">
        <f>VLOOKUP(O11,maindata,'Data-transposed view'!$S$23,FALSE)</f>
        <v>rarely</v>
      </c>
      <c r="Q11" s="93" t="str">
        <f>VLOOKUP(O11,maindata,'Data-transposed view'!$Z$23,FALSE)</f>
        <v>more often to do compared to liptrill and tongue trill</v>
      </c>
      <c r="R11" s="93" t="str">
        <f>VLOOKUP(O11,maindata,'Data-transposed view'!$AG$23,FALSE)</f>
        <v>wasn't asked</v>
      </c>
      <c r="S11" s="93" t="str">
        <f>VLOOKUP(O11,maindata,'Data-transposed view'!$AN$23,FALSE)</f>
        <v>wasn't asked</v>
      </c>
    </row>
    <row r="12" spans="1:19" ht="12.75" x14ac:dyDescent="0.2">
      <c r="A12" s="94">
        <v>8</v>
      </c>
      <c r="B12" s="88" t="str">
        <f>'Data-transposed view'!B9</f>
        <v>Carissa</v>
      </c>
      <c r="C12" s="95" t="str">
        <f>'Data-transposed view'!K9</f>
        <v>Yes</v>
      </c>
      <c r="D12" s="95" t="str">
        <f>'Data-transposed view'!R9</f>
        <v>Yes</v>
      </c>
      <c r="E12" s="95" t="str">
        <f>'Data-transposed view'!Y9</f>
        <v>Yes</v>
      </c>
      <c r="F12" s="95" t="str">
        <f>'Data-transposed view'!AF9</f>
        <v>Yes</v>
      </c>
      <c r="G12" s="96" t="str">
        <f>'Data-transposed view'!AM9</f>
        <v>Yes</v>
      </c>
      <c r="I12" s="97">
        <v>8</v>
      </c>
      <c r="J12" s="98" t="s">
        <v>195</v>
      </c>
      <c r="K12" s="99" t="s">
        <v>200</v>
      </c>
      <c r="L12" s="100" t="s">
        <v>439</v>
      </c>
      <c r="N12" s="87">
        <v>8</v>
      </c>
      <c r="O12" s="88" t="s">
        <v>195</v>
      </c>
      <c r="P12" s="93" t="str">
        <f>VLOOKUP(O12,maindata,'Data-transposed view'!$S$23,FALSE)</f>
        <v>wasn't asked</v>
      </c>
      <c r="Q12" s="93" t="str">
        <f>VLOOKUP(O12,maindata,'Data-transposed view'!$Z$23,FALSE)</f>
        <v>yes</v>
      </c>
      <c r="R12" s="93" t="str">
        <f>VLOOKUP(O12,maindata,'Data-transposed view'!$AG$23,FALSE)</f>
        <v>wasn't asked</v>
      </c>
      <c r="S12" s="93" t="str">
        <f>VLOOKUP(O12,maindata,'Data-transposed view'!$AN$23,FALSE)</f>
        <v>wasn't asked</v>
      </c>
    </row>
    <row r="13" spans="1:19" ht="12.75" x14ac:dyDescent="0.2">
      <c r="A13" s="94">
        <v>9</v>
      </c>
      <c r="B13" s="88" t="str">
        <f>'Data-transposed view'!B10</f>
        <v>Elena</v>
      </c>
      <c r="C13" s="95" t="str">
        <f>'Data-transposed view'!K10</f>
        <v>Yes</v>
      </c>
      <c r="D13" s="95" t="str">
        <f>'Data-transposed view'!R10</f>
        <v>Yes</v>
      </c>
      <c r="E13" s="95" t="str">
        <f>'Data-transposed view'!Y10</f>
        <v>Yes</v>
      </c>
      <c r="F13" s="95" t="str">
        <f>'Data-transposed view'!AF10</f>
        <v>Yes</v>
      </c>
      <c r="G13" s="96" t="str">
        <f>'Data-transposed view'!AM10</f>
        <v>Yes</v>
      </c>
      <c r="I13" s="97">
        <v>9</v>
      </c>
      <c r="J13" s="98" t="s">
        <v>214</v>
      </c>
      <c r="K13" s="99" t="s">
        <v>218</v>
      </c>
      <c r="L13" s="100" t="s">
        <v>439</v>
      </c>
      <c r="N13" s="87">
        <v>9</v>
      </c>
      <c r="O13" s="88" t="s">
        <v>214</v>
      </c>
      <c r="P13" s="93" t="str">
        <f>VLOOKUP(O13,maindata,'Data-transposed view'!$S$23,FALSE)</f>
        <v>wasn't asked</v>
      </c>
      <c r="Q13" s="93" t="str">
        <f>VLOOKUP(O13,maindata,'Data-transposed view'!$Z$23,FALSE)</f>
        <v>wasn't asked</v>
      </c>
      <c r="R13" s="93" t="str">
        <f>VLOOKUP(O13,maindata,'Data-transposed view'!$AG$23,FALSE)</f>
        <v>a few times during the vocal lessons</v>
      </c>
      <c r="S13" s="93" t="str">
        <f>VLOOKUP(O13,maindata,'Data-transposed view'!$AN$23,FALSE)</f>
        <v>wasn't asked</v>
      </c>
    </row>
    <row r="14" spans="1:19" ht="12.75" x14ac:dyDescent="0.2">
      <c r="A14" s="94">
        <v>10</v>
      </c>
      <c r="B14" s="88" t="str">
        <f>'Data-transposed view'!B11</f>
        <v>Emily</v>
      </c>
      <c r="C14" s="95" t="str">
        <f>'Data-transposed view'!K11</f>
        <v>Yes</v>
      </c>
      <c r="D14" s="95" t="str">
        <f>'Data-transposed view'!R11</f>
        <v>Yes</v>
      </c>
      <c r="E14" s="95" t="str">
        <f>'Data-transposed view'!Y11</f>
        <v>Yes</v>
      </c>
      <c r="F14" s="95" t="str">
        <f>'Data-transposed view'!AF11</f>
        <v>Yes</v>
      </c>
      <c r="G14" s="96" t="str">
        <f>'Data-transposed view'!AM11</f>
        <v>Yes</v>
      </c>
      <c r="I14" s="97">
        <v>10</v>
      </c>
      <c r="J14" s="98" t="s">
        <v>233</v>
      </c>
      <c r="K14" s="99" t="s">
        <v>237</v>
      </c>
      <c r="L14" s="100" t="s">
        <v>439</v>
      </c>
      <c r="N14" s="87">
        <v>10</v>
      </c>
      <c r="O14" s="88" t="s">
        <v>233</v>
      </c>
      <c r="P14" s="93" t="str">
        <f>VLOOKUP(O14,maindata,'Data-transposed view'!$S$23,FALSE)</f>
        <v>wasn't asked</v>
      </c>
      <c r="Q14" s="93" t="str">
        <f>VLOOKUP(O14,maindata,'Data-transposed view'!$Z$23,FALSE)</f>
        <v>wasn't asked</v>
      </c>
      <c r="R14" s="93" t="str">
        <f>VLOOKUP(O14,maindata,'Data-transposed view'!$AG$23,FALSE)</f>
        <v>wasn't asked</v>
      </c>
      <c r="S14" s="93" t="str">
        <f>VLOOKUP(O14,maindata,'Data-transposed view'!$AN$23,FALSE)</f>
        <v>wasn't asked</v>
      </c>
    </row>
    <row r="15" spans="1:19" ht="38.25" x14ac:dyDescent="0.2">
      <c r="A15" s="94">
        <v>11</v>
      </c>
      <c r="B15" s="88" t="str">
        <f>'Data-transposed view'!B12</f>
        <v>Sophia</v>
      </c>
      <c r="C15" s="95" t="str">
        <f>'Data-transposed view'!K12</f>
        <v>No</v>
      </c>
      <c r="D15" s="95" t="str">
        <f>'Data-transposed view'!R12</f>
        <v>Yes</v>
      </c>
      <c r="E15" s="95" t="str">
        <f>'Data-transposed view'!Y12</f>
        <v>No</v>
      </c>
      <c r="F15" s="95" t="str">
        <f>'Data-transposed view'!AF12</f>
        <v>No</v>
      </c>
      <c r="G15" s="96" t="str">
        <f>'Data-transposed view'!AM12</f>
        <v>No</v>
      </c>
      <c r="I15" s="94">
        <v>11</v>
      </c>
      <c r="J15" s="88" t="s">
        <v>249</v>
      </c>
      <c r="K15" s="91" t="s">
        <v>254</v>
      </c>
      <c r="L15" s="92" t="s">
        <v>438</v>
      </c>
      <c r="N15" s="87">
        <v>11</v>
      </c>
      <c r="O15" s="88" t="s">
        <v>249</v>
      </c>
      <c r="P15" s="93" t="str">
        <f>VLOOKUP(O15,maindata,'Data-transposed view'!$S$23,FALSE)</f>
        <v>yes, sometimes in the choir</v>
      </c>
      <c r="Q15" s="93" t="str">
        <f>VLOOKUP(O15,maindata,'Data-transposed view'!$Z$23,FALSE)</f>
        <v>i think i've done it before in choir. but we never been told what it is named</v>
      </c>
      <c r="R15" s="93" t="str">
        <f>VLOOKUP(O15,maindata,'Data-transposed view'!$AG$23,FALSE)</f>
        <v>wasn't asked</v>
      </c>
      <c r="S15" s="93" t="str">
        <f>VLOOKUP(O15,maindata,'Data-transposed view'!$AN$23,FALSE)</f>
        <v>wasn't asked</v>
      </c>
    </row>
    <row r="16" spans="1:19" ht="12.75" x14ac:dyDescent="0.2">
      <c r="A16" s="94">
        <v>12</v>
      </c>
      <c r="B16" s="88" t="str">
        <f>'Data-transposed view'!B13</f>
        <v>Kezia</v>
      </c>
      <c r="C16" s="95" t="str">
        <f>'Data-transposed view'!K13</f>
        <v>Yes</v>
      </c>
      <c r="D16" s="95" t="str">
        <f>'Data-transposed view'!R13</f>
        <v>Yes</v>
      </c>
      <c r="E16" s="95" t="str">
        <f>'Data-transposed view'!Y13</f>
        <v>No</v>
      </c>
      <c r="F16" s="95" t="str">
        <f>'Data-transposed view'!AF13</f>
        <v>No</v>
      </c>
      <c r="G16" s="96" t="str">
        <f>'Data-transposed view'!AM13</f>
        <v>No</v>
      </c>
      <c r="I16" s="94">
        <v>12</v>
      </c>
      <c r="J16" s="88" t="s">
        <v>266</v>
      </c>
      <c r="K16" s="91" t="s">
        <v>270</v>
      </c>
      <c r="L16" s="92" t="s">
        <v>39</v>
      </c>
      <c r="N16" s="87">
        <v>12</v>
      </c>
      <c r="O16" s="88" t="s">
        <v>266</v>
      </c>
      <c r="P16" s="93" t="str">
        <f>VLOOKUP(O16,maindata,'Data-transposed view'!$S$23,FALSE)</f>
        <v>yes, long time ago</v>
      </c>
      <c r="Q16" s="93" t="str">
        <f>VLOOKUP(O16,maindata,'Data-transposed view'!$Z$23,FALSE)</f>
        <v>No</v>
      </c>
      <c r="R16" s="93" t="str">
        <f>VLOOKUP(O16,maindata,'Data-transposed view'!$AG$23,FALSE)</f>
        <v>No</v>
      </c>
      <c r="S16" s="93" t="str">
        <f>VLOOKUP(O16,maindata,'Data-transposed view'!$AN$23,FALSE)</f>
        <v>No</v>
      </c>
    </row>
    <row r="17" spans="1:19" ht="12.75" x14ac:dyDescent="0.2">
      <c r="A17" s="94">
        <v>13</v>
      </c>
      <c r="B17" s="88" t="str">
        <f>'Data-transposed view'!B14</f>
        <v>Nina</v>
      </c>
      <c r="C17" s="95" t="str">
        <f>'Data-transposed view'!K14</f>
        <v>Yes</v>
      </c>
      <c r="D17" s="95" t="str">
        <f>'Data-transposed view'!R14</f>
        <v>Yes</v>
      </c>
      <c r="E17" s="95" t="str">
        <f>'Data-transposed view'!Y14</f>
        <v>Yes</v>
      </c>
      <c r="F17" s="95" t="str">
        <f>'Data-transposed view'!AF14</f>
        <v>No</v>
      </c>
      <c r="G17" s="96" t="str">
        <f>'Data-transposed view'!AM14</f>
        <v>No</v>
      </c>
      <c r="I17" s="97">
        <v>13</v>
      </c>
      <c r="J17" s="98" t="s">
        <v>281</v>
      </c>
      <c r="K17" s="99" t="s">
        <v>283</v>
      </c>
      <c r="L17" s="100" t="s">
        <v>71</v>
      </c>
      <c r="N17" s="87">
        <v>13</v>
      </c>
      <c r="O17" s="88" t="s">
        <v>281</v>
      </c>
      <c r="P17" s="93" t="str">
        <f>VLOOKUP(O17,maindata,'Data-transposed view'!$S$23,FALSE)</f>
        <v>No</v>
      </c>
      <c r="Q17" s="93" t="str">
        <f>VLOOKUP(O17,maindata,'Data-transposed view'!$Z$23,FALSE)</f>
        <v>Yes, sometimes</v>
      </c>
      <c r="R17" s="93" t="str">
        <f>VLOOKUP(O17,maindata,'Data-transposed view'!$AG$23,FALSE)</f>
        <v>No</v>
      </c>
      <c r="S17" s="93" t="str">
        <f>VLOOKUP(O17,maindata,'Data-transposed view'!$AN$23,FALSE)</f>
        <v>No</v>
      </c>
    </row>
    <row r="18" spans="1:19" ht="25.5" x14ac:dyDescent="0.2">
      <c r="A18" s="94">
        <v>14</v>
      </c>
      <c r="B18" s="88" t="str">
        <f>'Data-transposed view'!B15</f>
        <v>Jayden</v>
      </c>
      <c r="C18" s="95" t="str">
        <f>'Data-transposed view'!K15</f>
        <v>Yes</v>
      </c>
      <c r="D18" s="95" t="str">
        <f>'Data-transposed view'!R15</f>
        <v>Yes</v>
      </c>
      <c r="E18" s="95" t="str">
        <f>'Data-transposed view'!Y15</f>
        <v>No</v>
      </c>
      <c r="F18" s="95" t="str">
        <f>'Data-transposed view'!AF15</f>
        <v>No</v>
      </c>
      <c r="G18" s="96" t="str">
        <f>'Data-transposed view'!AM15</f>
        <v>No</v>
      </c>
      <c r="I18" s="94">
        <v>14</v>
      </c>
      <c r="J18" s="88" t="s">
        <v>294</v>
      </c>
      <c r="K18" s="91" t="s">
        <v>299</v>
      </c>
      <c r="L18" s="92" t="s">
        <v>39</v>
      </c>
      <c r="N18" s="87">
        <v>14</v>
      </c>
      <c r="O18" s="88" t="s">
        <v>294</v>
      </c>
      <c r="P18" s="93" t="str">
        <f>VLOOKUP(O18,maindata,'Data-transposed view'!$S$23,FALSE)</f>
        <v>Yes, i think once.</v>
      </c>
      <c r="Q18" s="93" t="str">
        <f>VLOOKUP(O18,maindata,'Data-transposed view'!$Z$23,FALSE)</f>
        <v>No</v>
      </c>
      <c r="R18" s="93" t="str">
        <f>VLOOKUP(O18,maindata,'Data-transposed view'!$AG$23,FALSE)</f>
        <v>No</v>
      </c>
      <c r="S18" s="93" t="str">
        <f>VLOOKUP(O18,maindata,'Data-transposed view'!$AN$23,FALSE)</f>
        <v>No</v>
      </c>
    </row>
    <row r="19" spans="1:19" ht="25.5" x14ac:dyDescent="0.2">
      <c r="A19" s="94">
        <v>15</v>
      </c>
      <c r="B19" s="88" t="str">
        <f>'Data-transposed view'!B16</f>
        <v>Naomi</v>
      </c>
      <c r="C19" s="95" t="str">
        <f>'Data-transposed view'!K16</f>
        <v>Yes</v>
      </c>
      <c r="D19" s="95" t="str">
        <f>'Data-transposed view'!R16</f>
        <v>Yes</v>
      </c>
      <c r="E19" s="95" t="str">
        <f>'Data-transposed view'!Y16</f>
        <v>Yes</v>
      </c>
      <c r="F19" s="95" t="str">
        <f>'Data-transposed view'!AF16</f>
        <v>No</v>
      </c>
      <c r="G19" s="96" t="str">
        <f>'Data-transposed view'!AM16</f>
        <v>No</v>
      </c>
      <c r="I19" s="94">
        <v>15</v>
      </c>
      <c r="J19" s="88" t="s">
        <v>310</v>
      </c>
      <c r="K19" s="91" t="s">
        <v>311</v>
      </c>
      <c r="L19" s="92" t="s">
        <v>39</v>
      </c>
      <c r="N19" s="87">
        <v>15</v>
      </c>
      <c r="O19" s="88" t="s">
        <v>310</v>
      </c>
      <c r="P19" s="93" t="str">
        <f>VLOOKUP(O19,maindata,'Data-transposed view'!$S$23,FALSE)</f>
        <v>Yes, not too often</v>
      </c>
      <c r="Q19" s="93" t="str">
        <f>VLOOKUP(O19,maindata,'Data-transposed view'!$Z$23,FALSE)</f>
        <v>Yes, frequently. once a week</v>
      </c>
      <c r="R19" s="93" t="str">
        <f>VLOOKUP(O19,maindata,'Data-transposed view'!$AG$23,FALSE)</f>
        <v>No</v>
      </c>
      <c r="S19" s="93" t="str">
        <f>VLOOKUP(O19,maindata,'Data-transposed view'!$AN$23,FALSE)</f>
        <v>No</v>
      </c>
    </row>
    <row r="20" spans="1:19" ht="12.75" x14ac:dyDescent="0.2">
      <c r="A20" s="94">
        <v>16</v>
      </c>
      <c r="B20" s="88" t="str">
        <f>'Data-transposed view'!B17</f>
        <v>Amalia</v>
      </c>
      <c r="C20" s="95" t="str">
        <f>'Data-transposed view'!K17</f>
        <v>Yes</v>
      </c>
      <c r="D20" s="95" t="str">
        <f>'Data-transposed view'!R17</f>
        <v>Yes</v>
      </c>
      <c r="E20" s="95" t="str">
        <f>'Data-transposed view'!Y17</f>
        <v>No</v>
      </c>
      <c r="F20" s="95" t="str">
        <f>'Data-transposed view'!AF17</f>
        <v>No</v>
      </c>
      <c r="G20" s="96" t="str">
        <f>'Data-transposed view'!AM17</f>
        <v>No</v>
      </c>
      <c r="I20" s="97">
        <v>16</v>
      </c>
      <c r="J20" s="98" t="s">
        <v>322</v>
      </c>
      <c r="K20" s="99" t="s">
        <v>237</v>
      </c>
      <c r="L20" s="100" t="s">
        <v>71</v>
      </c>
      <c r="N20" s="87">
        <v>16</v>
      </c>
      <c r="O20" s="88" t="s">
        <v>322</v>
      </c>
      <c r="P20" s="93" t="str">
        <f>VLOOKUP(O20,maindata,'Data-transposed view'!$S$23,FALSE)</f>
        <v>Yes, not often</v>
      </c>
      <c r="Q20" s="93" t="str">
        <f>VLOOKUP(O20,maindata,'Data-transposed view'!$Z$23,FALSE)</f>
        <v>No</v>
      </c>
      <c r="R20" s="93" t="str">
        <f>VLOOKUP(O20,maindata,'Data-transposed view'!$AG$23,FALSE)</f>
        <v>No</v>
      </c>
      <c r="S20" s="93" t="str">
        <f>VLOOKUP(O20,maindata,'Data-transposed view'!$AN$23,FALSE)</f>
        <v>No</v>
      </c>
    </row>
    <row r="21" spans="1:19" ht="12.75" x14ac:dyDescent="0.2">
      <c r="A21" s="94">
        <v>17</v>
      </c>
      <c r="B21" s="88" t="str">
        <f>'Data-transposed view'!B18</f>
        <v>Helsa</v>
      </c>
      <c r="C21" s="95" t="str">
        <f>'Data-transposed view'!K18</f>
        <v>Yes</v>
      </c>
      <c r="D21" s="95" t="str">
        <f>'Data-transposed view'!R18</f>
        <v>No</v>
      </c>
      <c r="E21" s="95" t="str">
        <f>'Data-transposed view'!Y18</f>
        <v>No</v>
      </c>
      <c r="F21" s="95" t="str">
        <f>'Data-transposed view'!AF18</f>
        <v>No</v>
      </c>
      <c r="G21" s="96" t="str">
        <f>'Data-transposed view'!AM18</f>
        <v>No</v>
      </c>
      <c r="I21" s="94">
        <v>17</v>
      </c>
      <c r="J21" s="88" t="s">
        <v>334</v>
      </c>
      <c r="K21" s="91" t="s">
        <v>338</v>
      </c>
      <c r="L21" s="92" t="s">
        <v>39</v>
      </c>
      <c r="N21" s="87">
        <v>17</v>
      </c>
      <c r="O21" s="88" t="s">
        <v>334</v>
      </c>
      <c r="P21" s="93" t="str">
        <f>VLOOKUP(O21,maindata,'Data-transposed view'!$S$23,FALSE)</f>
        <v>No</v>
      </c>
      <c r="Q21" s="93" t="str">
        <f>VLOOKUP(O21,maindata,'Data-transposed view'!$Z$23,FALSE)</f>
        <v>No</v>
      </c>
      <c r="R21" s="93" t="str">
        <f>VLOOKUP(O21,maindata,'Data-transposed view'!$AG$23,FALSE)</f>
        <v>No</v>
      </c>
      <c r="S21" s="93" t="str">
        <f>VLOOKUP(O21,maindata,'Data-transposed view'!$AN$23,FALSE)</f>
        <v>No</v>
      </c>
    </row>
    <row r="22" spans="1:19" ht="12.75" x14ac:dyDescent="0.2">
      <c r="A22" s="94">
        <v>18</v>
      </c>
      <c r="B22" s="88" t="str">
        <f>'Data-transposed view'!B19</f>
        <v>Joel</v>
      </c>
      <c r="C22" s="95" t="str">
        <f>'Data-transposed view'!K19</f>
        <v>Yes</v>
      </c>
      <c r="D22" s="95" t="str">
        <f>'Data-transposed view'!R19</f>
        <v>No</v>
      </c>
      <c r="E22" s="95" t="str">
        <f>'Data-transposed view'!Y19</f>
        <v>No</v>
      </c>
      <c r="F22" s="95" t="str">
        <f>'Data-transposed view'!AF19</f>
        <v>No</v>
      </c>
      <c r="G22" s="96" t="str">
        <f>'Data-transposed view'!AM19</f>
        <v>No</v>
      </c>
      <c r="I22" s="94">
        <v>18</v>
      </c>
      <c r="J22" s="88" t="s">
        <v>348</v>
      </c>
      <c r="K22" s="91" t="s">
        <v>338</v>
      </c>
      <c r="L22" s="92" t="s">
        <v>39</v>
      </c>
      <c r="N22" s="87">
        <v>18</v>
      </c>
      <c r="O22" s="88" t="s">
        <v>348</v>
      </c>
      <c r="P22" s="93" t="str">
        <f>VLOOKUP(O22,maindata,'Data-transposed view'!$S$23,FALSE)</f>
        <v>Just once when I pretended to snore</v>
      </c>
      <c r="Q22" s="93" t="str">
        <f>VLOOKUP(O22,maindata,'Data-transposed view'!$Z$23,FALSE)</f>
        <v>Once but not payign attention to what I was doing.</v>
      </c>
      <c r="R22" s="93" t="str">
        <f>VLOOKUP(O22,maindata,'Data-transposed view'!$AG$23,FALSE)</f>
        <v>No</v>
      </c>
      <c r="S22" s="93" t="str">
        <f>VLOOKUP(O22,maindata,'Data-transposed view'!$AN$23,FALSE)</f>
        <v>No</v>
      </c>
    </row>
    <row r="23" spans="1:19" ht="12.75" x14ac:dyDescent="0.2">
      <c r="A23" s="94">
        <v>19</v>
      </c>
      <c r="B23" s="88" t="str">
        <f>'Data-transposed view'!B20</f>
        <v>Daniel</v>
      </c>
      <c r="C23" s="95" t="str">
        <f>'Data-transposed view'!K20</f>
        <v>Yes</v>
      </c>
      <c r="D23" s="95" t="str">
        <f>'Data-transposed view'!R20</f>
        <v>No</v>
      </c>
      <c r="E23" s="95" t="str">
        <f>'Data-transposed view'!Y20</f>
        <v>No</v>
      </c>
      <c r="F23" s="95" t="str">
        <f>'Data-transposed view'!AF20</f>
        <v>No</v>
      </c>
      <c r="G23" s="96" t="str">
        <f>'Data-transposed view'!AM20</f>
        <v>No</v>
      </c>
      <c r="I23" s="97">
        <v>19</v>
      </c>
      <c r="J23" s="98" t="s">
        <v>362</v>
      </c>
      <c r="K23" s="99" t="s">
        <v>366</v>
      </c>
      <c r="L23" s="100" t="s">
        <v>71</v>
      </c>
      <c r="N23" s="87">
        <v>19</v>
      </c>
      <c r="O23" s="88" t="s">
        <v>362</v>
      </c>
      <c r="P23" s="93" t="str">
        <f>VLOOKUP(O23,maindata,'Data-transposed view'!$S$23,FALSE)</f>
        <v>No</v>
      </c>
      <c r="Q23" s="93" t="str">
        <f>VLOOKUP(O23,maindata,'Data-transposed view'!$Z$23,FALSE)</f>
        <v>No</v>
      </c>
      <c r="R23" s="93" t="str">
        <f>VLOOKUP(O23,maindata,'Data-transposed view'!$AG$23,FALSE)</f>
        <v>No</v>
      </c>
      <c r="S23" s="93" t="str">
        <f>VLOOKUP(O23,maindata,'Data-transposed view'!$AN$23,FALSE)</f>
        <v>No</v>
      </c>
    </row>
    <row r="24" spans="1:19" ht="25.5" x14ac:dyDescent="0.2">
      <c r="A24" s="94">
        <v>20</v>
      </c>
      <c r="B24" s="88" t="str">
        <f>'Data-transposed view'!B21</f>
        <v>Keana</v>
      </c>
      <c r="C24" s="95" t="str">
        <f>'Data-transposed view'!K21</f>
        <v>Yes</v>
      </c>
      <c r="D24" s="95" t="str">
        <f>'Data-transposed view'!R21</f>
        <v>Yes</v>
      </c>
      <c r="E24" s="95" t="str">
        <f>'Data-transposed view'!Y21</f>
        <v>Yes</v>
      </c>
      <c r="F24" s="95" t="str">
        <f>'Data-transposed view'!AF21</f>
        <v>No</v>
      </c>
      <c r="G24" s="96" t="str">
        <f>'Data-transposed view'!AM21</f>
        <v>No</v>
      </c>
      <c r="I24" s="94">
        <v>20</v>
      </c>
      <c r="J24" s="88" t="s">
        <v>376</v>
      </c>
      <c r="K24" s="91" t="s">
        <v>380</v>
      </c>
      <c r="L24" s="92" t="s">
        <v>39</v>
      </c>
      <c r="N24" s="87">
        <v>20</v>
      </c>
      <c r="O24" s="88" t="s">
        <v>376</v>
      </c>
      <c r="P24" s="93" t="str">
        <f>VLOOKUP(O24,maindata,'Data-transposed view'!$S$23,FALSE)</f>
        <v>Yes, not really often</v>
      </c>
      <c r="Q24" s="93" t="str">
        <f>VLOOKUP(O24,maindata,'Data-transposed view'!$Z$23,FALSE)</f>
        <v>Yes, in choir practice</v>
      </c>
      <c r="R24" s="93" t="str">
        <f>VLOOKUP(O24,maindata,'Data-transposed view'!$AG$23,FALSE)</f>
        <v>No</v>
      </c>
      <c r="S24" s="93" t="str">
        <f>VLOOKUP(O24,maindata,'Data-transposed view'!$AN$23,FALSE)</f>
        <v>No</v>
      </c>
    </row>
    <row r="25" spans="1:19" ht="12.75" x14ac:dyDescent="0.2">
      <c r="A25" s="101">
        <v>21</v>
      </c>
      <c r="B25" s="88" t="str">
        <f>'Data-transposed view'!B22</f>
        <v>Inessa</v>
      </c>
      <c r="C25" s="102" t="str">
        <f>'Data-transposed view'!K22</f>
        <v>Yes</v>
      </c>
      <c r="D25" s="102" t="str">
        <f>'Data-transposed view'!R22</f>
        <v>Yes</v>
      </c>
      <c r="E25" s="102" t="str">
        <f>'Data-transposed view'!Y22</f>
        <v>Yes</v>
      </c>
      <c r="F25" s="102" t="str">
        <f>'Data-transposed view'!AF22</f>
        <v>Yes</v>
      </c>
      <c r="G25" s="103" t="str">
        <f>'Data-transposed view'!AM22</f>
        <v>Yes</v>
      </c>
      <c r="I25" s="104">
        <v>21</v>
      </c>
      <c r="J25" s="98" t="s">
        <v>391</v>
      </c>
      <c r="K25" s="99" t="s">
        <v>394</v>
      </c>
      <c r="L25" s="100" t="s">
        <v>71</v>
      </c>
      <c r="N25" s="87">
        <v>21</v>
      </c>
      <c r="O25" s="88" t="s">
        <v>391</v>
      </c>
      <c r="P25" s="93" t="str">
        <f>VLOOKUP(O25,maindata,'Data-transposed view'!$S$23,FALSE)</f>
        <v>Yes, less often than lip trill</v>
      </c>
      <c r="Q25" s="93" t="str">
        <f>VLOOKUP(O25,maindata,'Data-transposed view'!$Z$23,FALSE)</f>
        <v>Yes, roughly about three times a month</v>
      </c>
      <c r="R25" s="93" t="str">
        <f>VLOOKUP(O25,maindata,'Data-transposed view'!$AG$23,FALSE)</f>
        <v>Yes, not often, very rarely. just one or two times in the past</v>
      </c>
      <c r="S25" s="93" t="str">
        <f>VLOOKUP(O25,maindata,'Data-transposed view'!$AN$23,FALSE)</f>
        <v>No. Heard about it but never done it</v>
      </c>
    </row>
    <row r="27" spans="1:19" ht="25.5" x14ac:dyDescent="0.2">
      <c r="C27" s="105" t="str">
        <f t="shared" ref="C27:G27" si="0">C4</f>
        <v>Lip - trill</v>
      </c>
      <c r="D27" s="105" t="str">
        <f t="shared" si="0"/>
        <v>Tongue - trill</v>
      </c>
      <c r="E27" s="105" t="str">
        <f t="shared" si="0"/>
        <v>Blowfish</v>
      </c>
      <c r="F27" s="105" t="str">
        <f t="shared" si="0"/>
        <v>Straw phonation</v>
      </c>
      <c r="G27" s="105" t="str">
        <f t="shared" si="0"/>
        <v>Water Resistance</v>
      </c>
    </row>
    <row r="28" spans="1:19" ht="12.75" x14ac:dyDescent="0.2">
      <c r="B28" s="106" t="s">
        <v>38</v>
      </c>
      <c r="C28" s="107">
        <f t="shared" ref="C28:G28" si="1">COUNTIF(C5:C25,$B$28)</f>
        <v>19</v>
      </c>
      <c r="D28" s="107">
        <f t="shared" si="1"/>
        <v>15</v>
      </c>
      <c r="E28" s="107">
        <f t="shared" si="1"/>
        <v>11</v>
      </c>
      <c r="F28" s="107">
        <f t="shared" si="1"/>
        <v>5</v>
      </c>
      <c r="G28" s="107">
        <f t="shared" si="1"/>
        <v>5</v>
      </c>
      <c r="I28" s="77" t="s">
        <v>438</v>
      </c>
      <c r="J28" s="108">
        <f t="shared" ref="J28:J30" si="2">COUNTIF($L$5:$L$25,I28)</f>
        <v>11</v>
      </c>
    </row>
    <row r="29" spans="1:19" ht="12.75" x14ac:dyDescent="0.2">
      <c r="B29" s="106" t="s">
        <v>51</v>
      </c>
      <c r="C29" s="107">
        <f t="shared" ref="C29:G29" si="3">COUNTIF(C5:C25,$B$29)</f>
        <v>2</v>
      </c>
      <c r="D29" s="107">
        <f t="shared" si="3"/>
        <v>6</v>
      </c>
      <c r="E29" s="107">
        <f t="shared" si="3"/>
        <v>10</v>
      </c>
      <c r="F29" s="107">
        <f t="shared" si="3"/>
        <v>16</v>
      </c>
      <c r="G29" s="107">
        <f t="shared" si="3"/>
        <v>16</v>
      </c>
      <c r="I29" s="77" t="s">
        <v>439</v>
      </c>
      <c r="J29" s="108">
        <f t="shared" si="2"/>
        <v>8</v>
      </c>
    </row>
    <row r="30" spans="1:19" ht="12.75" x14ac:dyDescent="0.2">
      <c r="I30" s="77" t="s">
        <v>440</v>
      </c>
      <c r="J30" s="108">
        <f t="shared" si="2"/>
        <v>2</v>
      </c>
    </row>
    <row r="31" spans="1:19" ht="25.5" x14ac:dyDescent="0.2">
      <c r="C31" s="105" t="str">
        <f t="shared" ref="C31:G31" si="4">C4</f>
        <v>Lip - trill</v>
      </c>
      <c r="D31" s="105" t="str">
        <f t="shared" si="4"/>
        <v>Tongue - trill</v>
      </c>
      <c r="E31" s="105" t="str">
        <f t="shared" si="4"/>
        <v>Blowfish</v>
      </c>
      <c r="F31" s="105" t="str">
        <f t="shared" si="4"/>
        <v>Straw phonation</v>
      </c>
      <c r="G31" s="105" t="str">
        <f t="shared" si="4"/>
        <v>Water Resistance</v>
      </c>
    </row>
    <row r="32" spans="1:19" ht="12.75" x14ac:dyDescent="0.2">
      <c r="B32" s="106" t="s">
        <v>441</v>
      </c>
      <c r="C32" s="109">
        <f t="shared" ref="C32:G32" si="5">C28/(SUM(C28:C29))</f>
        <v>0.90476190476190477</v>
      </c>
      <c r="D32" s="109">
        <f t="shared" si="5"/>
        <v>0.7142857142857143</v>
      </c>
      <c r="E32" s="109">
        <f t="shared" si="5"/>
        <v>0.52380952380952384</v>
      </c>
      <c r="F32" s="109">
        <f t="shared" si="5"/>
        <v>0.23809523809523808</v>
      </c>
      <c r="G32" s="109">
        <f t="shared" si="5"/>
        <v>0.23809523809523808</v>
      </c>
    </row>
    <row r="33" spans="2:12" ht="12.75" x14ac:dyDescent="0.2">
      <c r="B33" s="106" t="s">
        <v>442</v>
      </c>
      <c r="C33" s="109">
        <f t="shared" ref="C33:G33" si="6">C29/(SUM(C28:C29))</f>
        <v>9.5238095238095233E-2</v>
      </c>
      <c r="D33" s="109">
        <f t="shared" si="6"/>
        <v>0.2857142857142857</v>
      </c>
      <c r="E33" s="109">
        <f t="shared" si="6"/>
        <v>0.47619047619047616</v>
      </c>
      <c r="F33" s="109">
        <f t="shared" si="6"/>
        <v>0.76190476190476186</v>
      </c>
      <c r="G33" s="109">
        <f t="shared" si="6"/>
        <v>0.76190476190476186</v>
      </c>
      <c r="K33" s="77" t="s">
        <v>443</v>
      </c>
      <c r="L33" s="110">
        <f t="shared" ref="L33:L35" si="7">J28/SUM($J$28:$J$30)</f>
        <v>0.52380952380952384</v>
      </c>
    </row>
    <row r="34" spans="2:12" ht="12.75" x14ac:dyDescent="0.2">
      <c r="K34" s="77" t="s">
        <v>444</v>
      </c>
      <c r="L34" s="110">
        <f t="shared" si="7"/>
        <v>0.38095238095238093</v>
      </c>
    </row>
    <row r="35" spans="2:12" ht="12.75" x14ac:dyDescent="0.2">
      <c r="K35" s="77" t="s">
        <v>445</v>
      </c>
      <c r="L35" s="110">
        <f t="shared" si="7"/>
        <v>9.5238095238095233E-2</v>
      </c>
    </row>
  </sheetData>
  <conditionalFormatting sqref="C5:G25">
    <cfRule type="cellIs" dxfId="12" priority="1" operator="equal">
      <formula>"Yes"</formula>
    </cfRule>
  </conditionalFormatting>
  <conditionalFormatting sqref="C5:G25">
    <cfRule type="cellIs" dxfId="11" priority="2" operator="equal">
      <formula>"No"</formula>
    </cfRule>
  </conditionalFormatting>
  <conditionalFormatting sqref="P5:S25">
    <cfRule type="cellIs" dxfId="10" priority="3" operator="equal">
      <formula>"wasn't asked"</formula>
    </cfRule>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00FF"/>
    <outlinePr summaryBelow="0" summaryRight="0"/>
  </sheetPr>
  <dimension ref="A1:Q1014"/>
  <sheetViews>
    <sheetView showGridLines="0" workbookViewId="0">
      <pane xSplit="2" ySplit="4" topLeftCell="C5" activePane="bottomRight" state="frozen"/>
      <selection pane="topRight" activeCell="C1" sqref="C1"/>
      <selection pane="bottomLeft" activeCell="A5" sqref="A5"/>
      <selection pane="bottomRight" activeCell="C5" sqref="C5"/>
    </sheetView>
  </sheetViews>
  <sheetFormatPr defaultColWidth="12.5703125" defaultRowHeight="15.75" customHeight="1" outlineLevelRow="2" x14ac:dyDescent="0.2"/>
  <cols>
    <col min="1" max="1" width="4.28515625" customWidth="1"/>
    <col min="2" max="2" width="9.28515625" customWidth="1"/>
    <col min="3" max="3" width="14.85546875" customWidth="1"/>
    <col min="4" max="4" width="16.7109375" customWidth="1"/>
    <col min="5" max="5" width="15" customWidth="1"/>
    <col min="6" max="6" width="21.85546875" customWidth="1"/>
    <col min="7" max="7" width="11.140625" customWidth="1"/>
    <col min="8" max="8" width="23.7109375" customWidth="1"/>
    <col min="9" max="9" width="12.42578125" customWidth="1"/>
    <col min="10" max="10" width="24.28515625" customWidth="1"/>
    <col min="11" max="11" width="13.28515625" customWidth="1"/>
    <col min="12" max="12" width="18.85546875" customWidth="1"/>
    <col min="13" max="13" width="13.42578125" customWidth="1"/>
    <col min="14" max="14" width="51.42578125" customWidth="1"/>
    <col min="15" max="15" width="18.7109375" customWidth="1"/>
    <col min="16" max="16" width="34.42578125" customWidth="1"/>
    <col min="17" max="17" width="24.85546875" customWidth="1"/>
  </cols>
  <sheetData>
    <row r="1" spans="1:17" ht="12.75" x14ac:dyDescent="0.2">
      <c r="A1" s="111" t="s">
        <v>446</v>
      </c>
      <c r="B1" s="112"/>
      <c r="C1" s="112"/>
      <c r="D1" s="5"/>
      <c r="E1" s="6"/>
      <c r="F1" s="5"/>
      <c r="G1" s="6"/>
      <c r="H1" s="5"/>
      <c r="I1" s="6"/>
      <c r="J1" s="5"/>
      <c r="K1" s="6"/>
      <c r="L1" s="5"/>
      <c r="M1" s="6"/>
      <c r="O1" s="108"/>
      <c r="P1" s="113"/>
    </row>
    <row r="2" spans="1:17" ht="19.5" x14ac:dyDescent="0.2">
      <c r="A2" s="114" t="s">
        <v>447</v>
      </c>
      <c r="B2" s="115"/>
      <c r="C2" s="115"/>
      <c r="D2" s="20"/>
      <c r="E2" s="41"/>
      <c r="F2" s="20"/>
      <c r="G2" s="41"/>
      <c r="H2" s="20"/>
      <c r="I2" s="41"/>
      <c r="J2" s="20"/>
      <c r="K2" s="41"/>
      <c r="L2" s="20"/>
      <c r="M2" s="41"/>
      <c r="N2" s="116"/>
      <c r="O2" s="117"/>
      <c r="P2" s="118"/>
      <c r="Q2" s="116"/>
    </row>
    <row r="3" spans="1:17" ht="6" customHeight="1" x14ac:dyDescent="0.2">
      <c r="A3" s="29"/>
      <c r="B3" s="112"/>
      <c r="C3" s="112"/>
      <c r="D3" s="5"/>
      <c r="E3" s="6"/>
      <c r="F3" s="5"/>
      <c r="G3" s="6"/>
      <c r="H3" s="5"/>
      <c r="I3" s="6"/>
      <c r="J3" s="5"/>
      <c r="K3" s="6"/>
      <c r="L3" s="5"/>
      <c r="M3" s="6"/>
      <c r="O3" s="108"/>
      <c r="P3" s="113"/>
    </row>
    <row r="4" spans="1:17" ht="38.25" x14ac:dyDescent="0.2">
      <c r="A4" s="119" t="s">
        <v>51</v>
      </c>
      <c r="B4" s="120" t="s">
        <v>0</v>
      </c>
      <c r="C4" s="120" t="s">
        <v>448</v>
      </c>
      <c r="D4" s="121" t="s">
        <v>231</v>
      </c>
      <c r="E4" s="122" t="s">
        <v>449</v>
      </c>
      <c r="F4" s="123" t="s">
        <v>61</v>
      </c>
      <c r="G4" s="122" t="s">
        <v>449</v>
      </c>
      <c r="H4" s="124" t="s">
        <v>15</v>
      </c>
      <c r="I4" s="122" t="s">
        <v>449</v>
      </c>
      <c r="J4" s="125" t="s">
        <v>50</v>
      </c>
      <c r="K4" s="122" t="s">
        <v>449</v>
      </c>
      <c r="L4" s="126" t="s">
        <v>22</v>
      </c>
      <c r="M4" s="122" t="s">
        <v>449</v>
      </c>
      <c r="N4" s="27" t="s">
        <v>450</v>
      </c>
      <c r="O4" s="65" t="s">
        <v>451</v>
      </c>
      <c r="P4" s="127" t="s">
        <v>452</v>
      </c>
    </row>
    <row r="5" spans="1:17" ht="63.75" x14ac:dyDescent="0.2">
      <c r="A5" s="29">
        <v>1</v>
      </c>
      <c r="B5" s="5" t="str">
        <f>'Data-transposed view'!B2</f>
        <v>Andrew</v>
      </c>
      <c r="C5" s="32" t="s">
        <v>33</v>
      </c>
      <c r="D5" s="6" t="s">
        <v>453</v>
      </c>
      <c r="E5" s="128" t="s">
        <v>454</v>
      </c>
      <c r="F5" s="6" t="s">
        <v>46</v>
      </c>
      <c r="G5" s="128" t="s">
        <v>455</v>
      </c>
      <c r="H5" s="6" t="s">
        <v>49</v>
      </c>
      <c r="I5" s="128" t="s">
        <v>456</v>
      </c>
      <c r="J5" s="6" t="s">
        <v>53</v>
      </c>
      <c r="K5" s="128" t="s">
        <v>457</v>
      </c>
      <c r="L5" s="6" t="s">
        <v>55</v>
      </c>
      <c r="M5" s="128" t="s">
        <v>458</v>
      </c>
      <c r="N5" s="34" t="s">
        <v>459</v>
      </c>
      <c r="O5" s="65" t="s">
        <v>38</v>
      </c>
      <c r="P5" s="129" t="s">
        <v>460</v>
      </c>
    </row>
    <row r="6" spans="1:17" ht="76.5" x14ac:dyDescent="0.2">
      <c r="A6" s="29">
        <v>2</v>
      </c>
      <c r="B6" s="5" t="str">
        <f>'Data-transposed view'!B3</f>
        <v>Kamini</v>
      </c>
      <c r="C6" s="32" t="s">
        <v>64</v>
      </c>
      <c r="D6" s="6" t="s">
        <v>70</v>
      </c>
      <c r="E6" s="128" t="s">
        <v>461</v>
      </c>
      <c r="F6" s="6" t="s">
        <v>72</v>
      </c>
      <c r="G6" s="128" t="s">
        <v>462</v>
      </c>
      <c r="H6" s="6" t="s">
        <v>75</v>
      </c>
      <c r="I6" s="128" t="s">
        <v>463</v>
      </c>
      <c r="J6" s="6" t="s">
        <v>78</v>
      </c>
      <c r="K6" s="128" t="s">
        <v>464</v>
      </c>
      <c r="L6" s="6" t="s">
        <v>82</v>
      </c>
      <c r="M6" s="128" t="s">
        <v>465</v>
      </c>
      <c r="N6" s="34" t="s">
        <v>466</v>
      </c>
      <c r="O6" s="65" t="s">
        <v>38</v>
      </c>
      <c r="P6" s="129" t="s">
        <v>467</v>
      </c>
    </row>
    <row r="7" spans="1:17" ht="63.75" x14ac:dyDescent="0.2">
      <c r="A7" s="29">
        <v>3</v>
      </c>
      <c r="B7" s="5" t="str">
        <f>'Data-transposed view'!B4</f>
        <v>Gaby</v>
      </c>
      <c r="C7" s="32" t="s">
        <v>88</v>
      </c>
      <c r="D7" s="6" t="s">
        <v>93</v>
      </c>
      <c r="E7" s="128" t="s">
        <v>468</v>
      </c>
      <c r="F7" s="6" t="s">
        <v>97</v>
      </c>
      <c r="G7" s="128" t="s">
        <v>469</v>
      </c>
      <c r="H7" s="6" t="s">
        <v>99</v>
      </c>
      <c r="I7" s="128" t="s">
        <v>470</v>
      </c>
      <c r="J7" s="6" t="s">
        <v>471</v>
      </c>
      <c r="K7" s="128" t="s">
        <v>472</v>
      </c>
      <c r="L7" s="6" t="s">
        <v>103</v>
      </c>
      <c r="M7" s="128" t="s">
        <v>473</v>
      </c>
      <c r="N7" s="34" t="s">
        <v>474</v>
      </c>
      <c r="O7" s="65" t="s">
        <v>38</v>
      </c>
      <c r="P7" s="129" t="s">
        <v>467</v>
      </c>
    </row>
    <row r="8" spans="1:17" ht="114.75" x14ac:dyDescent="0.2">
      <c r="A8" s="29">
        <v>4</v>
      </c>
      <c r="B8" s="5" t="str">
        <f>'Data-transposed view'!B5</f>
        <v>Domi</v>
      </c>
      <c r="C8" s="32" t="s">
        <v>110</v>
      </c>
      <c r="D8" s="6" t="s">
        <v>115</v>
      </c>
      <c r="E8" s="128" t="s">
        <v>475</v>
      </c>
      <c r="F8" s="6" t="s">
        <v>117</v>
      </c>
      <c r="G8" s="128" t="s">
        <v>476</v>
      </c>
      <c r="H8" s="6" t="s">
        <v>119</v>
      </c>
      <c r="I8" s="128" t="s">
        <v>477</v>
      </c>
      <c r="J8" s="6" t="s">
        <v>122</v>
      </c>
      <c r="K8" s="128" t="s">
        <v>478</v>
      </c>
      <c r="L8" s="6" t="s">
        <v>124</v>
      </c>
      <c r="M8" s="128" t="s">
        <v>479</v>
      </c>
      <c r="N8" s="34" t="s">
        <v>480</v>
      </c>
      <c r="O8" s="65" t="s">
        <v>38</v>
      </c>
      <c r="P8" s="129" t="s">
        <v>481</v>
      </c>
    </row>
    <row r="9" spans="1:17" ht="102" x14ac:dyDescent="0.2">
      <c r="A9" s="29">
        <v>5</v>
      </c>
      <c r="B9" s="5" t="str">
        <f>'Data-transposed view'!B6</f>
        <v>Selena</v>
      </c>
      <c r="C9" s="32" t="s">
        <v>130</v>
      </c>
      <c r="D9" s="6" t="s">
        <v>136</v>
      </c>
      <c r="E9" s="128" t="s">
        <v>482</v>
      </c>
      <c r="F9" s="6" t="s">
        <v>139</v>
      </c>
      <c r="G9" s="128" t="s">
        <v>483</v>
      </c>
      <c r="H9" s="6" t="s">
        <v>484</v>
      </c>
      <c r="I9" s="128" t="s">
        <v>485</v>
      </c>
      <c r="J9" s="6" t="s">
        <v>144</v>
      </c>
      <c r="K9" s="128" t="s">
        <v>486</v>
      </c>
      <c r="L9" s="6" t="s">
        <v>145</v>
      </c>
      <c r="M9" s="128" t="s">
        <v>487</v>
      </c>
      <c r="N9" s="34" t="s">
        <v>488</v>
      </c>
      <c r="O9" s="65" t="s">
        <v>38</v>
      </c>
      <c r="P9" s="129" t="s">
        <v>467</v>
      </c>
    </row>
    <row r="10" spans="1:17" ht="102" x14ac:dyDescent="0.2">
      <c r="A10" s="29">
        <v>6</v>
      </c>
      <c r="B10" s="5" t="str">
        <f>'Data-transposed view'!B7</f>
        <v>Kael</v>
      </c>
      <c r="C10" s="48" t="s">
        <v>150</v>
      </c>
      <c r="D10" s="6" t="s">
        <v>156</v>
      </c>
      <c r="E10" s="128" t="s">
        <v>489</v>
      </c>
      <c r="F10" s="6" t="s">
        <v>159</v>
      </c>
      <c r="G10" s="128" t="s">
        <v>490</v>
      </c>
      <c r="H10" s="6" t="s">
        <v>162</v>
      </c>
      <c r="I10" s="128" t="s">
        <v>491</v>
      </c>
      <c r="J10" s="6" t="s">
        <v>164</v>
      </c>
      <c r="K10" s="128" t="s">
        <v>492</v>
      </c>
      <c r="L10" s="6" t="s">
        <v>493</v>
      </c>
      <c r="M10" s="128" t="s">
        <v>494</v>
      </c>
      <c r="N10" s="34" t="s">
        <v>169</v>
      </c>
      <c r="O10" s="130" t="s">
        <v>495</v>
      </c>
      <c r="P10" s="129" t="s">
        <v>496</v>
      </c>
    </row>
    <row r="11" spans="1:17" ht="102" x14ac:dyDescent="0.2">
      <c r="A11" s="29">
        <v>7</v>
      </c>
      <c r="B11" s="5" t="str">
        <f>'Data-transposed view'!B8</f>
        <v>Kidung</v>
      </c>
      <c r="C11" s="32" t="s">
        <v>173</v>
      </c>
      <c r="D11" s="6" t="s">
        <v>179</v>
      </c>
      <c r="E11" s="128" t="s">
        <v>497</v>
      </c>
      <c r="F11" s="6" t="s">
        <v>181</v>
      </c>
      <c r="G11" s="128" t="s">
        <v>498</v>
      </c>
      <c r="H11" s="6" t="s">
        <v>184</v>
      </c>
      <c r="I11" s="128" t="s">
        <v>499</v>
      </c>
      <c r="J11" s="6" t="s">
        <v>187</v>
      </c>
      <c r="K11" s="128" t="s">
        <v>500</v>
      </c>
      <c r="L11" s="6" t="s">
        <v>189</v>
      </c>
      <c r="M11" s="128" t="s">
        <v>501</v>
      </c>
      <c r="N11" s="34" t="s">
        <v>502</v>
      </c>
      <c r="O11" s="65" t="s">
        <v>38</v>
      </c>
      <c r="P11" s="129" t="s">
        <v>503</v>
      </c>
    </row>
    <row r="12" spans="1:17" ht="153" x14ac:dyDescent="0.2">
      <c r="A12" s="29">
        <v>8</v>
      </c>
      <c r="B12" s="5" t="str">
        <f>'Data-transposed view'!B9</f>
        <v>Carissa</v>
      </c>
      <c r="C12" s="48" t="s">
        <v>196</v>
      </c>
      <c r="D12" s="6" t="s">
        <v>202</v>
      </c>
      <c r="E12" s="128" t="s">
        <v>482</v>
      </c>
      <c r="F12" s="6" t="s">
        <v>204</v>
      </c>
      <c r="G12" s="128" t="s">
        <v>504</v>
      </c>
      <c r="H12" s="6" t="s">
        <v>206</v>
      </c>
      <c r="I12" s="128" t="s">
        <v>505</v>
      </c>
      <c r="J12" s="6" t="s">
        <v>208</v>
      </c>
      <c r="K12" s="128" t="s">
        <v>506</v>
      </c>
      <c r="L12" s="6" t="s">
        <v>209</v>
      </c>
      <c r="M12" s="128" t="s">
        <v>507</v>
      </c>
      <c r="N12" s="34" t="s">
        <v>508</v>
      </c>
      <c r="O12" s="65" t="s">
        <v>38</v>
      </c>
      <c r="P12" s="129" t="s">
        <v>460</v>
      </c>
    </row>
    <row r="13" spans="1:17" ht="140.25" x14ac:dyDescent="0.2">
      <c r="A13" s="29">
        <v>9</v>
      </c>
      <c r="B13" s="5" t="str">
        <f>'Data-transposed view'!B10</f>
        <v>Elena</v>
      </c>
      <c r="C13" s="32" t="s">
        <v>215</v>
      </c>
      <c r="D13" s="6" t="s">
        <v>219</v>
      </c>
      <c r="E13" s="128" t="s">
        <v>509</v>
      </c>
      <c r="F13" s="6" t="s">
        <v>510</v>
      </c>
      <c r="G13" s="128" t="s">
        <v>511</v>
      </c>
      <c r="H13" s="6" t="s">
        <v>225</v>
      </c>
      <c r="I13" s="128" t="s">
        <v>512</v>
      </c>
      <c r="J13" s="6" t="s">
        <v>227</v>
      </c>
      <c r="K13" s="128" t="s">
        <v>513</v>
      </c>
      <c r="L13" s="6" t="s">
        <v>228</v>
      </c>
      <c r="M13" s="128" t="s">
        <v>514</v>
      </c>
      <c r="N13" s="34" t="s">
        <v>515</v>
      </c>
      <c r="O13" s="65" t="s">
        <v>38</v>
      </c>
      <c r="P13" s="129" t="s">
        <v>460</v>
      </c>
    </row>
    <row r="14" spans="1:17" ht="76.5" x14ac:dyDescent="0.2">
      <c r="A14" s="29">
        <v>10</v>
      </c>
      <c r="B14" s="5" t="str">
        <f>'Data-transposed view'!B11</f>
        <v>Emily</v>
      </c>
      <c r="C14" s="32" t="s">
        <v>234</v>
      </c>
      <c r="D14" s="6" t="s">
        <v>238</v>
      </c>
      <c r="E14" s="128" t="s">
        <v>516</v>
      </c>
      <c r="F14" s="6" t="s">
        <v>241</v>
      </c>
      <c r="G14" s="128" t="s">
        <v>490</v>
      </c>
      <c r="H14" s="6" t="s">
        <v>243</v>
      </c>
      <c r="I14" s="128" t="s">
        <v>517</v>
      </c>
      <c r="J14" s="6" t="s">
        <v>245</v>
      </c>
      <c r="K14" s="128" t="s">
        <v>518</v>
      </c>
      <c r="L14" s="6" t="s">
        <v>246</v>
      </c>
      <c r="M14" s="128" t="s">
        <v>519</v>
      </c>
      <c r="N14" s="34" t="s">
        <v>520</v>
      </c>
      <c r="O14" s="108"/>
      <c r="P14" s="113"/>
    </row>
    <row r="15" spans="1:17" ht="127.5" x14ac:dyDescent="0.2">
      <c r="A15" s="131">
        <v>11</v>
      </c>
      <c r="B15" s="132" t="str">
        <f>'Data-transposed view'!B12</f>
        <v>Sophia</v>
      </c>
      <c r="C15" s="133" t="s">
        <v>250</v>
      </c>
      <c r="D15" s="134" t="s">
        <v>255</v>
      </c>
      <c r="E15" s="135" t="s">
        <v>521</v>
      </c>
      <c r="F15" s="134" t="s">
        <v>257</v>
      </c>
      <c r="G15" s="135" t="s">
        <v>522</v>
      </c>
      <c r="H15" s="134" t="s">
        <v>260</v>
      </c>
      <c r="I15" s="135" t="s">
        <v>523</v>
      </c>
      <c r="J15" s="134" t="s">
        <v>524</v>
      </c>
      <c r="K15" s="135" t="s">
        <v>525</v>
      </c>
      <c r="L15" s="134" t="s">
        <v>262</v>
      </c>
      <c r="M15" s="135" t="s">
        <v>526</v>
      </c>
      <c r="N15" s="136" t="s">
        <v>263</v>
      </c>
      <c r="O15" s="137" t="s">
        <v>38</v>
      </c>
      <c r="P15" s="138" t="s">
        <v>527</v>
      </c>
      <c r="Q15" s="139"/>
    </row>
    <row r="16" spans="1:17" ht="76.5" x14ac:dyDescent="0.2">
      <c r="A16" s="29">
        <v>12</v>
      </c>
      <c r="B16" s="5" t="str">
        <f>'Data-transposed view'!B13</f>
        <v>Kezia</v>
      </c>
      <c r="C16" s="32" t="str">
        <f>'Data-transposed view'!D13</f>
        <v>https://youtu.be/hIbj8PQZ5hs?si=-0ugR1lXh6EdsnH8</v>
      </c>
      <c r="D16" s="6" t="s">
        <v>461</v>
      </c>
      <c r="E16" s="128" t="s">
        <v>461</v>
      </c>
      <c r="F16" s="6" t="s">
        <v>528</v>
      </c>
      <c r="G16" s="128" t="s">
        <v>528</v>
      </c>
      <c r="H16" s="6" t="str">
        <f>'Data-transposed view'!AC13</f>
        <v>Need a lot of breath. Medium level of difficulties. Interesting because it is new experience. No particular physical sensation</v>
      </c>
      <c r="I16" s="128" t="s">
        <v>529</v>
      </c>
      <c r="J16" s="6" t="str">
        <f>'Data-transposed view'!AJ13</f>
        <v>You need a lot of breath to do it. Medium level of difficulty</v>
      </c>
      <c r="K16" s="128" t="s">
        <v>530</v>
      </c>
      <c r="L16" s="6" t="str">
        <f>'Data-transposed view'!AQ13</f>
        <v>Pretty interesting. Water keep splashing into my hands</v>
      </c>
      <c r="M16" s="128" t="s">
        <v>531</v>
      </c>
      <c r="N16" s="34" t="str">
        <f>'Data-transposed view'!BA13</f>
        <v>a more stronger sound</v>
      </c>
      <c r="O16" s="130"/>
      <c r="P16" s="129"/>
    </row>
    <row r="17" spans="1:16" ht="114.75" x14ac:dyDescent="0.2">
      <c r="A17" s="29">
        <v>13</v>
      </c>
      <c r="B17" s="5" t="str">
        <f>'Data-transposed view'!B14</f>
        <v>Nina</v>
      </c>
      <c r="C17" s="46">
        <f>'Data-transposed view'!D14</f>
        <v>0</v>
      </c>
      <c r="D17" s="6" t="str">
        <f>'Data-transposed view'!O14</f>
        <v>"It was hard, but once you get the hang of it, you can do it! It's also very fun to do! I feel a little ticklish, and (i can feel) vibration"</v>
      </c>
      <c r="E17" s="128" t="s">
        <v>532</v>
      </c>
      <c r="F17" s="6" t="str">
        <f>'Data-transposed view'!V14</f>
        <v>Very hard. It took me months to actually nail this tongue-trill. But overall it's almost the smae thing as the lip trill. This was a little ticklish, almost like the lip trill, but it's a bit painful</v>
      </c>
      <c r="G17" s="128" t="s">
        <v>533</v>
      </c>
      <c r="H17" s="6" t="str">
        <f>'Data-transposed view'!AC14</f>
        <v>It was pretty difficult, but at least I still can do it. My cheeks are quite sore from this exercise</v>
      </c>
      <c r="I17" s="128" t="s">
        <v>534</v>
      </c>
      <c r="J17" s="6" t="str">
        <f>'Data-transposed view'!AJ14</f>
        <v>Confusing, very new to me. But it's fun actually! I don't really (feel) anything through out the exercise</v>
      </c>
      <c r="K17" s="128" t="s">
        <v>535</v>
      </c>
      <c r="L17" s="6" t="str">
        <f>'Data-transposed view'!AQ14</f>
        <v>Very satisfying! Very ASMR and it's so fun! There's actually nothing that I felt, but I only hear bubbles</v>
      </c>
      <c r="M17" s="128" t="s">
        <v>536</v>
      </c>
      <c r="N17" s="34" t="str">
        <f>'Data-transposed view'!BA14</f>
        <v>I feel comfortable after these five exercises and my voice is a lot different</v>
      </c>
      <c r="O17" s="130"/>
      <c r="P17" s="129"/>
    </row>
    <row r="18" spans="1:16" ht="89.25" x14ac:dyDescent="0.2">
      <c r="A18" s="29">
        <v>14</v>
      </c>
      <c r="B18" s="5" t="str">
        <f>'Data-transposed view'!B15</f>
        <v>Jayden</v>
      </c>
      <c r="C18" s="32" t="str">
        <f>'Data-transposed view'!D15</f>
        <v>https://youtu.be/J2O-zSOnWjo?si=As4AGHExpA5RizXK</v>
      </c>
      <c r="D18" s="6" t="str">
        <f>'Data-transposed view'!O15</f>
        <v>"a bit hard (difficult) to do", "interesting". ticklish/tickle (pointing at the area between nose and lips)</v>
      </c>
      <c r="E18" s="128" t="s">
        <v>537</v>
      </c>
      <c r="F18" s="6" t="str">
        <f>'Data-transposed view'!V15</f>
        <v>Interesting, a bit weird, feeling vibration around the mouth (lips)</v>
      </c>
      <c r="G18" s="128" t="s">
        <v>538</v>
      </c>
      <c r="H18" s="6" t="str">
        <f>'Data-transposed view'!AC15</f>
        <v>Feeling weird, no particular sensation, makes me want to cough</v>
      </c>
      <c r="I18" s="128" t="s">
        <v>539</v>
      </c>
      <c r="J18" s="6" t="str">
        <f>'Data-transposed view'!AJ15</f>
        <v>It is interesting, no physical sensation, a bit vibration a the mouth (lips)</v>
      </c>
      <c r="K18" s="128" t="s">
        <v>540</v>
      </c>
      <c r="L18" s="6" t="str">
        <f>'Data-transposed view'!AQ15</f>
        <v>Weird, interesting, a bit hard to do. No particular sensation</v>
      </c>
      <c r="M18" s="128" t="s">
        <v>541</v>
      </c>
      <c r="N18" s="34" t="str">
        <f>'Data-transposed view'!BA15</f>
        <v>A bit more easier to sing.</v>
      </c>
      <c r="O18" s="130"/>
      <c r="P18" s="129"/>
    </row>
    <row r="19" spans="1:16" ht="178.5" x14ac:dyDescent="0.2">
      <c r="A19" s="29">
        <v>15</v>
      </c>
      <c r="B19" s="5" t="str">
        <f>'Data-transposed view'!B16</f>
        <v>Naomi</v>
      </c>
      <c r="C19" s="46">
        <f>'Data-transposed view'!D16</f>
        <v>0</v>
      </c>
      <c r="D19" s="6" t="str">
        <f>'Data-transposed view'!O16</f>
        <v>The vibrations make the surroundings of the lip a bit ticklish, and it is a bit difficult to do it continuously, so there are little breaks. Overall, I think lip trill is medium on a scale of easy to hard (8 or 7 out of 10)</v>
      </c>
      <c r="E19" s="128" t="s">
        <v>542</v>
      </c>
      <c r="F19" s="6" t="str">
        <f>'Data-transposed view'!V16</f>
        <v>Tongue trill is very fun to do but not as fun as lip trill. The first few tongue trills were pretty easy but it became harder at the end, it is pretty hard (7/10)</v>
      </c>
      <c r="G19" s="128" t="s">
        <v>543</v>
      </c>
      <c r="H19" s="6" t="str">
        <f>'Data-transposed view'!AC16</f>
        <v>I like it, but I wouldn't do this most of the time. I don't prefer this exercise (6.5/10)</v>
      </c>
      <c r="I19" s="128" t="s">
        <v>544</v>
      </c>
      <c r="J19" s="6" t="str">
        <f>'Data-transposed view'!AJ16</f>
        <v>It is comfortable, but you have to hold the straw to make sure your voice is stable. It is pretty interesting. I feel vibrations, I'm not sure where, though.</v>
      </c>
      <c r="K19" s="128" t="s">
        <v>545</v>
      </c>
      <c r="L19" s="6" t="str">
        <f>'Data-transposed view'!AQ16</f>
        <v>It is satisfying to do and it is so fun. It is really comfortable to do and  see water. I could feel vibrations (I don't know where) and the blowing of water makes me blow more.</v>
      </c>
      <c r="M19" s="128" t="s">
        <v>546</v>
      </c>
      <c r="N19" s="34" t="str">
        <f>'Data-transposed view'!BA16</f>
        <v>Yes, I feel changes in my voice. It is more comfortable to sing and I could reach the higher notes more comfortably.</v>
      </c>
      <c r="O19" s="130"/>
      <c r="P19" s="129"/>
    </row>
    <row r="20" spans="1:16" ht="89.25" x14ac:dyDescent="0.2">
      <c r="A20" s="29">
        <v>16</v>
      </c>
      <c r="B20" s="5" t="str">
        <f>'Data-transposed view'!B17</f>
        <v>Amalia</v>
      </c>
      <c r="C20" s="46">
        <f>'Data-transposed view'!D17</f>
        <v>0</v>
      </c>
      <c r="D20" s="6" t="str">
        <f>'Data-transposed view'!O17</f>
        <v>It is pretty easy to me. I had done this since I was little so I find it easy.</v>
      </c>
      <c r="E20" s="128" t="s">
        <v>547</v>
      </c>
      <c r="F20" s="6" t="str">
        <f>'Data-transposed view'!V17</f>
        <v>I find this a little hard for me because I can't really rolls my tongue that much. My tongue feels the same, so I don't really feel any physical sensation</v>
      </c>
      <c r="G20" s="128" t="s">
        <v>548</v>
      </c>
      <c r="H20" s="6" t="str">
        <f>'Data-transposed view'!AC17</f>
        <v>I thought it was hard at first, but when I tried it, it didn't seem to be that hard.</v>
      </c>
      <c r="I20" s="128" t="s">
        <v>549</v>
      </c>
      <c r="J20" s="6" t="str">
        <f>'Data-transposed view'!AJ17</f>
        <v>At first, I thought it was hard because I didn't know how to sing through a straw. I don't really feel any physical sensation in this exercise</v>
      </c>
      <c r="K20" s="128" t="s">
        <v>472</v>
      </c>
      <c r="L20" s="6" t="str">
        <f>'Data-transposed view'!AQ17</f>
        <v>My first impression seemed cool and fun because we were bubbling water. I didn't really feel any physical sensation in this exercise.</v>
      </c>
      <c r="M20" s="128" t="s">
        <v>550</v>
      </c>
      <c r="N20" s="34" t="str">
        <f>'Data-transposed view'!BA17</f>
        <v>After 5 exercises, my voice feels the same.</v>
      </c>
      <c r="O20" s="130"/>
      <c r="P20" s="129"/>
    </row>
    <row r="21" spans="1:16" ht="102" x14ac:dyDescent="0.2">
      <c r="A21" s="29">
        <v>17</v>
      </c>
      <c r="B21" s="5" t="str">
        <f>'Data-transposed view'!B18</f>
        <v>Helsa</v>
      </c>
      <c r="C21" s="32" t="str">
        <f>'Data-transposed view'!D18</f>
        <v>https://youtu.be/ACmRd5VfsAc?si=l8Le1cVKspPwYdt_</v>
      </c>
      <c r="D21" s="6" t="str">
        <f>'Data-transposed view'!O18</f>
        <v>I don't like doing it. I don't know which to focus: the singing or the lip-trill. It's hard for me. I don't do lip-trill. Lips feels lighter</v>
      </c>
      <c r="E21" s="128" t="s">
        <v>551</v>
      </c>
      <c r="F21" s="6" t="str">
        <f>'Data-transposed view'!V18</f>
        <v>I don't know which one to focus, the tongue trill or the singing. How to maintain is also hard/difficult. Lebih lega/ more like open, like air can flows better (after doing this exercise)</v>
      </c>
      <c r="G21" s="128" t="s">
        <v>552</v>
      </c>
      <c r="H21" s="6" t="str">
        <f>'Data-transposed view'!AC18</f>
        <v>It's hard. I can't blow that long. I guess it's practising your breath. No particular physical sensation. Just simply don't like it.</v>
      </c>
      <c r="I21" s="128" t="s">
        <v>553</v>
      </c>
      <c r="J21" s="6" t="str">
        <f>'Data-transposed view'!AJ18</f>
        <v>I don't like this. Hard to sing while blowing. I can not blow in it. It feels like loosing air easily. I keep gasping for air.</v>
      </c>
      <c r="K21" s="128" t="s">
        <v>554</v>
      </c>
      <c r="L21" s="6" t="str">
        <f>'Data-transposed view'!AQ18</f>
        <v>The one with water is easier than the previous one (the one without water). It is interesting. I like it better with water. I can focus more on the voice.</v>
      </c>
      <c r="M21" s="128" t="s">
        <v>555</v>
      </c>
      <c r="N21" s="34" t="str">
        <f>'Data-transposed view'!BA18</f>
        <v xml:space="preserve">I don't feel any different. I feel that the lip-trill did some effect. </v>
      </c>
      <c r="O21" s="130"/>
      <c r="P21" s="129"/>
    </row>
    <row r="22" spans="1:16" ht="102" x14ac:dyDescent="0.2">
      <c r="A22" s="29">
        <v>18</v>
      </c>
      <c r="B22" s="5" t="str">
        <f>'Data-transposed view'!B19</f>
        <v>Joel</v>
      </c>
      <c r="C22" s="32" t="str">
        <f>'Data-transposed view'!D19</f>
        <v>https://youtu.be/P38XZnDyRTw?si=_CHBQ7XLPeQHctqh</v>
      </c>
      <c r="D22" s="6" t="str">
        <f>'Data-transposed view'!O19</f>
        <v>It was really fun. I feel that it's like if my lips are like the fly's wings that flap really fast.</v>
      </c>
      <c r="E22" s="128" t="s">
        <v>556</v>
      </c>
      <c r="F22" s="6" t="str">
        <f>'Data-transposed view'!V19</f>
        <v>I thought it was a little enjoyable. I feel like something just at the back of my mouth was vibrating.</v>
      </c>
      <c r="G22" s="128" t="s">
        <v>557</v>
      </c>
      <c r="H22" s="6" t="str">
        <f>'Data-transposed view'!AC19</f>
        <v>At first, I thought I had to close my lips when doing this exercise. It feel like a plain feeling.</v>
      </c>
      <c r="I22" s="128" t="s">
        <v>470</v>
      </c>
      <c r="J22" s="6" t="str">
        <f>'Data-transposed view'!AJ19</f>
        <v>It was fun for me. It is easy and  I think anyone can do it. It was really good. If you put your hand in front of your straw, if you blow into it, it will have a gust of air. If you humm, the air will be warm.</v>
      </c>
      <c r="K22" s="128" t="s">
        <v>558</v>
      </c>
      <c r="L22" s="6" t="str">
        <f>'Data-transposed view'!AQ19</f>
        <v>I enjoy this so much. I feel that as I sing humm the water keep like bubbling and  a little water touched parts near my mouth.</v>
      </c>
      <c r="M22" s="128" t="s">
        <v>559</v>
      </c>
      <c r="N22" s="34" t="str">
        <f>'Data-transposed view'!BA19</f>
        <v>It was the same voice.</v>
      </c>
      <c r="O22" s="130"/>
      <c r="P22" s="129"/>
    </row>
    <row r="23" spans="1:16" ht="255" x14ac:dyDescent="0.2">
      <c r="A23" s="29">
        <v>19</v>
      </c>
      <c r="B23" s="5" t="str">
        <f>'Data-transposed view'!B20</f>
        <v>Daniel</v>
      </c>
      <c r="C23" s="32" t="str">
        <f>'Data-transposed view'!D20</f>
        <v>https://youtu.be/tkxpWwXU-hU?si=uKr7kHMau8591b7y</v>
      </c>
      <c r="D23" s="6" t="str">
        <f>'Data-transposed view'!O20</f>
        <v xml:space="preserve">Tickels at the area between nose and upper lips. Sometimes I don't realize how it is useful. I don't think it's hard, but it is hard to maintain the constant of the sound. It is okay for beginner. </v>
      </c>
      <c r="E23" s="128" t="s">
        <v>560</v>
      </c>
      <c r="F23" s="6" t="str">
        <f>'Data-transposed view'!V20</f>
        <v>Not really different from the first exercise, it just that I have to be more focus, because (for me) tongue movement is harder than lips (movement). For someone that is expert, I don't think this would be useful, but I think this should be okay for beginner. No physical sensation</v>
      </c>
      <c r="G23" s="128" t="s">
        <v>561</v>
      </c>
      <c r="H23" s="6" t="str">
        <f>'Data-transposed view'!AC20</f>
        <v>At first, I thought this would be useful, but then I don't really find the purpose of this exercise. (for me) doing blowfish on a high notes basically like humming on a high notes. It feels a bit harder because the wind have to comes out and the singing technique becomes a bit harder: when you sing and doing blowfish is hard. No physical sensation, not that much.</v>
      </c>
      <c r="I23" s="128" t="s">
        <v>562</v>
      </c>
      <c r="J23" s="6" t="str">
        <f>'Data-transposed view'!AJ20</f>
        <v>Nothing physical. First I thought it's going to be hard because I have to blow while singing, but turns out I can get the hang of it. For some reason, it is like the last exercise it feels like humming. It is harder on the high notes, but on the low notes it is okay.</v>
      </c>
      <c r="K23" s="128" t="s">
        <v>563</v>
      </c>
      <c r="L23" s="6" t="str">
        <f>'Data-transposed view'!AQ20</f>
        <v>I feel like it helps some way, but not really effective, just like blowing, we can only hear bubbles instead of our own voice, I don't know if this is usefull as tools for exercise, maybe for beginners. It was easy at the low notes, but the for high notes I have to project pressure more to blow the bubbles,  at the same time I need to make may voice clear. No physical sensation.</v>
      </c>
      <c r="M23" s="128" t="s">
        <v>564</v>
      </c>
      <c r="N23" s="34" t="str">
        <f>'Data-transposed view'!BA20</f>
        <v xml:space="preserve">I dont think all these five exercises really helps. At first I thougth that the second time I sing was because of the five exercises, but aftter I think about it, I think it is more because I already now more familiar with the given melody. </v>
      </c>
      <c r="O23" s="130"/>
      <c r="P23" s="129"/>
    </row>
    <row r="24" spans="1:16" ht="204" x14ac:dyDescent="0.2">
      <c r="A24" s="29">
        <v>20</v>
      </c>
      <c r="B24" s="5" t="str">
        <f>'Data-transposed view'!B21</f>
        <v>Keana</v>
      </c>
      <c r="C24" s="32" t="str">
        <f>'Data-transposed view'!D21</f>
        <v>https://youtu.be/a3QbuGE-DDc?si=rb9D7mW6bFIaE-IT</v>
      </c>
      <c r="D24" s="6" t="str">
        <f>'Data-transposed view'!O21</f>
        <v xml:space="preserve">Tickle (10/10 very ticklish). Nose, and area between nose an lips. Because it is ticklish I cannot focus on my singing. Sometimes it's hard to reach the high notes. It's also kind of hard because sometimes it just stop. </v>
      </c>
      <c r="E24" s="128" t="s">
        <v>565</v>
      </c>
      <c r="F24" s="6" t="str">
        <f>'Data-transposed view'!V21</f>
        <v>Weird, it feels like my throat is closing up. It's also tricky, but it is a lot easier to reach the high notes (compared to liptrill). My hard palate feels like jiggly (like wobbling/vibrating), i don't like that. It really feels uncomfortable. When I'm doing it, it feels hard to reach the high notes, but turns out, unexpectedly, I can do it anyway. It feels like having allegic reaction.</v>
      </c>
      <c r="G24" s="128" t="s">
        <v>566</v>
      </c>
      <c r="H24" s="6" t="str">
        <f>'Data-transposed view'!AC21</f>
        <v xml:space="preserve">It is really easy, but it's hard to breathe.  because all the air is coming out. like keep like loosing air. But it is easier to reach high notes. No physical sensation. It is just funny. </v>
      </c>
      <c r="I24" s="128" t="s">
        <v>567</v>
      </c>
      <c r="J24" s="6" t="str">
        <f>'Data-transposed view'!AJ21</f>
        <v>I don't like it, it's soo hard. It goes all over your face, I have to sing it slowly so it doesnt crack. Keep having voice crack. Hard to breathe to. Uncomfortable, It feels like need more effort and be more detail. careful to do it so your voice dont crack. A little vibration all over my face, although they are tiny.</v>
      </c>
      <c r="K24" s="128" t="s">
        <v>568</v>
      </c>
      <c r="L24" s="6" t="str">
        <f>'Data-transposed view'!AQ21</f>
        <v xml:space="preserve">It's really hard. The vibration in my tongue. And also it closes up my throat. I need to be more carefull in sing it because i keep having voice crack. It's not letting me to reach the high notes. It feels like being underwater and can not reach the high notes. Tickles at the bottom of tongue. </v>
      </c>
      <c r="M24" s="128" t="s">
        <v>569</v>
      </c>
      <c r="N24" s="34" t="str">
        <f>'Data-transposed view'!BA21</f>
        <v xml:space="preserve">yes a little bit different. I don't know, suddenly it's hard to reach the hight notes. On the low notes it feels like you relieve (more easy to sing). </v>
      </c>
      <c r="O24" s="130"/>
      <c r="P24" s="129"/>
    </row>
    <row r="25" spans="1:16" ht="153" x14ac:dyDescent="0.2">
      <c r="A25" s="29">
        <v>21</v>
      </c>
      <c r="B25" s="5" t="str">
        <f>'Data-transposed view'!B22</f>
        <v>Inessa</v>
      </c>
      <c r="C25" s="32" t="str">
        <f>'Data-transposed view'!D22</f>
        <v>https://youtu.be/k9Wy8mXrhOM?si=4k5yEBMO7AmtqY9N</v>
      </c>
      <c r="D25" s="6" t="str">
        <f>'Data-transposed view'!O22</f>
        <v>Ticklenness in the area between nose and lips. Actually Fun, Itchiness, sometimes difficult</v>
      </c>
      <c r="E25" s="128" t="s">
        <v>570</v>
      </c>
      <c r="F25" s="6" t="str">
        <f>'Data-transposed view'!V22</f>
        <v>Difficult, harder than liptrill. A bit ticklish, up here inside the rooftop (hard palate) of the mouth and also at the tongue. Dificulties level 6 out of 10.</v>
      </c>
      <c r="G25" s="128" t="s">
        <v>571</v>
      </c>
      <c r="H25" s="6" t="str">
        <f>'Data-transposed view'!AC22</f>
        <v xml:space="preserve">It's not really difficult. There was a lot of air coming out </v>
      </c>
      <c r="I25" s="128" t="s">
        <v>572</v>
      </c>
      <c r="J25" s="6" t="str">
        <f>'Data-transposed view'!AJ22</f>
        <v xml:space="preserve">This (exercises) is kind of not to be expected (in terms of it is new experience). Actually it is a very interesting (exercise). I like this exercise. It's like my voice is smaller because (they) are going to the tube. I can feel a little bit of vibration at my lips that in contact with the straw. </v>
      </c>
      <c r="K25" s="128" t="s">
        <v>573</v>
      </c>
      <c r="L25" s="6" t="str">
        <f>'Data-transposed view'!AQ22</f>
        <v>It's interesting, also fun, more fun than the one without water. It's actually very unique, because i've never done it.</v>
      </c>
      <c r="M25" s="128" t="s">
        <v>574</v>
      </c>
      <c r="N25" s="34" t="str">
        <f>'Data-transposed view'!BA22</f>
        <v>After the exercise, singing feels lighter, easier, and more comfortable. However, nerves might also contribute to discomfort during singing prior to the exercise.</v>
      </c>
      <c r="O25" s="130"/>
      <c r="P25" s="129"/>
    </row>
    <row r="26" spans="1:16" ht="12.75" x14ac:dyDescent="0.2">
      <c r="A26" s="29"/>
      <c r="B26" s="5"/>
      <c r="C26" s="46"/>
      <c r="N26" s="34"/>
      <c r="O26" s="130"/>
      <c r="P26" s="129"/>
    </row>
    <row r="27" spans="1:16" ht="9.75" customHeight="1" x14ac:dyDescent="0.2">
      <c r="A27" s="108"/>
      <c r="H27" s="140"/>
      <c r="I27" s="141"/>
      <c r="K27" s="142"/>
      <c r="M27" s="141"/>
      <c r="O27" s="108"/>
      <c r="P27" s="113"/>
    </row>
    <row r="28" spans="1:16" ht="12.75" x14ac:dyDescent="0.2">
      <c r="A28" s="108"/>
      <c r="C28" s="143"/>
      <c r="D28" s="320" t="s">
        <v>575</v>
      </c>
      <c r="E28" s="314"/>
      <c r="F28" s="314"/>
      <c r="G28" s="314"/>
      <c r="H28" s="314"/>
      <c r="I28" s="314"/>
      <c r="J28" s="314"/>
      <c r="K28" s="314"/>
      <c r="L28" s="314"/>
      <c r="M28" s="314"/>
      <c r="O28" s="108"/>
      <c r="P28" s="113"/>
    </row>
    <row r="29" spans="1:16" ht="12.75" x14ac:dyDescent="0.2">
      <c r="A29" s="108"/>
      <c r="C29" s="145" t="s">
        <v>576</v>
      </c>
      <c r="D29" s="321" t="s">
        <v>231</v>
      </c>
      <c r="E29" s="322"/>
      <c r="F29" s="321" t="s">
        <v>61</v>
      </c>
      <c r="G29" s="322"/>
      <c r="H29" s="321" t="s">
        <v>15</v>
      </c>
      <c r="I29" s="322"/>
      <c r="J29" s="321" t="s">
        <v>50</v>
      </c>
      <c r="K29" s="322"/>
      <c r="L29" s="321" t="s">
        <v>577</v>
      </c>
      <c r="M29" s="322"/>
      <c r="N29" s="140"/>
      <c r="O29" s="108"/>
      <c r="P29" s="113"/>
    </row>
    <row r="30" spans="1:16" ht="12.75" x14ac:dyDescent="0.2">
      <c r="A30" s="108"/>
      <c r="C30" s="146" t="s">
        <v>578</v>
      </c>
      <c r="D30" s="147" t="s">
        <v>482</v>
      </c>
      <c r="E30" s="148">
        <f t="shared" ref="E30:E33" si="0">COUNTIF($E$5:$E$25,"*"&amp;D30&amp;"*")</f>
        <v>15</v>
      </c>
      <c r="F30" s="147" t="s">
        <v>579</v>
      </c>
      <c r="G30" s="148">
        <f t="shared" ref="G30:G32" si="1">COUNTIF($G$5:$G$25,"*"&amp;F30&amp;"*")</f>
        <v>6</v>
      </c>
      <c r="H30" s="147" t="s">
        <v>482</v>
      </c>
      <c r="I30" s="148">
        <f t="shared" ref="I30:I34" si="2">COUNTIF($I$5:$I$25,"*"&amp;H30&amp;"*")</f>
        <v>3</v>
      </c>
      <c r="J30" s="149" t="s">
        <v>579</v>
      </c>
      <c r="K30" s="150">
        <f t="shared" ref="K30:K36" si="3">COUNTIF($K$5:$K$27,"*"&amp;J30&amp;"*")</f>
        <v>5</v>
      </c>
      <c r="L30" s="147" t="s">
        <v>579</v>
      </c>
      <c r="M30" s="148">
        <f t="shared" ref="M30:M33" si="4">COUNTIF($M$5:$M$25,"*"&amp;L30&amp;"*")</f>
        <v>5</v>
      </c>
      <c r="P30" s="113"/>
    </row>
    <row r="31" spans="1:16" ht="12.75" x14ac:dyDescent="0.2">
      <c r="A31" s="108"/>
      <c r="C31" s="151" t="s">
        <v>580</v>
      </c>
      <c r="D31" s="147" t="s">
        <v>579</v>
      </c>
      <c r="E31" s="148">
        <f t="shared" si="0"/>
        <v>5</v>
      </c>
      <c r="F31" s="147" t="s">
        <v>482</v>
      </c>
      <c r="G31" s="148">
        <f t="shared" si="1"/>
        <v>5</v>
      </c>
      <c r="H31" s="147" t="s">
        <v>579</v>
      </c>
      <c r="I31" s="148">
        <f t="shared" si="2"/>
        <v>2</v>
      </c>
      <c r="J31" s="149" t="s">
        <v>482</v>
      </c>
      <c r="K31" s="150">
        <f t="shared" si="3"/>
        <v>3</v>
      </c>
      <c r="L31" s="147" t="s">
        <v>482</v>
      </c>
      <c r="M31" s="148">
        <f t="shared" si="4"/>
        <v>3</v>
      </c>
      <c r="P31" s="113"/>
    </row>
    <row r="32" spans="1:16" ht="12.75" x14ac:dyDescent="0.2">
      <c r="A32" s="108"/>
      <c r="C32" s="152"/>
      <c r="D32" s="147" t="s">
        <v>581</v>
      </c>
      <c r="E32" s="148">
        <f t="shared" si="0"/>
        <v>2</v>
      </c>
      <c r="F32" s="147" t="s">
        <v>582</v>
      </c>
      <c r="G32" s="148">
        <f t="shared" si="1"/>
        <v>1</v>
      </c>
      <c r="H32" s="147" t="s">
        <v>583</v>
      </c>
      <c r="I32" s="150">
        <f t="shared" si="2"/>
        <v>1</v>
      </c>
      <c r="J32" s="149" t="s">
        <v>478</v>
      </c>
      <c r="K32" s="150">
        <f t="shared" si="3"/>
        <v>2</v>
      </c>
      <c r="L32" s="147" t="s">
        <v>584</v>
      </c>
      <c r="M32" s="148">
        <f t="shared" si="4"/>
        <v>4</v>
      </c>
      <c r="P32" s="113"/>
    </row>
    <row r="33" spans="1:16" ht="12.75" x14ac:dyDescent="0.2">
      <c r="A33" s="108"/>
      <c r="C33" s="152"/>
      <c r="D33" s="147" t="s">
        <v>585</v>
      </c>
      <c r="E33" s="148">
        <f t="shared" si="0"/>
        <v>1</v>
      </c>
      <c r="F33" s="153"/>
      <c r="G33" s="154"/>
      <c r="H33" s="147" t="s">
        <v>586</v>
      </c>
      <c r="I33" s="148">
        <f t="shared" si="2"/>
        <v>1</v>
      </c>
      <c r="J33" s="149" t="s">
        <v>584</v>
      </c>
      <c r="K33" s="150">
        <f t="shared" si="3"/>
        <v>2</v>
      </c>
      <c r="L33" s="147" t="s">
        <v>587</v>
      </c>
      <c r="M33" s="148">
        <f t="shared" si="4"/>
        <v>1</v>
      </c>
      <c r="P33" s="113"/>
    </row>
    <row r="34" spans="1:16" ht="12.75" x14ac:dyDescent="0.2">
      <c r="A34" s="108"/>
      <c r="C34" s="152"/>
      <c r="D34" s="155"/>
      <c r="E34" s="156"/>
      <c r="F34" s="153"/>
      <c r="G34" s="154"/>
      <c r="H34" s="147" t="s">
        <v>588</v>
      </c>
      <c r="I34" s="148">
        <f t="shared" si="2"/>
        <v>1</v>
      </c>
      <c r="J34" s="149" t="s">
        <v>585</v>
      </c>
      <c r="K34" s="150">
        <f t="shared" si="3"/>
        <v>1</v>
      </c>
      <c r="L34" s="153"/>
      <c r="M34" s="154"/>
      <c r="P34" s="113"/>
    </row>
    <row r="35" spans="1:16" ht="12.75" x14ac:dyDescent="0.2">
      <c r="A35" s="108"/>
      <c r="C35" s="152"/>
      <c r="D35" s="157"/>
      <c r="E35" s="158"/>
      <c r="F35" s="157"/>
      <c r="G35" s="158"/>
      <c r="H35" s="157"/>
      <c r="I35" s="158"/>
      <c r="J35" s="159" t="s">
        <v>583</v>
      </c>
      <c r="K35" s="160">
        <f t="shared" si="3"/>
        <v>1</v>
      </c>
      <c r="L35" s="157"/>
      <c r="M35" s="158"/>
      <c r="P35" s="113"/>
    </row>
    <row r="36" spans="1:16" ht="12.75" x14ac:dyDescent="0.2">
      <c r="A36" s="108"/>
      <c r="C36" s="152"/>
      <c r="D36" s="153"/>
      <c r="E36" s="154"/>
      <c r="F36" s="147" t="s">
        <v>589</v>
      </c>
      <c r="G36" s="148">
        <f t="shared" ref="G36:G39" si="5">COUNTIF($G$5:$G$25,"*"&amp;F36&amp;"*")</f>
        <v>3</v>
      </c>
      <c r="H36" s="147" t="s">
        <v>470</v>
      </c>
      <c r="I36" s="148">
        <f>COUNTIF($I$5:$I$25,"*"&amp;H36&amp;"*")</f>
        <v>10</v>
      </c>
      <c r="J36" s="149" t="s">
        <v>470</v>
      </c>
      <c r="K36" s="150">
        <f t="shared" si="3"/>
        <v>4</v>
      </c>
      <c r="L36" s="147" t="s">
        <v>470</v>
      </c>
      <c r="M36" s="148">
        <f t="shared" ref="M36:M40" si="6">COUNTIF($M$5:$M$25,"*"&amp;L36&amp;"*")</f>
        <v>6</v>
      </c>
      <c r="P36" s="113"/>
    </row>
    <row r="37" spans="1:16" ht="12.75" x14ac:dyDescent="0.2">
      <c r="A37" s="108"/>
      <c r="C37" s="161"/>
      <c r="D37" s="157"/>
      <c r="E37" s="158"/>
      <c r="F37" s="162" t="s">
        <v>590</v>
      </c>
      <c r="G37" s="163">
        <f t="shared" si="5"/>
        <v>2</v>
      </c>
      <c r="H37" s="157"/>
      <c r="I37" s="158"/>
      <c r="J37" s="164"/>
      <c r="K37" s="158"/>
      <c r="L37" s="162" t="s">
        <v>590</v>
      </c>
      <c r="M37" s="163">
        <f t="shared" si="6"/>
        <v>1</v>
      </c>
      <c r="P37" s="113"/>
    </row>
    <row r="38" spans="1:16" ht="12.75" x14ac:dyDescent="0.2">
      <c r="A38" s="108"/>
      <c r="C38" s="151" t="s">
        <v>591</v>
      </c>
      <c r="D38" s="153"/>
      <c r="E38" s="154"/>
      <c r="F38" s="147" t="s">
        <v>465</v>
      </c>
      <c r="G38" s="148">
        <f t="shared" si="5"/>
        <v>2</v>
      </c>
      <c r="H38" s="147" t="s">
        <v>592</v>
      </c>
      <c r="I38" s="150">
        <f t="shared" ref="I38:I40" si="7">COUNTIF($I$5:$I$25,"*"&amp;H38&amp;"*")</f>
        <v>2</v>
      </c>
      <c r="J38" s="149" t="s">
        <v>592</v>
      </c>
      <c r="K38" s="150">
        <f t="shared" ref="K38:K40" si="8">COUNTIF($K$5:$K$27,"*"&amp;J38&amp;"*")</f>
        <v>1</v>
      </c>
      <c r="L38" s="147" t="s">
        <v>465</v>
      </c>
      <c r="M38" s="148">
        <f t="shared" si="6"/>
        <v>1</v>
      </c>
      <c r="P38" s="113"/>
    </row>
    <row r="39" spans="1:16" ht="12.75" x14ac:dyDescent="0.2">
      <c r="A39" s="108"/>
      <c r="C39" s="152"/>
      <c r="D39" s="153"/>
      <c r="E39" s="154"/>
      <c r="F39" s="147" t="s">
        <v>477</v>
      </c>
      <c r="G39" s="148">
        <f t="shared" si="5"/>
        <v>1</v>
      </c>
      <c r="H39" s="147" t="s">
        <v>477</v>
      </c>
      <c r="I39" s="150">
        <f t="shared" si="7"/>
        <v>2</v>
      </c>
      <c r="J39" s="149" t="s">
        <v>593</v>
      </c>
      <c r="K39" s="150">
        <f t="shared" si="8"/>
        <v>1</v>
      </c>
      <c r="L39" s="147" t="s">
        <v>594</v>
      </c>
      <c r="M39" s="148">
        <f t="shared" si="6"/>
        <v>1</v>
      </c>
      <c r="P39" s="113"/>
    </row>
    <row r="40" spans="1:16" ht="12.75" x14ac:dyDescent="0.2">
      <c r="A40" s="108"/>
      <c r="C40" s="165"/>
      <c r="D40" s="166"/>
      <c r="E40" s="167"/>
      <c r="F40" s="166"/>
      <c r="G40" s="167"/>
      <c r="H40" s="168" t="s">
        <v>595</v>
      </c>
      <c r="I40" s="169">
        <f t="shared" si="7"/>
        <v>1</v>
      </c>
      <c r="J40" s="170" t="s">
        <v>465</v>
      </c>
      <c r="K40" s="171">
        <f t="shared" si="8"/>
        <v>1</v>
      </c>
      <c r="L40" s="168" t="s">
        <v>596</v>
      </c>
      <c r="M40" s="169">
        <f t="shared" si="6"/>
        <v>1</v>
      </c>
      <c r="P40" s="113"/>
    </row>
    <row r="41" spans="1:16" ht="12.75" x14ac:dyDescent="0.2">
      <c r="A41" s="108"/>
      <c r="C41" s="153"/>
      <c r="D41" s="153"/>
      <c r="E41" s="153"/>
      <c r="F41" s="153"/>
      <c r="G41" s="153"/>
      <c r="H41" s="153"/>
      <c r="I41" s="153"/>
      <c r="J41" s="153"/>
      <c r="K41" s="153"/>
      <c r="L41" s="153"/>
      <c r="M41" s="153"/>
      <c r="P41" s="113"/>
    </row>
    <row r="42" spans="1:16" ht="12.75" x14ac:dyDescent="0.2">
      <c r="A42" s="108"/>
      <c r="C42" s="323" t="s">
        <v>576</v>
      </c>
      <c r="D42" s="320" t="s">
        <v>597</v>
      </c>
      <c r="E42" s="314"/>
      <c r="F42" s="314"/>
      <c r="G42" s="314"/>
      <c r="H42" s="314"/>
      <c r="I42" s="314"/>
      <c r="J42" s="314"/>
      <c r="K42" s="314"/>
      <c r="L42" s="314"/>
      <c r="M42" s="314"/>
      <c r="P42" s="113"/>
    </row>
    <row r="43" spans="1:16" ht="12.75" x14ac:dyDescent="0.2">
      <c r="A43" s="108"/>
      <c r="C43" s="324"/>
      <c r="D43" s="321" t="s">
        <v>231</v>
      </c>
      <c r="E43" s="322"/>
      <c r="F43" s="321" t="s">
        <v>61</v>
      </c>
      <c r="G43" s="322"/>
      <c r="H43" s="321" t="s">
        <v>15</v>
      </c>
      <c r="I43" s="322"/>
      <c r="J43" s="321" t="s">
        <v>50</v>
      </c>
      <c r="K43" s="322"/>
      <c r="L43" s="321" t="s">
        <v>577</v>
      </c>
      <c r="M43" s="322"/>
      <c r="O43" s="172"/>
      <c r="P43" s="113"/>
    </row>
    <row r="44" spans="1:16" ht="12.75" x14ac:dyDescent="0.2">
      <c r="A44" s="108"/>
      <c r="C44" s="146" t="s">
        <v>598</v>
      </c>
      <c r="D44" s="149" t="s">
        <v>547</v>
      </c>
      <c r="E44" s="148">
        <f t="shared" ref="E44:E45" si="9">COUNTIF($E$5:$E$25,"*"&amp;D44&amp;"*")</f>
        <v>3</v>
      </c>
      <c r="F44" s="149" t="s">
        <v>549</v>
      </c>
      <c r="G44" s="148">
        <f t="shared" ref="G44:G46" si="10">COUNTIF($G$5:$G$25,"*"&amp;F44&amp;"*")</f>
        <v>4</v>
      </c>
      <c r="H44" s="149" t="s">
        <v>547</v>
      </c>
      <c r="I44" s="150">
        <f t="shared" ref="I44:I54" si="11">COUNTIF($I$5:$I$25,"*"&amp;H44&amp;"*")</f>
        <v>2</v>
      </c>
      <c r="J44" s="149" t="s">
        <v>547</v>
      </c>
      <c r="K44" s="150">
        <f>COUNTIF($K$5:$K$27,"*"&amp;J44&amp;"*")</f>
        <v>2</v>
      </c>
      <c r="L44" s="147" t="s">
        <v>547</v>
      </c>
      <c r="M44" s="148">
        <f>COUNTIF($M$5:$M$25,"*"&amp;L44&amp;"*")</f>
        <v>3</v>
      </c>
      <c r="P44" s="113"/>
    </row>
    <row r="45" spans="1:16" ht="12.75" x14ac:dyDescent="0.2">
      <c r="A45" s="108"/>
      <c r="C45" s="173"/>
      <c r="D45" s="149" t="s">
        <v>549</v>
      </c>
      <c r="E45" s="148">
        <f t="shared" si="9"/>
        <v>1</v>
      </c>
      <c r="F45" s="149" t="s">
        <v>599</v>
      </c>
      <c r="G45" s="148">
        <f t="shared" si="10"/>
        <v>2</v>
      </c>
      <c r="H45" s="149" t="s">
        <v>599</v>
      </c>
      <c r="I45" s="148">
        <f t="shared" si="11"/>
        <v>2</v>
      </c>
      <c r="J45" s="149"/>
      <c r="K45" s="150"/>
      <c r="L45" s="147"/>
      <c r="M45" s="148"/>
      <c r="P45" s="113"/>
    </row>
    <row r="46" spans="1:16" ht="12.75" x14ac:dyDescent="0.2">
      <c r="A46" s="108"/>
      <c r="C46" s="173"/>
      <c r="D46" s="174"/>
      <c r="E46" s="154"/>
      <c r="F46" s="149" t="s">
        <v>547</v>
      </c>
      <c r="G46" s="148">
        <f t="shared" si="10"/>
        <v>2</v>
      </c>
      <c r="H46" s="149" t="s">
        <v>600</v>
      </c>
      <c r="I46" s="148">
        <f t="shared" si="11"/>
        <v>2</v>
      </c>
      <c r="J46" s="149"/>
      <c r="K46" s="150"/>
      <c r="L46" s="147"/>
      <c r="M46" s="148"/>
      <c r="P46" s="113"/>
    </row>
    <row r="47" spans="1:16" ht="12.75" x14ac:dyDescent="0.2">
      <c r="A47" s="108"/>
      <c r="C47" s="161"/>
      <c r="D47" s="164"/>
      <c r="E47" s="158"/>
      <c r="F47" s="164"/>
      <c r="G47" s="158"/>
      <c r="H47" s="159" t="s">
        <v>549</v>
      </c>
      <c r="I47" s="163">
        <f t="shared" si="11"/>
        <v>2</v>
      </c>
      <c r="J47" s="159"/>
      <c r="K47" s="160"/>
      <c r="L47" s="162"/>
      <c r="M47" s="163"/>
      <c r="P47" s="113"/>
    </row>
    <row r="48" spans="1:16" ht="12.75" x14ac:dyDescent="0.2">
      <c r="A48" s="108"/>
      <c r="C48" s="151" t="s">
        <v>591</v>
      </c>
      <c r="D48" s="149" t="s">
        <v>461</v>
      </c>
      <c r="E48" s="148">
        <f t="shared" ref="E48:E50" si="12">COUNTIF($E$5:$E$25,"*"&amp;D48&amp;"*")</f>
        <v>11</v>
      </c>
      <c r="F48" s="149" t="s">
        <v>461</v>
      </c>
      <c r="G48" s="148">
        <f t="shared" ref="G48:G52" si="13">COUNTIF($G$5:$G$25,"*"&amp;F48&amp;"*")</f>
        <v>7</v>
      </c>
      <c r="H48" s="149" t="s">
        <v>601</v>
      </c>
      <c r="I48" s="148">
        <f t="shared" si="11"/>
        <v>3</v>
      </c>
      <c r="J48" s="149" t="s">
        <v>461</v>
      </c>
      <c r="K48" s="150">
        <f t="shared" ref="K48:K57" si="14">COUNTIF($K$5:$K$27,"*"&amp;J48&amp;"*")</f>
        <v>6</v>
      </c>
      <c r="L48" s="147" t="s">
        <v>602</v>
      </c>
      <c r="M48" s="148">
        <f>COUNTIF($M$5:$M$25,"*"&amp;L48&amp;"*")</f>
        <v>1</v>
      </c>
      <c r="P48" s="113"/>
    </row>
    <row r="49" spans="1:16" ht="12.75" x14ac:dyDescent="0.2">
      <c r="A49" s="108"/>
      <c r="C49" s="152"/>
      <c r="D49" s="149" t="s">
        <v>603</v>
      </c>
      <c r="E49" s="148">
        <f t="shared" si="12"/>
        <v>1</v>
      </c>
      <c r="F49" s="149" t="s">
        <v>601</v>
      </c>
      <c r="G49" s="148">
        <f t="shared" si="13"/>
        <v>7</v>
      </c>
      <c r="H49" s="149" t="s">
        <v>604</v>
      </c>
      <c r="I49" s="148">
        <f t="shared" si="11"/>
        <v>2</v>
      </c>
      <c r="J49" s="149" t="s">
        <v>605</v>
      </c>
      <c r="K49" s="150">
        <f t="shared" si="14"/>
        <v>2</v>
      </c>
      <c r="L49" s="153"/>
      <c r="M49" s="154"/>
      <c r="P49" s="113"/>
    </row>
    <row r="50" spans="1:16" ht="12.75" x14ac:dyDescent="0.2">
      <c r="A50" s="108"/>
      <c r="C50" s="152"/>
      <c r="D50" s="149" t="s">
        <v>606</v>
      </c>
      <c r="E50" s="148">
        <f t="shared" si="12"/>
        <v>1</v>
      </c>
      <c r="F50" s="149" t="s">
        <v>607</v>
      </c>
      <c r="G50" s="148">
        <f t="shared" si="13"/>
        <v>1</v>
      </c>
      <c r="H50" s="149" t="s">
        <v>608</v>
      </c>
      <c r="I50" s="148">
        <f t="shared" si="11"/>
        <v>2</v>
      </c>
      <c r="J50" s="149" t="s">
        <v>609</v>
      </c>
      <c r="K50" s="150">
        <f t="shared" si="14"/>
        <v>2</v>
      </c>
      <c r="L50" s="153"/>
      <c r="M50" s="154"/>
      <c r="P50" s="113"/>
    </row>
    <row r="51" spans="1:16" ht="12.75" x14ac:dyDescent="0.2">
      <c r="A51" s="108"/>
      <c r="C51" s="175"/>
      <c r="D51" s="174"/>
      <c r="E51" s="154"/>
      <c r="F51" s="149" t="s">
        <v>610</v>
      </c>
      <c r="G51" s="148">
        <f t="shared" si="13"/>
        <v>1</v>
      </c>
      <c r="H51" s="149" t="s">
        <v>611</v>
      </c>
      <c r="I51" s="148">
        <f t="shared" si="11"/>
        <v>1</v>
      </c>
      <c r="J51" s="149" t="s">
        <v>612</v>
      </c>
      <c r="K51" s="150">
        <f t="shared" si="14"/>
        <v>1</v>
      </c>
      <c r="L51" s="153"/>
      <c r="M51" s="154"/>
      <c r="P51" s="113"/>
    </row>
    <row r="52" spans="1:16" ht="12.75" x14ac:dyDescent="0.2">
      <c r="A52" s="108"/>
      <c r="C52" s="152"/>
      <c r="D52" s="174"/>
      <c r="E52" s="154"/>
      <c r="F52" s="149" t="s">
        <v>613</v>
      </c>
      <c r="G52" s="148">
        <f t="shared" si="13"/>
        <v>1</v>
      </c>
      <c r="H52" s="149" t="s">
        <v>614</v>
      </c>
      <c r="I52" s="150">
        <f t="shared" si="11"/>
        <v>1</v>
      </c>
      <c r="J52" s="149" t="s">
        <v>615</v>
      </c>
      <c r="K52" s="150">
        <f t="shared" si="14"/>
        <v>1</v>
      </c>
      <c r="L52" s="153"/>
      <c r="M52" s="154"/>
      <c r="P52" s="113"/>
    </row>
    <row r="53" spans="1:16" ht="12.75" x14ac:dyDescent="0.2">
      <c r="A53" s="108"/>
      <c r="C53" s="152"/>
      <c r="D53" s="174"/>
      <c r="E53" s="154"/>
      <c r="F53" s="176"/>
      <c r="G53" s="156"/>
      <c r="H53" s="149" t="s">
        <v>603</v>
      </c>
      <c r="I53" s="148">
        <f t="shared" si="11"/>
        <v>1</v>
      </c>
      <c r="J53" s="149" t="s">
        <v>616</v>
      </c>
      <c r="K53" s="150">
        <f t="shared" si="14"/>
        <v>1</v>
      </c>
      <c r="L53" s="153"/>
      <c r="M53" s="154"/>
      <c r="P53" s="113"/>
    </row>
    <row r="54" spans="1:16" ht="12.75" x14ac:dyDescent="0.2">
      <c r="A54" s="108"/>
      <c r="C54" s="175"/>
      <c r="D54" s="174"/>
      <c r="E54" s="154"/>
      <c r="F54" s="174"/>
      <c r="G54" s="154"/>
      <c r="H54" s="149" t="s">
        <v>617</v>
      </c>
      <c r="I54" s="148">
        <f t="shared" si="11"/>
        <v>1</v>
      </c>
      <c r="J54" s="149" t="s">
        <v>618</v>
      </c>
      <c r="K54" s="150">
        <f t="shared" si="14"/>
        <v>1</v>
      </c>
      <c r="L54" s="153"/>
      <c r="M54" s="154"/>
      <c r="P54" s="113"/>
    </row>
    <row r="55" spans="1:16" ht="12.75" x14ac:dyDescent="0.2">
      <c r="A55" s="108"/>
      <c r="C55" s="152"/>
      <c r="D55" s="174"/>
      <c r="E55" s="154"/>
      <c r="F55" s="174"/>
      <c r="G55" s="154"/>
      <c r="H55" s="174"/>
      <c r="I55" s="154"/>
      <c r="J55" s="149" t="s">
        <v>619</v>
      </c>
      <c r="K55" s="150">
        <f t="shared" si="14"/>
        <v>1</v>
      </c>
      <c r="L55" s="153"/>
      <c r="M55" s="154"/>
      <c r="P55" s="113"/>
    </row>
    <row r="56" spans="1:16" ht="12.75" x14ac:dyDescent="0.2">
      <c r="A56" s="108"/>
      <c r="C56" s="152"/>
      <c r="D56" s="174"/>
      <c r="E56" s="154"/>
      <c r="F56" s="174"/>
      <c r="G56" s="154"/>
      <c r="H56" s="174"/>
      <c r="I56" s="154"/>
      <c r="J56" s="149" t="s">
        <v>620</v>
      </c>
      <c r="K56" s="150">
        <f t="shared" si="14"/>
        <v>1</v>
      </c>
      <c r="L56" s="153"/>
      <c r="M56" s="154"/>
      <c r="P56" s="113"/>
    </row>
    <row r="57" spans="1:16" ht="12.75" x14ac:dyDescent="0.2">
      <c r="A57" s="108"/>
      <c r="C57" s="165"/>
      <c r="D57" s="177"/>
      <c r="E57" s="167"/>
      <c r="F57" s="177"/>
      <c r="G57" s="167"/>
      <c r="H57" s="177"/>
      <c r="I57" s="167"/>
      <c r="J57" s="170" t="s">
        <v>603</v>
      </c>
      <c r="K57" s="171">
        <f t="shared" si="14"/>
        <v>1</v>
      </c>
      <c r="L57" s="166"/>
      <c r="M57" s="167"/>
      <c r="P57" s="113"/>
    </row>
    <row r="58" spans="1:16" ht="12.75" x14ac:dyDescent="0.2">
      <c r="A58" s="108"/>
      <c r="C58" s="153"/>
      <c r="D58" s="153"/>
      <c r="E58" s="153"/>
      <c r="F58" s="153"/>
      <c r="G58" s="153"/>
      <c r="H58" s="153"/>
      <c r="I58" s="153"/>
      <c r="J58" s="147"/>
      <c r="K58" s="178"/>
      <c r="L58" s="153"/>
      <c r="M58" s="153"/>
      <c r="P58" s="113"/>
    </row>
    <row r="59" spans="1:16" ht="12.75" x14ac:dyDescent="0.2">
      <c r="A59" s="108"/>
      <c r="C59" s="323" t="s">
        <v>621</v>
      </c>
      <c r="D59" s="320" t="s">
        <v>622</v>
      </c>
      <c r="E59" s="314"/>
      <c r="F59" s="314"/>
      <c r="G59" s="314"/>
      <c r="H59" s="314"/>
      <c r="I59" s="314"/>
      <c r="J59" s="314"/>
      <c r="K59" s="314"/>
      <c r="L59" s="314"/>
      <c r="M59" s="314"/>
      <c r="P59" s="113"/>
    </row>
    <row r="60" spans="1:16" ht="12.75" x14ac:dyDescent="0.2">
      <c r="A60" s="108"/>
      <c r="C60" s="324"/>
      <c r="D60" s="326" t="s">
        <v>231</v>
      </c>
      <c r="E60" s="327"/>
      <c r="F60" s="326" t="s">
        <v>61</v>
      </c>
      <c r="G60" s="327"/>
      <c r="H60" s="326" t="s">
        <v>15</v>
      </c>
      <c r="I60" s="327"/>
      <c r="J60" s="326" t="s">
        <v>50</v>
      </c>
      <c r="K60" s="327"/>
      <c r="L60" s="321" t="s">
        <v>577</v>
      </c>
      <c r="M60" s="322"/>
      <c r="P60" s="113"/>
    </row>
    <row r="61" spans="1:16" ht="12.75" x14ac:dyDescent="0.2">
      <c r="A61" s="108"/>
      <c r="C61" s="151" t="s">
        <v>598</v>
      </c>
      <c r="D61" s="149" t="s">
        <v>623</v>
      </c>
      <c r="E61" s="148">
        <f t="shared" ref="E61:E62" si="15">COUNTIF($E$5:$E$25,"*"&amp;D61&amp;"*")</f>
        <v>3</v>
      </c>
      <c r="F61" s="149" t="s">
        <v>624</v>
      </c>
      <c r="G61" s="148">
        <f t="shared" ref="G61:G62" si="16">COUNTIF($G$5:$G$25,"*"&amp;F61&amp;"*")</f>
        <v>1</v>
      </c>
      <c r="H61" s="149" t="s">
        <v>625</v>
      </c>
      <c r="I61" s="148">
        <f>COUNTIF($I$5:$I$25,"*"&amp;H61&amp;"*")</f>
        <v>2</v>
      </c>
      <c r="J61" s="149" t="s">
        <v>624</v>
      </c>
      <c r="K61" s="150">
        <f t="shared" ref="K61:K63" si="17">COUNTIF($K$5:$K$27,"*"&amp;J61&amp;"*")</f>
        <v>3</v>
      </c>
      <c r="L61" s="147" t="s">
        <v>623</v>
      </c>
      <c r="M61" s="148">
        <f t="shared" ref="M61:M71" si="18">COUNTIF($M$5:$M$25,"*"&amp;L61&amp;"*")</f>
        <v>9</v>
      </c>
      <c r="P61" s="113"/>
    </row>
    <row r="62" spans="1:16" ht="12.75" x14ac:dyDescent="0.2">
      <c r="A62" s="108"/>
      <c r="C62" s="173"/>
      <c r="D62" s="149" t="s">
        <v>624</v>
      </c>
      <c r="E62" s="148">
        <f t="shared" si="15"/>
        <v>1</v>
      </c>
      <c r="F62" s="149" t="s">
        <v>626</v>
      </c>
      <c r="G62" s="148">
        <f t="shared" si="16"/>
        <v>1</v>
      </c>
      <c r="H62" s="174"/>
      <c r="I62" s="154"/>
      <c r="J62" s="149" t="s">
        <v>627</v>
      </c>
      <c r="K62" s="150">
        <f t="shared" si="17"/>
        <v>1</v>
      </c>
      <c r="L62" s="147" t="s">
        <v>624</v>
      </c>
      <c r="M62" s="148">
        <f t="shared" si="18"/>
        <v>4</v>
      </c>
      <c r="P62" s="113"/>
    </row>
    <row r="63" spans="1:16" ht="12.75" x14ac:dyDescent="0.2">
      <c r="A63" s="108"/>
      <c r="C63" s="173"/>
      <c r="D63" s="174"/>
      <c r="E63" s="154"/>
      <c r="F63" s="174"/>
      <c r="G63" s="154"/>
      <c r="H63" s="174"/>
      <c r="I63" s="154"/>
      <c r="J63" s="149" t="s">
        <v>625</v>
      </c>
      <c r="K63" s="150">
        <f t="shared" si="17"/>
        <v>1</v>
      </c>
      <c r="L63" s="147" t="s">
        <v>628</v>
      </c>
      <c r="M63" s="148">
        <f t="shared" si="18"/>
        <v>2</v>
      </c>
      <c r="P63" s="113"/>
    </row>
    <row r="64" spans="1:16" ht="12.75" x14ac:dyDescent="0.2">
      <c r="A64" s="108"/>
      <c r="C64" s="173"/>
      <c r="D64" s="174"/>
      <c r="E64" s="154"/>
      <c r="F64" s="174"/>
      <c r="G64" s="154"/>
      <c r="H64" s="174"/>
      <c r="I64" s="154"/>
      <c r="J64" s="174"/>
      <c r="K64" s="154"/>
      <c r="L64" s="147" t="s">
        <v>629</v>
      </c>
      <c r="M64" s="148">
        <f t="shared" si="18"/>
        <v>2</v>
      </c>
      <c r="O64" s="108"/>
      <c r="P64" s="113"/>
    </row>
    <row r="65" spans="1:16" ht="12.75" x14ac:dyDescent="0.2">
      <c r="A65" s="108"/>
      <c r="C65" s="173"/>
      <c r="D65" s="174"/>
      <c r="E65" s="154"/>
      <c r="F65" s="174"/>
      <c r="G65" s="154"/>
      <c r="H65" s="174"/>
      <c r="I65" s="154"/>
      <c r="J65" s="174"/>
      <c r="K65" s="154"/>
      <c r="L65" s="147" t="s">
        <v>630</v>
      </c>
      <c r="M65" s="148">
        <f t="shared" si="18"/>
        <v>1</v>
      </c>
      <c r="O65" s="108"/>
      <c r="P65" s="113"/>
    </row>
    <row r="66" spans="1:16" ht="12.75" x14ac:dyDescent="0.2">
      <c r="A66" s="108"/>
      <c r="C66" s="173"/>
      <c r="D66" s="174"/>
      <c r="E66" s="154"/>
      <c r="F66" s="174"/>
      <c r="G66" s="154"/>
      <c r="H66" s="174"/>
      <c r="I66" s="154"/>
      <c r="J66" s="174"/>
      <c r="K66" s="154"/>
      <c r="L66" s="147" t="s">
        <v>631</v>
      </c>
      <c r="M66" s="148">
        <f t="shared" si="18"/>
        <v>1</v>
      </c>
      <c r="O66" s="108"/>
      <c r="P66" s="113"/>
    </row>
    <row r="67" spans="1:16" ht="12.75" x14ac:dyDescent="0.2">
      <c r="A67" s="108"/>
      <c r="C67" s="173"/>
      <c r="D67" s="174"/>
      <c r="E67" s="154"/>
      <c r="F67" s="174"/>
      <c r="G67" s="154"/>
      <c r="H67" s="174"/>
      <c r="I67" s="154"/>
      <c r="J67" s="174"/>
      <c r="K67" s="154"/>
      <c r="L67" s="147" t="s">
        <v>625</v>
      </c>
      <c r="M67" s="148">
        <f t="shared" si="18"/>
        <v>1</v>
      </c>
      <c r="O67" s="108"/>
      <c r="P67" s="113"/>
    </row>
    <row r="68" spans="1:16" ht="12.75" x14ac:dyDescent="0.2">
      <c r="A68" s="108"/>
      <c r="C68" s="173"/>
      <c r="D68" s="174"/>
      <c r="E68" s="154"/>
      <c r="F68" s="174"/>
      <c r="G68" s="154"/>
      <c r="H68" s="174"/>
      <c r="I68" s="154"/>
      <c r="J68" s="149"/>
      <c r="K68" s="150"/>
      <c r="L68" s="147" t="s">
        <v>626</v>
      </c>
      <c r="M68" s="148">
        <f t="shared" si="18"/>
        <v>1</v>
      </c>
      <c r="O68" s="108"/>
      <c r="P68" s="113"/>
    </row>
    <row r="69" spans="1:16" ht="12.75" x14ac:dyDescent="0.2">
      <c r="A69" s="108"/>
      <c r="C69" s="173"/>
      <c r="D69" s="174"/>
      <c r="E69" s="154"/>
      <c r="F69" s="174"/>
      <c r="G69" s="154"/>
      <c r="H69" s="174"/>
      <c r="I69" s="154"/>
      <c r="J69" s="149"/>
      <c r="K69" s="150"/>
      <c r="L69" s="147" t="s">
        <v>632</v>
      </c>
      <c r="M69" s="148">
        <f t="shared" si="18"/>
        <v>1</v>
      </c>
      <c r="O69" s="108"/>
      <c r="P69" s="113"/>
    </row>
    <row r="70" spans="1:16" ht="12.75" x14ac:dyDescent="0.2">
      <c r="A70" s="108"/>
      <c r="C70" s="179"/>
      <c r="D70" s="180"/>
      <c r="E70" s="160"/>
      <c r="F70" s="164"/>
      <c r="G70" s="158"/>
      <c r="H70" s="164"/>
      <c r="I70" s="158"/>
      <c r="J70" s="159"/>
      <c r="K70" s="160"/>
      <c r="L70" s="162" t="s">
        <v>633</v>
      </c>
      <c r="M70" s="163">
        <f t="shared" si="18"/>
        <v>1</v>
      </c>
      <c r="O70" s="108"/>
      <c r="P70" s="113"/>
    </row>
    <row r="71" spans="1:16" ht="12.75" x14ac:dyDescent="0.2">
      <c r="A71" s="108"/>
      <c r="C71" s="151" t="s">
        <v>591</v>
      </c>
      <c r="D71" s="149" t="s">
        <v>634</v>
      </c>
      <c r="E71" s="148">
        <f t="shared" ref="E71:E74" si="19">COUNTIF($E$5:$E$25,"*"&amp;D71&amp;"*")</f>
        <v>2</v>
      </c>
      <c r="F71" s="149" t="s">
        <v>634</v>
      </c>
      <c r="G71" s="148">
        <f t="shared" ref="G71:G73" si="20">COUNTIF($G$5:$G$25,"*"&amp;F71&amp;"*")</f>
        <v>2</v>
      </c>
      <c r="H71" s="149" t="s">
        <v>544</v>
      </c>
      <c r="I71" s="150">
        <f t="shared" ref="I71:I72" si="21">COUNTIF($I$5:$I$25,"*"&amp;H71&amp;"*")</f>
        <v>2</v>
      </c>
      <c r="J71" s="149" t="s">
        <v>544</v>
      </c>
      <c r="K71" s="150">
        <f t="shared" ref="K71:K72" si="22">COUNTIF($K$5:$K$27,"*"&amp;J71&amp;"*")</f>
        <v>2</v>
      </c>
      <c r="L71" s="147" t="s">
        <v>635</v>
      </c>
      <c r="M71" s="148">
        <f t="shared" si="18"/>
        <v>1</v>
      </c>
      <c r="O71" s="108"/>
      <c r="P71" s="113"/>
    </row>
    <row r="72" spans="1:16" ht="12.75" x14ac:dyDescent="0.2">
      <c r="A72" s="108"/>
      <c r="C72" s="152"/>
      <c r="D72" s="149" t="s">
        <v>636</v>
      </c>
      <c r="E72" s="148">
        <f t="shared" si="19"/>
        <v>1</v>
      </c>
      <c r="F72" s="149" t="s">
        <v>636</v>
      </c>
      <c r="G72" s="148">
        <f t="shared" si="20"/>
        <v>1</v>
      </c>
      <c r="H72" s="149" t="s">
        <v>633</v>
      </c>
      <c r="I72" s="150">
        <f t="shared" si="21"/>
        <v>1</v>
      </c>
      <c r="J72" s="149" t="s">
        <v>636</v>
      </c>
      <c r="K72" s="150">
        <f t="shared" si="22"/>
        <v>1</v>
      </c>
      <c r="L72" s="147"/>
      <c r="M72" s="148"/>
      <c r="O72" s="108"/>
      <c r="P72" s="113"/>
    </row>
    <row r="73" spans="1:16" ht="12.75" x14ac:dyDescent="0.2">
      <c r="A73" s="108"/>
      <c r="C73" s="152"/>
      <c r="D73" s="149" t="s">
        <v>637</v>
      </c>
      <c r="E73" s="148">
        <f t="shared" si="19"/>
        <v>1</v>
      </c>
      <c r="F73" s="149" t="s">
        <v>633</v>
      </c>
      <c r="G73" s="148">
        <f t="shared" si="20"/>
        <v>1</v>
      </c>
      <c r="H73" s="174"/>
      <c r="I73" s="154"/>
      <c r="J73" s="149"/>
      <c r="K73" s="150"/>
      <c r="L73" s="147"/>
      <c r="M73" s="148"/>
      <c r="O73" s="108"/>
      <c r="P73" s="113"/>
    </row>
    <row r="74" spans="1:16" ht="12.75" x14ac:dyDescent="0.2">
      <c r="A74" s="108"/>
      <c r="C74" s="145"/>
      <c r="D74" s="170" t="s">
        <v>633</v>
      </c>
      <c r="E74" s="169">
        <f t="shared" si="19"/>
        <v>1</v>
      </c>
      <c r="F74" s="177"/>
      <c r="G74" s="167"/>
      <c r="H74" s="177"/>
      <c r="I74" s="167"/>
      <c r="J74" s="170"/>
      <c r="K74" s="171"/>
      <c r="L74" s="168"/>
      <c r="M74" s="169"/>
      <c r="O74" s="108"/>
      <c r="P74" s="113"/>
    </row>
    <row r="75" spans="1:16" ht="12.75" x14ac:dyDescent="0.2">
      <c r="A75" s="108"/>
      <c r="C75" s="153"/>
      <c r="D75" s="181"/>
      <c r="E75" s="178"/>
      <c r="F75" s="153"/>
      <c r="G75" s="153"/>
      <c r="H75" s="153"/>
      <c r="I75" s="153"/>
      <c r="J75" s="147"/>
      <c r="K75" s="178"/>
      <c r="L75" s="147"/>
      <c r="M75" s="182"/>
      <c r="O75" s="108"/>
      <c r="P75" s="113"/>
    </row>
    <row r="76" spans="1:16" ht="12.75" x14ac:dyDescent="0.2">
      <c r="A76" s="108"/>
      <c r="C76" s="183"/>
      <c r="D76" s="86"/>
      <c r="E76" s="184"/>
      <c r="J76" s="77"/>
      <c r="K76" s="184"/>
      <c r="L76" s="77"/>
      <c r="M76" s="172"/>
      <c r="O76" s="108"/>
      <c r="P76" s="113"/>
    </row>
    <row r="77" spans="1:16" ht="12.75" x14ac:dyDescent="0.2">
      <c r="A77" s="108"/>
      <c r="C77" s="185"/>
      <c r="D77" s="86"/>
      <c r="E77" s="184"/>
      <c r="J77" s="77"/>
      <c r="K77" s="184"/>
      <c r="L77" s="77"/>
      <c r="M77" s="172"/>
      <c r="O77" s="108"/>
      <c r="P77" s="113"/>
    </row>
    <row r="78" spans="1:16" ht="12.75" x14ac:dyDescent="0.2">
      <c r="A78" s="108"/>
      <c r="C78" s="183"/>
      <c r="D78" s="86"/>
      <c r="E78" s="184"/>
      <c r="J78" s="77"/>
      <c r="K78" s="184"/>
      <c r="L78" s="77"/>
      <c r="M78" s="172"/>
      <c r="O78" s="108"/>
      <c r="P78" s="113"/>
    </row>
    <row r="79" spans="1:16" ht="12.75" x14ac:dyDescent="0.2">
      <c r="A79" s="108"/>
      <c r="C79" s="183"/>
      <c r="D79" s="86"/>
      <c r="E79" s="184"/>
      <c r="J79" s="77"/>
      <c r="K79" s="184"/>
      <c r="L79" s="77"/>
      <c r="M79" s="172"/>
      <c r="O79" s="108"/>
      <c r="P79" s="113"/>
    </row>
    <row r="80" spans="1:16" ht="12.75" x14ac:dyDescent="0.2">
      <c r="A80" s="108"/>
      <c r="D80" s="86"/>
      <c r="E80" s="184"/>
      <c r="J80" s="77"/>
      <c r="K80" s="184"/>
      <c r="L80" s="77"/>
      <c r="M80" s="172"/>
      <c r="O80" s="108"/>
      <c r="P80" s="113"/>
    </row>
    <row r="81" spans="1:16" ht="12.75" x14ac:dyDescent="0.2">
      <c r="A81" s="108"/>
      <c r="D81" s="86"/>
      <c r="E81" s="184"/>
      <c r="J81" s="77"/>
      <c r="K81" s="184"/>
      <c r="L81" s="77"/>
      <c r="M81" s="172"/>
      <c r="O81" s="108"/>
      <c r="P81" s="113"/>
    </row>
    <row r="82" spans="1:16" ht="12.75" x14ac:dyDescent="0.2">
      <c r="A82" s="108"/>
      <c r="D82" s="86"/>
      <c r="E82" s="184"/>
      <c r="J82" s="77"/>
      <c r="K82" s="184"/>
      <c r="L82" s="77"/>
      <c r="M82" s="172"/>
      <c r="O82" s="108"/>
      <c r="P82" s="113"/>
    </row>
    <row r="83" spans="1:16" ht="12.75" x14ac:dyDescent="0.2">
      <c r="A83" s="108"/>
      <c r="D83" s="86"/>
      <c r="E83" s="184"/>
      <c r="J83" s="77"/>
      <c r="K83" s="184"/>
      <c r="L83" s="77"/>
      <c r="M83" s="172"/>
      <c r="O83" s="108"/>
      <c r="P83" s="113"/>
    </row>
    <row r="84" spans="1:16" ht="12.75" x14ac:dyDescent="0.2">
      <c r="A84" s="108"/>
      <c r="D84" s="86"/>
      <c r="E84" s="184"/>
      <c r="J84" s="77"/>
      <c r="K84" s="184"/>
      <c r="L84" s="77"/>
      <c r="M84" s="172"/>
      <c r="O84" s="108"/>
      <c r="P84" s="113"/>
    </row>
    <row r="85" spans="1:16" ht="12.75" x14ac:dyDescent="0.2">
      <c r="A85" s="108"/>
      <c r="D85" s="86"/>
      <c r="E85" s="184"/>
      <c r="J85" s="77"/>
      <c r="K85" s="184"/>
      <c r="L85" s="77"/>
      <c r="M85" s="172"/>
      <c r="O85" s="108"/>
      <c r="P85" s="113"/>
    </row>
    <row r="86" spans="1:16" ht="12.75" x14ac:dyDescent="0.2">
      <c r="A86" s="108"/>
      <c r="D86" s="86"/>
      <c r="E86" s="184"/>
      <c r="J86" s="77"/>
      <c r="K86" s="184"/>
      <c r="L86" s="77"/>
      <c r="M86" s="172"/>
      <c r="O86" s="108"/>
      <c r="P86" s="113"/>
    </row>
    <row r="87" spans="1:16" ht="12.75" collapsed="1" x14ac:dyDescent="0.2">
      <c r="A87" s="108"/>
      <c r="D87" s="86"/>
      <c r="E87" s="184"/>
      <c r="J87" s="77"/>
      <c r="K87" s="184"/>
      <c r="L87" s="77"/>
      <c r="M87" s="172"/>
      <c r="O87" s="108"/>
      <c r="P87" s="113"/>
    </row>
    <row r="88" spans="1:16" ht="12.75" hidden="1" outlineLevel="1" x14ac:dyDescent="0.2">
      <c r="A88" s="108"/>
      <c r="D88" s="86"/>
      <c r="E88" s="184"/>
      <c r="G88" s="172"/>
      <c r="O88" s="108"/>
      <c r="P88" s="113"/>
    </row>
    <row r="89" spans="1:16" ht="12.75" hidden="1" outlineLevel="1" x14ac:dyDescent="0.2">
      <c r="A89" s="108"/>
      <c r="D89" s="86" t="s">
        <v>638</v>
      </c>
      <c r="E89" s="186"/>
      <c r="F89" s="86" t="s">
        <v>638</v>
      </c>
      <c r="G89" s="186"/>
      <c r="H89" s="86" t="s">
        <v>638</v>
      </c>
      <c r="J89" s="86" t="s">
        <v>638</v>
      </c>
      <c r="K89" s="141"/>
      <c r="L89" s="86" t="s">
        <v>638</v>
      </c>
      <c r="M89" s="141"/>
      <c r="O89" s="108"/>
      <c r="P89" s="113"/>
    </row>
    <row r="90" spans="1:16" ht="178.5" hidden="1" outlineLevel="1" x14ac:dyDescent="0.2">
      <c r="A90" s="108"/>
      <c r="D90" s="187" t="s">
        <v>639</v>
      </c>
      <c r="E90" s="128" t="s">
        <v>640</v>
      </c>
      <c r="F90" s="188" t="s">
        <v>639</v>
      </c>
      <c r="G90" s="128" t="s">
        <v>641</v>
      </c>
      <c r="H90" s="189" t="s">
        <v>639</v>
      </c>
      <c r="I90" s="128" t="s">
        <v>642</v>
      </c>
      <c r="J90" s="190" t="s">
        <v>639</v>
      </c>
      <c r="K90" s="128" t="s">
        <v>643</v>
      </c>
      <c r="L90" s="191" t="s">
        <v>639</v>
      </c>
      <c r="M90" s="128" t="s">
        <v>644</v>
      </c>
      <c r="O90" s="108"/>
      <c r="P90" s="113"/>
    </row>
    <row r="91" spans="1:16" ht="165.75" hidden="1" outlineLevel="1" x14ac:dyDescent="0.2">
      <c r="A91" s="108"/>
      <c r="D91" s="187" t="s">
        <v>645</v>
      </c>
      <c r="E91" s="192" t="s">
        <v>646</v>
      </c>
      <c r="F91" s="188" t="s">
        <v>645</v>
      </c>
      <c r="G91" s="128" t="s">
        <v>647</v>
      </c>
      <c r="H91" s="189" t="s">
        <v>645</v>
      </c>
      <c r="I91" s="128" t="s">
        <v>648</v>
      </c>
      <c r="J91" s="190" t="s">
        <v>645</v>
      </c>
      <c r="K91" s="128" t="s">
        <v>649</v>
      </c>
      <c r="L91" s="191" t="s">
        <v>645</v>
      </c>
      <c r="M91" s="128" t="s">
        <v>547</v>
      </c>
      <c r="O91" s="108"/>
      <c r="P91" s="113"/>
    </row>
    <row r="92" spans="1:16" ht="102" hidden="1" outlineLevel="1" x14ac:dyDescent="0.2">
      <c r="A92" s="108"/>
      <c r="D92" s="187" t="s">
        <v>650</v>
      </c>
      <c r="E92" s="128" t="s">
        <v>651</v>
      </c>
      <c r="F92" s="188" t="s">
        <v>650</v>
      </c>
      <c r="G92" s="128" t="s">
        <v>652</v>
      </c>
      <c r="H92" s="189" t="s">
        <v>650</v>
      </c>
      <c r="I92" s="128" t="s">
        <v>653</v>
      </c>
      <c r="J92" s="190" t="s">
        <v>650</v>
      </c>
      <c r="K92" s="128" t="s">
        <v>654</v>
      </c>
      <c r="L92" s="191" t="s">
        <v>650</v>
      </c>
      <c r="M92" s="128" t="s">
        <v>655</v>
      </c>
      <c r="O92" s="108"/>
      <c r="P92" s="113"/>
    </row>
    <row r="93" spans="1:16" ht="12.75" hidden="1" outlineLevel="1" x14ac:dyDescent="0.2">
      <c r="A93" s="108"/>
      <c r="E93" s="141"/>
      <c r="G93" s="141"/>
      <c r="I93" s="141"/>
      <c r="K93" s="141"/>
      <c r="M93" s="141"/>
      <c r="O93" s="108"/>
      <c r="P93" s="113"/>
    </row>
    <row r="94" spans="1:16" ht="12.75" hidden="1" outlineLevel="2" x14ac:dyDescent="0.2">
      <c r="A94" s="108"/>
      <c r="E94" s="184"/>
      <c r="O94" s="108"/>
      <c r="P94" s="113"/>
    </row>
    <row r="95" spans="1:16" ht="12.75" hidden="1" outlineLevel="2" x14ac:dyDescent="0.2">
      <c r="A95" s="108"/>
      <c r="E95" s="184"/>
      <c r="O95" s="108"/>
      <c r="P95" s="113"/>
    </row>
    <row r="96" spans="1:16" ht="12.75" hidden="1" outlineLevel="2" x14ac:dyDescent="0.2">
      <c r="A96" s="108"/>
      <c r="C96" s="184"/>
      <c r="O96" s="108"/>
      <c r="P96" s="113"/>
    </row>
    <row r="97" spans="1:16" ht="25.5" hidden="1" outlineLevel="2" x14ac:dyDescent="0.2">
      <c r="A97" s="108"/>
      <c r="C97" s="193"/>
      <c r="D97" s="194" t="s">
        <v>231</v>
      </c>
      <c r="E97" s="195" t="s">
        <v>61</v>
      </c>
      <c r="F97" s="196" t="s">
        <v>15</v>
      </c>
      <c r="G97" s="197" t="s">
        <v>50</v>
      </c>
      <c r="H97" s="198" t="s">
        <v>22</v>
      </c>
      <c r="O97" s="108"/>
      <c r="P97" s="113"/>
    </row>
    <row r="98" spans="1:16" ht="12.75" hidden="1" outlineLevel="2" x14ac:dyDescent="0.2">
      <c r="A98" s="108"/>
      <c r="C98" s="199" t="s">
        <v>482</v>
      </c>
      <c r="D98" s="200">
        <v>9</v>
      </c>
      <c r="E98" s="200">
        <v>2</v>
      </c>
      <c r="F98" s="200">
        <v>2</v>
      </c>
      <c r="G98" s="200">
        <v>3</v>
      </c>
      <c r="H98" s="200">
        <v>2</v>
      </c>
      <c r="O98" s="108"/>
      <c r="P98" s="113"/>
    </row>
    <row r="99" spans="1:16" ht="25.5" hidden="1" outlineLevel="1" x14ac:dyDescent="0.2">
      <c r="A99" s="108"/>
      <c r="C99" s="201" t="s">
        <v>656</v>
      </c>
      <c r="D99" s="200">
        <v>4</v>
      </c>
      <c r="E99" s="200">
        <v>4</v>
      </c>
      <c r="F99" s="200">
        <v>2</v>
      </c>
      <c r="G99" s="200">
        <v>3</v>
      </c>
      <c r="H99" s="200">
        <v>3</v>
      </c>
      <c r="O99" s="108"/>
      <c r="P99" s="113"/>
    </row>
    <row r="100" spans="1:16" ht="16.5" hidden="1" outlineLevel="1" x14ac:dyDescent="0.25">
      <c r="A100" s="108"/>
      <c r="B100" s="202" t="s">
        <v>657</v>
      </c>
      <c r="C100" s="201" t="s">
        <v>603</v>
      </c>
      <c r="D100" s="200">
        <v>1</v>
      </c>
      <c r="E100" s="200">
        <v>0</v>
      </c>
      <c r="F100" s="200">
        <v>1</v>
      </c>
      <c r="G100" s="200">
        <v>1</v>
      </c>
      <c r="H100" s="200">
        <v>0</v>
      </c>
      <c r="O100" s="108"/>
      <c r="P100" s="113"/>
    </row>
    <row r="101" spans="1:16" ht="20.25" hidden="1" outlineLevel="1" x14ac:dyDescent="0.3">
      <c r="B101" s="203" t="s">
        <v>658</v>
      </c>
      <c r="C101" s="204" t="s">
        <v>659</v>
      </c>
      <c r="D101" s="200">
        <v>0</v>
      </c>
      <c r="E101" s="200">
        <v>0</v>
      </c>
      <c r="F101" s="200">
        <v>1</v>
      </c>
      <c r="G101" s="200">
        <v>0</v>
      </c>
      <c r="H101" s="200">
        <v>1</v>
      </c>
      <c r="O101" s="108"/>
      <c r="P101" s="113"/>
    </row>
    <row r="102" spans="1:16" ht="12.75" hidden="1" outlineLevel="1" x14ac:dyDescent="0.2">
      <c r="B102" s="205" t="s">
        <v>638</v>
      </c>
      <c r="C102" s="206"/>
      <c r="D102" s="130"/>
      <c r="E102" s="130"/>
      <c r="F102" s="130"/>
      <c r="G102" s="207"/>
      <c r="H102" s="207"/>
      <c r="O102" s="108"/>
      <c r="P102" s="113"/>
    </row>
    <row r="103" spans="1:16" ht="12.75" hidden="1" outlineLevel="1" x14ac:dyDescent="0.2">
      <c r="B103" s="325" t="s">
        <v>639</v>
      </c>
      <c r="C103" s="206" t="s">
        <v>660</v>
      </c>
      <c r="D103" s="130">
        <v>0</v>
      </c>
      <c r="E103" s="130">
        <v>3</v>
      </c>
      <c r="F103" s="130">
        <v>4</v>
      </c>
      <c r="G103" s="130">
        <v>1</v>
      </c>
      <c r="H103" s="130">
        <v>4</v>
      </c>
      <c r="O103" s="108"/>
      <c r="P103" s="113"/>
    </row>
    <row r="104" spans="1:16" ht="12.75" hidden="1" outlineLevel="1" x14ac:dyDescent="0.2">
      <c r="B104" s="314"/>
      <c r="C104" s="208"/>
      <c r="D104" s="207"/>
      <c r="E104" s="207"/>
      <c r="F104" s="207"/>
      <c r="G104" s="207"/>
      <c r="H104" s="207"/>
      <c r="O104" s="108"/>
      <c r="P104" s="113"/>
    </row>
    <row r="105" spans="1:16" ht="25.5" hidden="1" outlineLevel="1" x14ac:dyDescent="0.2">
      <c r="B105" s="314"/>
      <c r="C105" s="209"/>
      <c r="D105" s="194" t="s">
        <v>231</v>
      </c>
      <c r="E105" s="195" t="s">
        <v>61</v>
      </c>
      <c r="F105" s="196" t="s">
        <v>15</v>
      </c>
      <c r="G105" s="197" t="s">
        <v>50</v>
      </c>
      <c r="H105" s="198" t="s">
        <v>22</v>
      </c>
      <c r="O105" s="108"/>
      <c r="P105" s="113"/>
    </row>
    <row r="106" spans="1:16" ht="12.75" hidden="1" outlineLevel="1" x14ac:dyDescent="0.2">
      <c r="B106" s="314"/>
      <c r="C106" s="210" t="s">
        <v>661</v>
      </c>
      <c r="D106" s="211">
        <v>5</v>
      </c>
      <c r="E106" s="211">
        <v>9</v>
      </c>
      <c r="F106" s="211">
        <v>9</v>
      </c>
      <c r="G106" s="211">
        <v>7</v>
      </c>
      <c r="H106" s="211">
        <v>1</v>
      </c>
      <c r="O106" s="108"/>
      <c r="P106" s="113"/>
    </row>
    <row r="107" spans="1:16" ht="12.75" hidden="1" outlineLevel="1" x14ac:dyDescent="0.2">
      <c r="C107" s="209" t="s">
        <v>662</v>
      </c>
      <c r="D107" s="211">
        <v>2</v>
      </c>
      <c r="E107" s="211">
        <v>5</v>
      </c>
      <c r="F107" s="211">
        <v>5</v>
      </c>
      <c r="G107" s="211">
        <v>1</v>
      </c>
      <c r="H107" s="211">
        <v>1</v>
      </c>
      <c r="O107" s="108"/>
      <c r="P107" s="113"/>
    </row>
    <row r="108" spans="1:16" ht="12.75" hidden="1" outlineLevel="1" x14ac:dyDescent="0.2">
      <c r="D108" s="212"/>
      <c r="E108" s="212"/>
      <c r="F108" s="130"/>
      <c r="G108" s="130"/>
      <c r="H108" s="130"/>
      <c r="O108" s="108"/>
      <c r="P108" s="113"/>
    </row>
    <row r="109" spans="1:16" ht="12.75" hidden="1" outlineLevel="1" x14ac:dyDescent="0.2">
      <c r="C109" s="208"/>
      <c r="D109" s="207"/>
      <c r="E109" s="207"/>
      <c r="F109" s="61"/>
      <c r="G109" s="61"/>
      <c r="H109" s="207"/>
      <c r="O109" s="108"/>
      <c r="P109" s="113"/>
    </row>
    <row r="110" spans="1:16" ht="25.5" hidden="1" outlineLevel="1" x14ac:dyDescent="0.2">
      <c r="C110" s="209"/>
      <c r="D110" s="194" t="s">
        <v>231</v>
      </c>
      <c r="E110" s="195" t="s">
        <v>61</v>
      </c>
      <c r="F110" s="196" t="s">
        <v>15</v>
      </c>
      <c r="G110" s="197" t="s">
        <v>50</v>
      </c>
      <c r="H110" s="198" t="s">
        <v>22</v>
      </c>
      <c r="O110" s="108"/>
      <c r="P110" s="113"/>
    </row>
    <row r="111" spans="1:16" ht="38.25" hidden="1" outlineLevel="1" x14ac:dyDescent="0.2">
      <c r="B111" s="325" t="s">
        <v>645</v>
      </c>
      <c r="C111" s="209" t="s">
        <v>663</v>
      </c>
      <c r="D111" s="211">
        <v>1</v>
      </c>
      <c r="E111" s="211">
        <v>1</v>
      </c>
      <c r="F111" s="211">
        <v>0</v>
      </c>
      <c r="G111" s="211">
        <v>0</v>
      </c>
      <c r="H111" s="211">
        <v>1</v>
      </c>
      <c r="O111" s="108"/>
      <c r="P111" s="113"/>
    </row>
    <row r="112" spans="1:16" ht="12.75" hidden="1" outlineLevel="1" x14ac:dyDescent="0.2">
      <c r="B112" s="314"/>
      <c r="C112" s="213" t="s">
        <v>664</v>
      </c>
      <c r="D112" s="211">
        <v>0</v>
      </c>
      <c r="E112" s="211">
        <v>0</v>
      </c>
      <c r="F112" s="211">
        <v>0</v>
      </c>
      <c r="G112" s="211">
        <v>1</v>
      </c>
      <c r="H112" s="211">
        <v>0</v>
      </c>
      <c r="O112" s="108"/>
      <c r="P112" s="113"/>
    </row>
    <row r="113" spans="1:16" ht="12.75" hidden="1" outlineLevel="1" x14ac:dyDescent="0.2">
      <c r="B113" s="314"/>
      <c r="C113" s="213" t="s">
        <v>665</v>
      </c>
      <c r="D113" s="211">
        <v>0</v>
      </c>
      <c r="E113" s="211">
        <v>0</v>
      </c>
      <c r="F113" s="211">
        <v>1</v>
      </c>
      <c r="G113" s="211">
        <v>1</v>
      </c>
      <c r="H113" s="211">
        <v>9</v>
      </c>
      <c r="O113" s="108"/>
      <c r="P113" s="113"/>
    </row>
    <row r="114" spans="1:16" ht="12.75" hidden="1" outlineLevel="1" x14ac:dyDescent="0.2">
      <c r="C114" s="214"/>
      <c r="D114" s="113"/>
      <c r="E114" s="113"/>
      <c r="F114" s="207"/>
      <c r="G114" s="207"/>
      <c r="H114" s="207"/>
      <c r="O114" s="108"/>
      <c r="P114" s="113"/>
    </row>
    <row r="115" spans="1:16" ht="12.75" hidden="1" outlineLevel="1" x14ac:dyDescent="0.2">
      <c r="D115" s="113"/>
      <c r="E115" s="215"/>
      <c r="F115" s="207"/>
      <c r="G115" s="207"/>
      <c r="H115" s="207"/>
      <c r="O115" s="108"/>
      <c r="P115" s="113"/>
    </row>
    <row r="116" spans="1:16" ht="12.75" hidden="1" outlineLevel="1" x14ac:dyDescent="0.2">
      <c r="B116" s="325" t="s">
        <v>650</v>
      </c>
      <c r="D116" s="113"/>
      <c r="E116" s="215"/>
      <c r="F116" s="113"/>
      <c r="G116" s="113"/>
      <c r="H116" s="113"/>
      <c r="O116" s="108"/>
      <c r="P116" s="113"/>
    </row>
    <row r="117" spans="1:16" ht="12.75" hidden="1" outlineLevel="1" x14ac:dyDescent="0.2">
      <c r="B117" s="314"/>
      <c r="D117" s="113"/>
      <c r="E117" s="216"/>
      <c r="F117" s="113"/>
      <c r="G117" s="113"/>
      <c r="H117" s="113"/>
      <c r="O117" s="108"/>
      <c r="P117" s="113"/>
    </row>
    <row r="118" spans="1:16" ht="12.75" hidden="1" outlineLevel="1" x14ac:dyDescent="0.2">
      <c r="E118" s="184"/>
      <c r="O118" s="108"/>
      <c r="P118" s="113"/>
    </row>
    <row r="119" spans="1:16" ht="12.75" hidden="1" outlineLevel="1" x14ac:dyDescent="0.2">
      <c r="E119" s="184"/>
      <c r="O119" s="108"/>
      <c r="P119" s="113"/>
    </row>
    <row r="120" spans="1:16" ht="12.75" hidden="1" outlineLevel="1" x14ac:dyDescent="0.2">
      <c r="E120" s="184"/>
      <c r="O120" s="108"/>
      <c r="P120" s="113"/>
    </row>
    <row r="121" spans="1:16" ht="12.75" x14ac:dyDescent="0.2">
      <c r="E121" s="184"/>
      <c r="O121" s="108"/>
      <c r="P121" s="113"/>
    </row>
    <row r="122" spans="1:16" ht="12.75" x14ac:dyDescent="0.2">
      <c r="A122" s="108"/>
      <c r="E122" s="184"/>
      <c r="O122" s="108"/>
      <c r="P122" s="113"/>
    </row>
    <row r="123" spans="1:16" ht="12.75" x14ac:dyDescent="0.2">
      <c r="A123" s="108"/>
      <c r="E123" s="184"/>
      <c r="O123" s="108"/>
      <c r="P123" s="113"/>
    </row>
    <row r="124" spans="1:16" ht="12.75" x14ac:dyDescent="0.2">
      <c r="A124" s="108"/>
      <c r="E124" s="184"/>
      <c r="O124" s="108"/>
      <c r="P124" s="113"/>
    </row>
    <row r="125" spans="1:16" ht="12.75" x14ac:dyDescent="0.2">
      <c r="A125" s="108"/>
      <c r="E125" s="184"/>
      <c r="O125" s="108"/>
      <c r="P125" s="113"/>
    </row>
    <row r="126" spans="1:16" ht="12.75" x14ac:dyDescent="0.2">
      <c r="A126" s="108"/>
      <c r="E126" s="184"/>
      <c r="O126" s="108"/>
      <c r="P126" s="113"/>
    </row>
    <row r="127" spans="1:16" ht="12.75" x14ac:dyDescent="0.2">
      <c r="A127" s="108"/>
      <c r="E127" s="184"/>
      <c r="O127" s="108"/>
      <c r="P127" s="113"/>
    </row>
    <row r="128" spans="1:16" ht="12.75" x14ac:dyDescent="0.2">
      <c r="A128" s="108"/>
      <c r="E128" s="184"/>
      <c r="O128" s="108"/>
      <c r="P128" s="113"/>
    </row>
    <row r="129" spans="1:16" ht="12.75" x14ac:dyDescent="0.2">
      <c r="A129" s="108"/>
      <c r="E129" s="184"/>
      <c r="O129" s="108"/>
      <c r="P129" s="113"/>
    </row>
    <row r="130" spans="1:16" ht="12.75" x14ac:dyDescent="0.2">
      <c r="A130" s="108"/>
      <c r="E130" s="184"/>
      <c r="O130" s="108"/>
      <c r="P130" s="113"/>
    </row>
    <row r="131" spans="1:16" ht="12.75" x14ac:dyDescent="0.2">
      <c r="A131" s="108"/>
      <c r="E131" s="184"/>
      <c r="O131" s="108"/>
      <c r="P131" s="113"/>
    </row>
    <row r="132" spans="1:16" ht="12.75" x14ac:dyDescent="0.2">
      <c r="A132" s="108"/>
      <c r="O132" s="108"/>
      <c r="P132" s="113"/>
    </row>
    <row r="133" spans="1:16" ht="12.75" x14ac:dyDescent="0.2">
      <c r="A133" s="108"/>
      <c r="O133" s="108"/>
      <c r="P133" s="113"/>
    </row>
    <row r="134" spans="1:16" ht="12.75" x14ac:dyDescent="0.2">
      <c r="A134" s="108"/>
      <c r="O134" s="108"/>
      <c r="P134" s="113"/>
    </row>
    <row r="135" spans="1:16" ht="12.75" x14ac:dyDescent="0.2">
      <c r="A135" s="108"/>
      <c r="O135" s="108"/>
      <c r="P135" s="113"/>
    </row>
    <row r="136" spans="1:16" ht="12.75" x14ac:dyDescent="0.2">
      <c r="A136" s="108"/>
      <c r="O136" s="108"/>
      <c r="P136" s="113"/>
    </row>
    <row r="137" spans="1:16" ht="12.75" x14ac:dyDescent="0.2">
      <c r="A137" s="108"/>
      <c r="O137" s="108"/>
      <c r="P137" s="113"/>
    </row>
    <row r="138" spans="1:16" ht="12.75" x14ac:dyDescent="0.2">
      <c r="A138" s="108"/>
      <c r="O138" s="108"/>
      <c r="P138" s="113"/>
    </row>
    <row r="139" spans="1:16" ht="12.75" x14ac:dyDescent="0.2">
      <c r="A139" s="108"/>
      <c r="O139" s="108"/>
      <c r="P139" s="113"/>
    </row>
    <row r="140" spans="1:16" ht="12.75" x14ac:dyDescent="0.2">
      <c r="A140" s="108"/>
      <c r="O140" s="108"/>
      <c r="P140" s="113"/>
    </row>
    <row r="141" spans="1:16" ht="12.75" x14ac:dyDescent="0.2">
      <c r="A141" s="108"/>
      <c r="O141" s="108"/>
      <c r="P141" s="113"/>
    </row>
    <row r="142" spans="1:16" ht="12.75" x14ac:dyDescent="0.2">
      <c r="A142" s="108"/>
      <c r="O142" s="108"/>
      <c r="P142" s="113"/>
    </row>
    <row r="143" spans="1:16" ht="12.75" x14ac:dyDescent="0.2">
      <c r="A143" s="108"/>
      <c r="O143" s="108"/>
      <c r="P143" s="113"/>
    </row>
    <row r="144" spans="1:16" ht="12.75" x14ac:dyDescent="0.2">
      <c r="A144" s="108"/>
      <c r="O144" s="108"/>
      <c r="P144" s="113"/>
    </row>
    <row r="145" spans="1:16" ht="12.75" x14ac:dyDescent="0.2">
      <c r="A145" s="108"/>
      <c r="O145" s="108"/>
      <c r="P145" s="113"/>
    </row>
    <row r="146" spans="1:16" ht="12.75" x14ac:dyDescent="0.2">
      <c r="A146" s="108"/>
      <c r="O146" s="108"/>
      <c r="P146" s="113"/>
    </row>
    <row r="147" spans="1:16" ht="12.75" x14ac:dyDescent="0.2">
      <c r="A147" s="108"/>
      <c r="O147" s="108"/>
      <c r="P147" s="113"/>
    </row>
    <row r="148" spans="1:16" ht="12.75" x14ac:dyDescent="0.2">
      <c r="A148" s="108"/>
      <c r="O148" s="108"/>
      <c r="P148" s="113"/>
    </row>
    <row r="149" spans="1:16" ht="12.75" x14ac:dyDescent="0.2">
      <c r="A149" s="108"/>
      <c r="O149" s="108"/>
      <c r="P149" s="113"/>
    </row>
    <row r="150" spans="1:16" ht="12.75" x14ac:dyDescent="0.2">
      <c r="A150" s="108"/>
      <c r="O150" s="108"/>
      <c r="P150" s="113"/>
    </row>
    <row r="151" spans="1:16" ht="12.75" x14ac:dyDescent="0.2">
      <c r="A151" s="108"/>
      <c r="O151" s="108"/>
      <c r="P151" s="113"/>
    </row>
    <row r="152" spans="1:16" ht="12.75" x14ac:dyDescent="0.2">
      <c r="A152" s="108"/>
      <c r="O152" s="108"/>
      <c r="P152" s="113"/>
    </row>
    <row r="153" spans="1:16" ht="12.75" x14ac:dyDescent="0.2">
      <c r="A153" s="108"/>
      <c r="O153" s="108"/>
      <c r="P153" s="113"/>
    </row>
    <row r="154" spans="1:16" ht="12.75" x14ac:dyDescent="0.2">
      <c r="A154" s="108"/>
      <c r="O154" s="108"/>
      <c r="P154" s="113"/>
    </row>
    <row r="155" spans="1:16" ht="12.75" x14ac:dyDescent="0.2">
      <c r="A155" s="108"/>
      <c r="O155" s="108"/>
      <c r="P155" s="113"/>
    </row>
    <row r="156" spans="1:16" ht="12.75" x14ac:dyDescent="0.2">
      <c r="A156" s="108"/>
      <c r="O156" s="108"/>
      <c r="P156" s="113"/>
    </row>
    <row r="157" spans="1:16" ht="12.75" x14ac:dyDescent="0.2">
      <c r="A157" s="108"/>
      <c r="O157" s="108"/>
      <c r="P157" s="113"/>
    </row>
    <row r="158" spans="1:16" ht="12.75" x14ac:dyDescent="0.2">
      <c r="A158" s="108"/>
      <c r="O158" s="108"/>
      <c r="P158" s="113"/>
    </row>
    <row r="159" spans="1:16" ht="12.75" x14ac:dyDescent="0.2">
      <c r="A159" s="108"/>
      <c r="O159" s="108"/>
      <c r="P159" s="113"/>
    </row>
    <row r="160" spans="1:16" ht="12.75" x14ac:dyDescent="0.2">
      <c r="A160" s="108"/>
      <c r="O160" s="108"/>
      <c r="P160" s="113"/>
    </row>
    <row r="161" spans="1:16" ht="12.75" x14ac:dyDescent="0.2">
      <c r="A161" s="108"/>
      <c r="O161" s="108"/>
      <c r="P161" s="113"/>
    </row>
    <row r="162" spans="1:16" ht="12.75" x14ac:dyDescent="0.2">
      <c r="A162" s="108"/>
      <c r="O162" s="108"/>
      <c r="P162" s="113"/>
    </row>
    <row r="163" spans="1:16" ht="12.75" x14ac:dyDescent="0.2">
      <c r="A163" s="108"/>
      <c r="O163" s="108"/>
      <c r="P163" s="113"/>
    </row>
    <row r="164" spans="1:16" ht="12.75" x14ac:dyDescent="0.2">
      <c r="A164" s="108"/>
      <c r="O164" s="108"/>
      <c r="P164" s="113"/>
    </row>
    <row r="165" spans="1:16" ht="12.75" x14ac:dyDescent="0.2">
      <c r="A165" s="108"/>
      <c r="O165" s="108"/>
      <c r="P165" s="113"/>
    </row>
    <row r="166" spans="1:16" ht="12.75" x14ac:dyDescent="0.2">
      <c r="A166" s="108"/>
      <c r="O166" s="108"/>
      <c r="P166" s="113"/>
    </row>
    <row r="167" spans="1:16" ht="12.75" x14ac:dyDescent="0.2">
      <c r="A167" s="108"/>
      <c r="O167" s="108"/>
      <c r="P167" s="113"/>
    </row>
    <row r="168" spans="1:16" ht="12.75" x14ac:dyDescent="0.2">
      <c r="A168" s="108"/>
      <c r="O168" s="108"/>
      <c r="P168" s="113"/>
    </row>
    <row r="169" spans="1:16" ht="12.75" x14ac:dyDescent="0.2">
      <c r="A169" s="108"/>
      <c r="O169" s="108"/>
      <c r="P169" s="113"/>
    </row>
    <row r="170" spans="1:16" ht="12.75" x14ac:dyDescent="0.2">
      <c r="A170" s="108"/>
      <c r="O170" s="108"/>
      <c r="P170" s="113"/>
    </row>
    <row r="171" spans="1:16" ht="12.75" x14ac:dyDescent="0.2">
      <c r="A171" s="108"/>
      <c r="O171" s="108"/>
      <c r="P171" s="113"/>
    </row>
    <row r="172" spans="1:16" ht="12.75" x14ac:dyDescent="0.2">
      <c r="A172" s="108"/>
      <c r="O172" s="108"/>
      <c r="P172" s="113"/>
    </row>
    <row r="173" spans="1:16" ht="12.75" x14ac:dyDescent="0.2">
      <c r="A173" s="108"/>
      <c r="O173" s="108"/>
      <c r="P173" s="113"/>
    </row>
    <row r="174" spans="1:16" ht="12.75" x14ac:dyDescent="0.2">
      <c r="A174" s="108"/>
      <c r="O174" s="108"/>
      <c r="P174" s="113"/>
    </row>
    <row r="175" spans="1:16" ht="12.75" x14ac:dyDescent="0.2">
      <c r="A175" s="108"/>
      <c r="O175" s="108"/>
      <c r="P175" s="113"/>
    </row>
    <row r="176" spans="1:16" ht="12.75" x14ac:dyDescent="0.2">
      <c r="A176" s="108"/>
      <c r="O176" s="108"/>
      <c r="P176" s="113"/>
    </row>
    <row r="177" spans="1:16" ht="12.75" x14ac:dyDescent="0.2">
      <c r="A177" s="108"/>
      <c r="O177" s="108"/>
      <c r="P177" s="113"/>
    </row>
    <row r="178" spans="1:16" ht="12.75" x14ac:dyDescent="0.2">
      <c r="A178" s="108"/>
      <c r="O178" s="108"/>
      <c r="P178" s="113"/>
    </row>
    <row r="179" spans="1:16" ht="12.75" x14ac:dyDescent="0.2">
      <c r="A179" s="108"/>
      <c r="O179" s="108"/>
      <c r="P179" s="113"/>
    </row>
    <row r="180" spans="1:16" ht="12.75" x14ac:dyDescent="0.2">
      <c r="A180" s="108"/>
      <c r="O180" s="108"/>
      <c r="P180" s="113"/>
    </row>
    <row r="181" spans="1:16" ht="12.75" x14ac:dyDescent="0.2">
      <c r="A181" s="108"/>
      <c r="O181" s="108"/>
      <c r="P181" s="113"/>
    </row>
    <row r="182" spans="1:16" ht="12.75" x14ac:dyDescent="0.2">
      <c r="A182" s="108"/>
      <c r="O182" s="108"/>
      <c r="P182" s="113"/>
    </row>
    <row r="183" spans="1:16" ht="12.75" x14ac:dyDescent="0.2">
      <c r="A183" s="108"/>
      <c r="O183" s="108"/>
      <c r="P183" s="113"/>
    </row>
    <row r="184" spans="1:16" ht="12.75" x14ac:dyDescent="0.2">
      <c r="A184" s="108"/>
      <c r="O184" s="108"/>
      <c r="P184" s="113"/>
    </row>
    <row r="185" spans="1:16" ht="12.75" x14ac:dyDescent="0.2">
      <c r="A185" s="108"/>
      <c r="O185" s="108"/>
      <c r="P185" s="113"/>
    </row>
    <row r="186" spans="1:16" ht="12.75" x14ac:dyDescent="0.2">
      <c r="A186" s="108"/>
      <c r="O186" s="108"/>
      <c r="P186" s="113"/>
    </row>
    <row r="187" spans="1:16" ht="12.75" x14ac:dyDescent="0.2">
      <c r="A187" s="108"/>
      <c r="O187" s="108"/>
      <c r="P187" s="113"/>
    </row>
    <row r="188" spans="1:16" ht="12.75" x14ac:dyDescent="0.2">
      <c r="A188" s="108"/>
      <c r="O188" s="108"/>
      <c r="P188" s="113"/>
    </row>
    <row r="189" spans="1:16" ht="12.75" x14ac:dyDescent="0.2">
      <c r="A189" s="108"/>
      <c r="O189" s="108"/>
      <c r="P189" s="113"/>
    </row>
    <row r="190" spans="1:16" ht="12.75" x14ac:dyDescent="0.2">
      <c r="A190" s="108"/>
      <c r="O190" s="108"/>
      <c r="P190" s="113"/>
    </row>
    <row r="191" spans="1:16" ht="12.75" x14ac:dyDescent="0.2">
      <c r="A191" s="108"/>
      <c r="O191" s="108"/>
      <c r="P191" s="113"/>
    </row>
    <row r="192" spans="1:16" ht="12.75" x14ac:dyDescent="0.2">
      <c r="A192" s="108"/>
      <c r="O192" s="108"/>
      <c r="P192" s="113"/>
    </row>
    <row r="193" spans="1:16" ht="12.75" x14ac:dyDescent="0.2">
      <c r="A193" s="108"/>
      <c r="O193" s="108"/>
      <c r="P193" s="113"/>
    </row>
    <row r="194" spans="1:16" ht="12.75" x14ac:dyDescent="0.2">
      <c r="A194" s="108"/>
      <c r="O194" s="108"/>
      <c r="P194" s="113"/>
    </row>
    <row r="195" spans="1:16" ht="12.75" x14ac:dyDescent="0.2">
      <c r="A195" s="108"/>
      <c r="O195" s="108"/>
      <c r="P195" s="113"/>
    </row>
    <row r="196" spans="1:16" ht="12.75" x14ac:dyDescent="0.2">
      <c r="A196" s="108"/>
      <c r="O196" s="108"/>
      <c r="P196" s="113"/>
    </row>
    <row r="197" spans="1:16" ht="12.75" x14ac:dyDescent="0.2">
      <c r="A197" s="108"/>
      <c r="O197" s="108"/>
      <c r="P197" s="113"/>
    </row>
    <row r="198" spans="1:16" ht="12.75" x14ac:dyDescent="0.2">
      <c r="A198" s="108"/>
      <c r="O198" s="108"/>
      <c r="P198" s="113"/>
    </row>
    <row r="199" spans="1:16" ht="12.75" x14ac:dyDescent="0.2">
      <c r="A199" s="108"/>
      <c r="O199" s="108"/>
      <c r="P199" s="113"/>
    </row>
    <row r="200" spans="1:16" ht="12.75" x14ac:dyDescent="0.2">
      <c r="A200" s="108"/>
      <c r="O200" s="108"/>
      <c r="P200" s="113"/>
    </row>
    <row r="201" spans="1:16" ht="12.75" x14ac:dyDescent="0.2">
      <c r="A201" s="108"/>
      <c r="O201" s="108"/>
      <c r="P201" s="113"/>
    </row>
    <row r="202" spans="1:16" ht="12.75" x14ac:dyDescent="0.2">
      <c r="A202" s="108"/>
      <c r="O202" s="108"/>
      <c r="P202" s="113"/>
    </row>
    <row r="203" spans="1:16" ht="12.75" x14ac:dyDescent="0.2">
      <c r="A203" s="108"/>
      <c r="O203" s="108"/>
      <c r="P203" s="113"/>
    </row>
    <row r="204" spans="1:16" ht="12.75" x14ac:dyDescent="0.2">
      <c r="A204" s="108"/>
      <c r="O204" s="108"/>
      <c r="P204" s="113"/>
    </row>
    <row r="205" spans="1:16" ht="12.75" x14ac:dyDescent="0.2">
      <c r="A205" s="108"/>
      <c r="O205" s="108"/>
      <c r="P205" s="113"/>
    </row>
    <row r="206" spans="1:16" ht="12.75" x14ac:dyDescent="0.2">
      <c r="A206" s="108"/>
      <c r="O206" s="108"/>
      <c r="P206" s="113"/>
    </row>
    <row r="207" spans="1:16" ht="12.75" x14ac:dyDescent="0.2">
      <c r="A207" s="108"/>
      <c r="O207" s="108"/>
      <c r="P207" s="113"/>
    </row>
    <row r="208" spans="1:16" ht="12.75" x14ac:dyDescent="0.2">
      <c r="A208" s="108"/>
      <c r="O208" s="108"/>
      <c r="P208" s="113"/>
    </row>
    <row r="209" spans="1:16" ht="12.75" x14ac:dyDescent="0.2">
      <c r="A209" s="108"/>
      <c r="O209" s="108"/>
      <c r="P209" s="113"/>
    </row>
    <row r="210" spans="1:16" ht="12.75" x14ac:dyDescent="0.2">
      <c r="A210" s="108"/>
      <c r="O210" s="108"/>
      <c r="P210" s="113"/>
    </row>
    <row r="211" spans="1:16" ht="12.75" x14ac:dyDescent="0.2">
      <c r="A211" s="108"/>
      <c r="O211" s="108"/>
      <c r="P211" s="113"/>
    </row>
    <row r="212" spans="1:16" ht="12.75" x14ac:dyDescent="0.2">
      <c r="A212" s="108"/>
      <c r="O212" s="108"/>
      <c r="P212" s="113"/>
    </row>
    <row r="213" spans="1:16" ht="12.75" x14ac:dyDescent="0.2">
      <c r="A213" s="108"/>
      <c r="O213" s="108"/>
      <c r="P213" s="113"/>
    </row>
    <row r="214" spans="1:16" ht="12.75" x14ac:dyDescent="0.2">
      <c r="A214" s="108"/>
      <c r="O214" s="108"/>
      <c r="P214" s="113"/>
    </row>
    <row r="215" spans="1:16" ht="12.75" x14ac:dyDescent="0.2">
      <c r="A215" s="108"/>
      <c r="O215" s="108"/>
      <c r="P215" s="113"/>
    </row>
    <row r="216" spans="1:16" ht="12.75" x14ac:dyDescent="0.2">
      <c r="A216" s="108"/>
      <c r="O216" s="108"/>
      <c r="P216" s="113"/>
    </row>
    <row r="217" spans="1:16" ht="12.75" x14ac:dyDescent="0.2">
      <c r="A217" s="108"/>
      <c r="O217" s="108"/>
      <c r="P217" s="113"/>
    </row>
    <row r="218" spans="1:16" ht="12.75" x14ac:dyDescent="0.2">
      <c r="A218" s="108"/>
      <c r="O218" s="108"/>
      <c r="P218" s="113"/>
    </row>
    <row r="219" spans="1:16" ht="12.75" x14ac:dyDescent="0.2">
      <c r="A219" s="108"/>
      <c r="O219" s="108"/>
      <c r="P219" s="113"/>
    </row>
    <row r="220" spans="1:16" ht="12.75" x14ac:dyDescent="0.2">
      <c r="A220" s="108"/>
      <c r="O220" s="108"/>
      <c r="P220" s="113"/>
    </row>
    <row r="221" spans="1:16" ht="12.75" x14ac:dyDescent="0.2">
      <c r="A221" s="108"/>
      <c r="O221" s="108"/>
      <c r="P221" s="113"/>
    </row>
    <row r="222" spans="1:16" ht="12.75" x14ac:dyDescent="0.2">
      <c r="A222" s="108"/>
      <c r="O222" s="108"/>
      <c r="P222" s="113"/>
    </row>
    <row r="223" spans="1:16" ht="12.75" x14ac:dyDescent="0.2">
      <c r="A223" s="108"/>
      <c r="O223" s="108"/>
      <c r="P223" s="113"/>
    </row>
    <row r="224" spans="1:16" ht="12.75" x14ac:dyDescent="0.2">
      <c r="A224" s="108"/>
      <c r="O224" s="108"/>
      <c r="P224" s="113"/>
    </row>
    <row r="225" spans="1:16" ht="12.75" x14ac:dyDescent="0.2">
      <c r="A225" s="108"/>
      <c r="O225" s="108"/>
      <c r="P225" s="113"/>
    </row>
    <row r="226" spans="1:16" ht="12.75" x14ac:dyDescent="0.2">
      <c r="A226" s="108"/>
      <c r="O226" s="108"/>
      <c r="P226" s="113"/>
    </row>
    <row r="227" spans="1:16" ht="12.75" x14ac:dyDescent="0.2">
      <c r="A227" s="108"/>
      <c r="O227" s="108"/>
      <c r="P227" s="113"/>
    </row>
    <row r="228" spans="1:16" ht="12.75" x14ac:dyDescent="0.2">
      <c r="A228" s="108"/>
      <c r="O228" s="108"/>
      <c r="P228" s="113"/>
    </row>
    <row r="229" spans="1:16" ht="12.75" x14ac:dyDescent="0.2">
      <c r="A229" s="108"/>
      <c r="O229" s="108"/>
      <c r="P229" s="113"/>
    </row>
    <row r="230" spans="1:16" ht="12.75" x14ac:dyDescent="0.2">
      <c r="A230" s="108"/>
      <c r="O230" s="108"/>
      <c r="P230" s="113"/>
    </row>
    <row r="231" spans="1:16" ht="12.75" x14ac:dyDescent="0.2">
      <c r="A231" s="108"/>
      <c r="O231" s="108"/>
      <c r="P231" s="113"/>
    </row>
    <row r="232" spans="1:16" ht="12.75" x14ac:dyDescent="0.2">
      <c r="A232" s="108"/>
      <c r="O232" s="108"/>
      <c r="P232" s="113"/>
    </row>
    <row r="233" spans="1:16" ht="12.75" x14ac:dyDescent="0.2">
      <c r="A233" s="108"/>
      <c r="O233" s="108"/>
      <c r="P233" s="113"/>
    </row>
    <row r="234" spans="1:16" ht="12.75" x14ac:dyDescent="0.2">
      <c r="A234" s="108"/>
      <c r="O234" s="108"/>
      <c r="P234" s="113"/>
    </row>
    <row r="235" spans="1:16" ht="12.75" x14ac:dyDescent="0.2">
      <c r="A235" s="108"/>
      <c r="O235" s="108"/>
      <c r="P235" s="113"/>
    </row>
    <row r="236" spans="1:16" ht="12.75" x14ac:dyDescent="0.2">
      <c r="A236" s="108"/>
      <c r="O236" s="108"/>
      <c r="P236" s="113"/>
    </row>
    <row r="237" spans="1:16" ht="12.75" x14ac:dyDescent="0.2">
      <c r="A237" s="108"/>
      <c r="O237" s="108"/>
      <c r="P237" s="113"/>
    </row>
    <row r="238" spans="1:16" ht="12.75" x14ac:dyDescent="0.2">
      <c r="A238" s="108"/>
      <c r="O238" s="108"/>
      <c r="P238" s="113"/>
    </row>
    <row r="239" spans="1:16" ht="12.75" x14ac:dyDescent="0.2">
      <c r="A239" s="108"/>
      <c r="O239" s="108"/>
      <c r="P239" s="113"/>
    </row>
    <row r="240" spans="1:16" ht="12.75" x14ac:dyDescent="0.2">
      <c r="A240" s="108"/>
      <c r="O240" s="108"/>
      <c r="P240" s="113"/>
    </row>
    <row r="241" spans="1:16" ht="12.75" x14ac:dyDescent="0.2">
      <c r="A241" s="108"/>
      <c r="O241" s="108"/>
      <c r="P241" s="113"/>
    </row>
    <row r="242" spans="1:16" ht="12.75" x14ac:dyDescent="0.2">
      <c r="A242" s="108"/>
      <c r="O242" s="108"/>
      <c r="P242" s="113"/>
    </row>
    <row r="243" spans="1:16" ht="12.75" x14ac:dyDescent="0.2">
      <c r="A243" s="108"/>
      <c r="O243" s="108"/>
      <c r="P243" s="113"/>
    </row>
    <row r="244" spans="1:16" ht="12.75" x14ac:dyDescent="0.2">
      <c r="A244" s="108"/>
      <c r="O244" s="108"/>
      <c r="P244" s="113"/>
    </row>
    <row r="245" spans="1:16" ht="12.75" x14ac:dyDescent="0.2">
      <c r="A245" s="108"/>
      <c r="O245" s="108"/>
      <c r="P245" s="113"/>
    </row>
    <row r="246" spans="1:16" ht="12.75" x14ac:dyDescent="0.2">
      <c r="A246" s="108"/>
      <c r="O246" s="108"/>
      <c r="P246" s="113"/>
    </row>
    <row r="247" spans="1:16" ht="12.75" x14ac:dyDescent="0.2">
      <c r="A247" s="108"/>
      <c r="O247" s="108"/>
      <c r="P247" s="113"/>
    </row>
    <row r="248" spans="1:16" ht="12.75" x14ac:dyDescent="0.2">
      <c r="A248" s="108"/>
      <c r="O248" s="108"/>
      <c r="P248" s="113"/>
    </row>
    <row r="249" spans="1:16" ht="12.75" x14ac:dyDescent="0.2">
      <c r="A249" s="108"/>
      <c r="O249" s="108"/>
      <c r="P249" s="113"/>
    </row>
    <row r="250" spans="1:16" ht="12.75" x14ac:dyDescent="0.2">
      <c r="A250" s="108"/>
      <c r="O250" s="108"/>
      <c r="P250" s="113"/>
    </row>
    <row r="251" spans="1:16" ht="12.75" x14ac:dyDescent="0.2">
      <c r="A251" s="108"/>
      <c r="O251" s="108"/>
      <c r="P251" s="113"/>
    </row>
    <row r="252" spans="1:16" ht="12.75" x14ac:dyDescent="0.2">
      <c r="A252" s="108"/>
      <c r="O252" s="108"/>
      <c r="P252" s="113"/>
    </row>
    <row r="253" spans="1:16" ht="12.75" x14ac:dyDescent="0.2">
      <c r="A253" s="108"/>
      <c r="O253" s="108"/>
      <c r="P253" s="113"/>
    </row>
    <row r="254" spans="1:16" ht="12.75" x14ac:dyDescent="0.2">
      <c r="A254" s="108"/>
      <c r="O254" s="108"/>
      <c r="P254" s="113"/>
    </row>
    <row r="255" spans="1:16" ht="12.75" x14ac:dyDescent="0.2">
      <c r="A255" s="108"/>
      <c r="O255" s="108"/>
      <c r="P255" s="113"/>
    </row>
    <row r="256" spans="1:16" ht="12.75" x14ac:dyDescent="0.2">
      <c r="A256" s="108"/>
      <c r="O256" s="108"/>
      <c r="P256" s="113"/>
    </row>
    <row r="257" spans="1:16" ht="12.75" x14ac:dyDescent="0.2">
      <c r="A257" s="108"/>
      <c r="O257" s="108"/>
      <c r="P257" s="113"/>
    </row>
    <row r="258" spans="1:16" ht="12.75" x14ac:dyDescent="0.2">
      <c r="A258" s="108"/>
      <c r="O258" s="108"/>
      <c r="P258" s="113"/>
    </row>
    <row r="259" spans="1:16" ht="12.75" x14ac:dyDescent="0.2">
      <c r="A259" s="108"/>
      <c r="O259" s="108"/>
      <c r="P259" s="113"/>
    </row>
    <row r="260" spans="1:16" ht="12.75" x14ac:dyDescent="0.2">
      <c r="A260" s="108"/>
      <c r="O260" s="108"/>
      <c r="P260" s="113"/>
    </row>
    <row r="261" spans="1:16" ht="12.75" x14ac:dyDescent="0.2">
      <c r="A261" s="108"/>
      <c r="O261" s="108"/>
      <c r="P261" s="113"/>
    </row>
    <row r="262" spans="1:16" ht="12.75" x14ac:dyDescent="0.2">
      <c r="A262" s="108"/>
      <c r="O262" s="108"/>
      <c r="P262" s="113"/>
    </row>
    <row r="263" spans="1:16" ht="12.75" x14ac:dyDescent="0.2">
      <c r="A263" s="108"/>
      <c r="O263" s="108"/>
      <c r="P263" s="113"/>
    </row>
    <row r="264" spans="1:16" ht="12.75" x14ac:dyDescent="0.2">
      <c r="A264" s="108"/>
      <c r="O264" s="108"/>
      <c r="P264" s="113"/>
    </row>
    <row r="265" spans="1:16" ht="12.75" x14ac:dyDescent="0.2">
      <c r="A265" s="108"/>
      <c r="O265" s="108"/>
      <c r="P265" s="113"/>
    </row>
    <row r="266" spans="1:16" ht="12.75" x14ac:dyDescent="0.2">
      <c r="A266" s="108"/>
      <c r="O266" s="108"/>
      <c r="P266" s="113"/>
    </row>
    <row r="267" spans="1:16" ht="12.75" x14ac:dyDescent="0.2">
      <c r="A267" s="108"/>
      <c r="O267" s="108"/>
      <c r="P267" s="113"/>
    </row>
    <row r="268" spans="1:16" ht="12.75" x14ac:dyDescent="0.2">
      <c r="A268" s="108"/>
      <c r="O268" s="108"/>
      <c r="P268" s="113"/>
    </row>
    <row r="269" spans="1:16" ht="12.75" x14ac:dyDescent="0.2">
      <c r="A269" s="108"/>
      <c r="O269" s="108"/>
      <c r="P269" s="113"/>
    </row>
    <row r="270" spans="1:16" ht="12.75" x14ac:dyDescent="0.2">
      <c r="A270" s="108"/>
      <c r="O270" s="108"/>
      <c r="P270" s="113"/>
    </row>
    <row r="271" spans="1:16" ht="12.75" x14ac:dyDescent="0.2">
      <c r="A271" s="108"/>
      <c r="O271" s="108"/>
      <c r="P271" s="113"/>
    </row>
    <row r="272" spans="1:16" ht="12.75" x14ac:dyDescent="0.2">
      <c r="A272" s="108"/>
      <c r="O272" s="108"/>
      <c r="P272" s="113"/>
    </row>
    <row r="273" spans="1:16" ht="12.75" x14ac:dyDescent="0.2">
      <c r="A273" s="108"/>
      <c r="O273" s="108"/>
      <c r="P273" s="113"/>
    </row>
    <row r="274" spans="1:16" ht="12.75" x14ac:dyDescent="0.2">
      <c r="A274" s="108"/>
      <c r="O274" s="108"/>
      <c r="P274" s="113"/>
    </row>
    <row r="275" spans="1:16" ht="12.75" x14ac:dyDescent="0.2">
      <c r="A275" s="108"/>
      <c r="O275" s="108"/>
      <c r="P275" s="113"/>
    </row>
    <row r="276" spans="1:16" ht="12.75" x14ac:dyDescent="0.2">
      <c r="A276" s="108"/>
      <c r="O276" s="108"/>
      <c r="P276" s="113"/>
    </row>
    <row r="277" spans="1:16" ht="12.75" x14ac:dyDescent="0.2">
      <c r="A277" s="108"/>
      <c r="O277" s="108"/>
      <c r="P277" s="113"/>
    </row>
    <row r="278" spans="1:16" ht="12.75" x14ac:dyDescent="0.2">
      <c r="A278" s="108"/>
      <c r="O278" s="108"/>
      <c r="P278" s="113"/>
    </row>
    <row r="279" spans="1:16" ht="12.75" x14ac:dyDescent="0.2">
      <c r="A279" s="108"/>
      <c r="O279" s="108"/>
      <c r="P279" s="113"/>
    </row>
    <row r="280" spans="1:16" ht="12.75" x14ac:dyDescent="0.2">
      <c r="A280" s="108"/>
      <c r="O280" s="108"/>
      <c r="P280" s="113"/>
    </row>
    <row r="281" spans="1:16" ht="12.75" x14ac:dyDescent="0.2">
      <c r="A281" s="108"/>
      <c r="O281" s="108"/>
      <c r="P281" s="113"/>
    </row>
    <row r="282" spans="1:16" ht="12.75" x14ac:dyDescent="0.2">
      <c r="A282" s="108"/>
      <c r="O282" s="108"/>
      <c r="P282" s="113"/>
    </row>
    <row r="283" spans="1:16" ht="12.75" x14ac:dyDescent="0.2">
      <c r="A283" s="108"/>
      <c r="O283" s="108"/>
      <c r="P283" s="113"/>
    </row>
    <row r="284" spans="1:16" ht="12.75" x14ac:dyDescent="0.2">
      <c r="A284" s="108"/>
      <c r="O284" s="108"/>
      <c r="P284" s="113"/>
    </row>
    <row r="285" spans="1:16" ht="12.75" x14ac:dyDescent="0.2">
      <c r="A285" s="108"/>
      <c r="O285" s="108"/>
      <c r="P285" s="113"/>
    </row>
    <row r="286" spans="1:16" ht="12.75" x14ac:dyDescent="0.2">
      <c r="A286" s="108"/>
      <c r="O286" s="108"/>
      <c r="P286" s="113"/>
    </row>
    <row r="287" spans="1:16" ht="12.75" x14ac:dyDescent="0.2">
      <c r="A287" s="108"/>
      <c r="O287" s="108"/>
      <c r="P287" s="113"/>
    </row>
    <row r="288" spans="1:16" ht="12.75" x14ac:dyDescent="0.2">
      <c r="A288" s="108"/>
      <c r="O288" s="108"/>
      <c r="P288" s="113"/>
    </row>
    <row r="289" spans="1:16" ht="12.75" x14ac:dyDescent="0.2">
      <c r="A289" s="108"/>
      <c r="O289" s="108"/>
      <c r="P289" s="113"/>
    </row>
    <row r="290" spans="1:16" ht="12.75" x14ac:dyDescent="0.2">
      <c r="A290" s="108"/>
      <c r="O290" s="108"/>
      <c r="P290" s="113"/>
    </row>
    <row r="291" spans="1:16" ht="12.75" x14ac:dyDescent="0.2">
      <c r="A291" s="108"/>
      <c r="O291" s="108"/>
      <c r="P291" s="113"/>
    </row>
    <row r="292" spans="1:16" ht="12.75" x14ac:dyDescent="0.2">
      <c r="A292" s="108"/>
      <c r="O292" s="108"/>
      <c r="P292" s="113"/>
    </row>
    <row r="293" spans="1:16" ht="12.75" x14ac:dyDescent="0.2">
      <c r="A293" s="108"/>
      <c r="O293" s="108"/>
      <c r="P293" s="113"/>
    </row>
    <row r="294" spans="1:16" ht="12.75" x14ac:dyDescent="0.2">
      <c r="A294" s="108"/>
      <c r="O294" s="108"/>
      <c r="P294" s="113"/>
    </row>
    <row r="295" spans="1:16" ht="12.75" x14ac:dyDescent="0.2">
      <c r="A295" s="108"/>
      <c r="O295" s="108"/>
      <c r="P295" s="113"/>
    </row>
    <row r="296" spans="1:16" ht="12.75" x14ac:dyDescent="0.2">
      <c r="A296" s="108"/>
      <c r="O296" s="108"/>
      <c r="P296" s="113"/>
    </row>
    <row r="297" spans="1:16" ht="12.75" x14ac:dyDescent="0.2">
      <c r="A297" s="108"/>
      <c r="O297" s="108"/>
      <c r="P297" s="113"/>
    </row>
    <row r="298" spans="1:16" ht="12.75" x14ac:dyDescent="0.2">
      <c r="A298" s="108"/>
      <c r="O298" s="108"/>
      <c r="P298" s="113"/>
    </row>
    <row r="299" spans="1:16" ht="12.75" x14ac:dyDescent="0.2">
      <c r="A299" s="108"/>
      <c r="O299" s="108"/>
      <c r="P299" s="113"/>
    </row>
    <row r="300" spans="1:16" ht="12.75" x14ac:dyDescent="0.2">
      <c r="A300" s="108"/>
      <c r="O300" s="108"/>
      <c r="P300" s="113"/>
    </row>
    <row r="301" spans="1:16" ht="12.75" x14ac:dyDescent="0.2">
      <c r="A301" s="108"/>
      <c r="O301" s="108"/>
      <c r="P301" s="113"/>
    </row>
    <row r="302" spans="1:16" ht="12.75" x14ac:dyDescent="0.2">
      <c r="A302" s="108"/>
      <c r="O302" s="108"/>
      <c r="P302" s="113"/>
    </row>
    <row r="303" spans="1:16" ht="12.75" x14ac:dyDescent="0.2">
      <c r="A303" s="108"/>
      <c r="O303" s="108"/>
      <c r="P303" s="113"/>
    </row>
    <row r="304" spans="1:16" ht="12.75" x14ac:dyDescent="0.2">
      <c r="A304" s="108"/>
      <c r="O304" s="108"/>
      <c r="P304" s="113"/>
    </row>
    <row r="305" spans="1:16" ht="12.75" x14ac:dyDescent="0.2">
      <c r="A305" s="108"/>
      <c r="O305" s="108"/>
      <c r="P305" s="113"/>
    </row>
    <row r="306" spans="1:16" ht="12.75" x14ac:dyDescent="0.2">
      <c r="A306" s="108"/>
      <c r="O306" s="108"/>
      <c r="P306" s="113"/>
    </row>
    <row r="307" spans="1:16" ht="12.75" x14ac:dyDescent="0.2">
      <c r="A307" s="108"/>
      <c r="O307" s="108"/>
      <c r="P307" s="113"/>
    </row>
    <row r="308" spans="1:16" ht="12.75" x14ac:dyDescent="0.2">
      <c r="A308" s="108"/>
      <c r="O308" s="108"/>
      <c r="P308" s="113"/>
    </row>
    <row r="309" spans="1:16" ht="12.75" x14ac:dyDescent="0.2">
      <c r="A309" s="108"/>
      <c r="O309" s="108"/>
      <c r="P309" s="113"/>
    </row>
    <row r="310" spans="1:16" ht="12.75" x14ac:dyDescent="0.2">
      <c r="A310" s="108"/>
      <c r="O310" s="108"/>
      <c r="P310" s="113"/>
    </row>
    <row r="311" spans="1:16" ht="12.75" x14ac:dyDescent="0.2">
      <c r="A311" s="108"/>
      <c r="O311" s="108"/>
      <c r="P311" s="113"/>
    </row>
    <row r="312" spans="1:16" ht="12.75" x14ac:dyDescent="0.2">
      <c r="A312" s="108"/>
      <c r="O312" s="108"/>
      <c r="P312" s="113"/>
    </row>
    <row r="313" spans="1:16" ht="12.75" x14ac:dyDescent="0.2">
      <c r="A313" s="108"/>
      <c r="O313" s="108"/>
      <c r="P313" s="113"/>
    </row>
    <row r="314" spans="1:16" ht="12.75" x14ac:dyDescent="0.2">
      <c r="A314" s="108"/>
      <c r="O314" s="108"/>
      <c r="P314" s="113"/>
    </row>
    <row r="315" spans="1:16" ht="12.75" x14ac:dyDescent="0.2">
      <c r="A315" s="108"/>
      <c r="O315" s="108"/>
      <c r="P315" s="113"/>
    </row>
    <row r="316" spans="1:16" ht="12.75" x14ac:dyDescent="0.2">
      <c r="A316" s="108"/>
      <c r="O316" s="108"/>
      <c r="P316" s="113"/>
    </row>
    <row r="317" spans="1:16" ht="12.75" x14ac:dyDescent="0.2">
      <c r="A317" s="108"/>
      <c r="O317" s="108"/>
      <c r="P317" s="113"/>
    </row>
    <row r="318" spans="1:16" ht="12.75" x14ac:dyDescent="0.2">
      <c r="A318" s="108"/>
      <c r="O318" s="108"/>
      <c r="P318" s="113"/>
    </row>
    <row r="319" spans="1:16" ht="12.75" x14ac:dyDescent="0.2">
      <c r="A319" s="108"/>
      <c r="O319" s="108"/>
      <c r="P319" s="113"/>
    </row>
    <row r="320" spans="1:16" ht="12.75" x14ac:dyDescent="0.2">
      <c r="A320" s="108"/>
      <c r="O320" s="108"/>
      <c r="P320" s="113"/>
    </row>
    <row r="321" spans="1:16" ht="12.75" x14ac:dyDescent="0.2">
      <c r="A321" s="108"/>
      <c r="O321" s="108"/>
      <c r="P321" s="113"/>
    </row>
    <row r="322" spans="1:16" ht="12.75" x14ac:dyDescent="0.2">
      <c r="A322" s="108"/>
      <c r="O322" s="108"/>
      <c r="P322" s="113"/>
    </row>
    <row r="323" spans="1:16" ht="12.75" x14ac:dyDescent="0.2">
      <c r="A323" s="108"/>
      <c r="O323" s="108"/>
      <c r="P323" s="113"/>
    </row>
    <row r="324" spans="1:16" ht="12.75" x14ac:dyDescent="0.2">
      <c r="A324" s="108"/>
      <c r="O324" s="108"/>
      <c r="P324" s="113"/>
    </row>
    <row r="325" spans="1:16" ht="12.75" x14ac:dyDescent="0.2">
      <c r="A325" s="108"/>
      <c r="O325" s="108"/>
      <c r="P325" s="113"/>
    </row>
    <row r="326" spans="1:16" ht="12.75" x14ac:dyDescent="0.2">
      <c r="A326" s="108"/>
      <c r="O326" s="108"/>
      <c r="P326" s="113"/>
    </row>
    <row r="327" spans="1:16" ht="12.75" x14ac:dyDescent="0.2">
      <c r="A327" s="108"/>
      <c r="O327" s="108"/>
      <c r="P327" s="113"/>
    </row>
    <row r="328" spans="1:16" ht="12.75" x14ac:dyDescent="0.2">
      <c r="A328" s="108"/>
      <c r="O328" s="108"/>
      <c r="P328" s="113"/>
    </row>
    <row r="329" spans="1:16" ht="12.75" x14ac:dyDescent="0.2">
      <c r="A329" s="108"/>
      <c r="O329" s="108"/>
      <c r="P329" s="113"/>
    </row>
    <row r="330" spans="1:16" ht="12.75" x14ac:dyDescent="0.2">
      <c r="A330" s="108"/>
      <c r="O330" s="108"/>
      <c r="P330" s="113"/>
    </row>
    <row r="331" spans="1:16" ht="12.75" x14ac:dyDescent="0.2">
      <c r="A331" s="108"/>
      <c r="O331" s="108"/>
      <c r="P331" s="113"/>
    </row>
    <row r="332" spans="1:16" ht="12.75" x14ac:dyDescent="0.2">
      <c r="A332" s="108"/>
      <c r="O332" s="108"/>
      <c r="P332" s="113"/>
    </row>
    <row r="333" spans="1:16" ht="12.75" x14ac:dyDescent="0.2">
      <c r="A333" s="108"/>
      <c r="O333" s="108"/>
      <c r="P333" s="113"/>
    </row>
    <row r="334" spans="1:16" ht="12.75" x14ac:dyDescent="0.2">
      <c r="A334" s="108"/>
      <c r="O334" s="108"/>
      <c r="P334" s="113"/>
    </row>
    <row r="335" spans="1:16" ht="12.75" x14ac:dyDescent="0.2">
      <c r="A335" s="108"/>
      <c r="O335" s="108"/>
      <c r="P335" s="113"/>
    </row>
    <row r="336" spans="1:16" ht="12.75" x14ac:dyDescent="0.2">
      <c r="A336" s="108"/>
      <c r="O336" s="108"/>
      <c r="P336" s="113"/>
    </row>
    <row r="337" spans="1:16" ht="12.75" x14ac:dyDescent="0.2">
      <c r="A337" s="108"/>
      <c r="O337" s="108"/>
      <c r="P337" s="113"/>
    </row>
    <row r="338" spans="1:16" ht="12.75" x14ac:dyDescent="0.2">
      <c r="A338" s="108"/>
      <c r="O338" s="108"/>
      <c r="P338" s="113"/>
    </row>
    <row r="339" spans="1:16" ht="12.75" x14ac:dyDescent="0.2">
      <c r="A339" s="108"/>
      <c r="O339" s="108"/>
      <c r="P339" s="113"/>
    </row>
    <row r="340" spans="1:16" ht="12.75" x14ac:dyDescent="0.2">
      <c r="A340" s="108"/>
      <c r="O340" s="108"/>
      <c r="P340" s="113"/>
    </row>
    <row r="341" spans="1:16" ht="12.75" x14ac:dyDescent="0.2">
      <c r="A341" s="108"/>
      <c r="O341" s="108"/>
      <c r="P341" s="113"/>
    </row>
    <row r="342" spans="1:16" ht="12.75" x14ac:dyDescent="0.2">
      <c r="A342" s="108"/>
      <c r="O342" s="108"/>
      <c r="P342" s="113"/>
    </row>
    <row r="343" spans="1:16" ht="12.75" x14ac:dyDescent="0.2">
      <c r="A343" s="108"/>
      <c r="O343" s="108"/>
      <c r="P343" s="113"/>
    </row>
    <row r="344" spans="1:16" ht="12.75" x14ac:dyDescent="0.2">
      <c r="A344" s="108"/>
      <c r="O344" s="108"/>
      <c r="P344" s="113"/>
    </row>
    <row r="345" spans="1:16" ht="12.75" x14ac:dyDescent="0.2">
      <c r="A345" s="108"/>
      <c r="O345" s="108"/>
      <c r="P345" s="113"/>
    </row>
    <row r="346" spans="1:16" ht="12.75" x14ac:dyDescent="0.2">
      <c r="A346" s="108"/>
      <c r="O346" s="108"/>
      <c r="P346" s="113"/>
    </row>
    <row r="347" spans="1:16" ht="12.75" x14ac:dyDescent="0.2">
      <c r="A347" s="108"/>
      <c r="O347" s="108"/>
      <c r="P347" s="113"/>
    </row>
    <row r="348" spans="1:16" ht="12.75" x14ac:dyDescent="0.2">
      <c r="A348" s="108"/>
      <c r="O348" s="108"/>
      <c r="P348" s="113"/>
    </row>
    <row r="349" spans="1:16" ht="12.75" x14ac:dyDescent="0.2">
      <c r="A349" s="108"/>
      <c r="O349" s="108"/>
      <c r="P349" s="113"/>
    </row>
    <row r="350" spans="1:16" ht="12.75" x14ac:dyDescent="0.2">
      <c r="A350" s="108"/>
      <c r="O350" s="108"/>
      <c r="P350" s="113"/>
    </row>
    <row r="351" spans="1:16" ht="12.75" x14ac:dyDescent="0.2">
      <c r="A351" s="108"/>
      <c r="O351" s="108"/>
      <c r="P351" s="113"/>
    </row>
    <row r="352" spans="1:16" ht="12.75" x14ac:dyDescent="0.2">
      <c r="A352" s="108"/>
      <c r="O352" s="108"/>
      <c r="P352" s="113"/>
    </row>
    <row r="353" spans="1:16" ht="12.75" x14ac:dyDescent="0.2">
      <c r="A353" s="108"/>
      <c r="O353" s="108"/>
      <c r="P353" s="113"/>
    </row>
    <row r="354" spans="1:16" ht="12.75" x14ac:dyDescent="0.2">
      <c r="A354" s="108"/>
      <c r="O354" s="108"/>
      <c r="P354" s="113"/>
    </row>
    <row r="355" spans="1:16" ht="12.75" x14ac:dyDescent="0.2">
      <c r="A355" s="108"/>
      <c r="O355" s="108"/>
      <c r="P355" s="113"/>
    </row>
    <row r="356" spans="1:16" ht="12.75" x14ac:dyDescent="0.2">
      <c r="A356" s="108"/>
      <c r="O356" s="108"/>
      <c r="P356" s="113"/>
    </row>
    <row r="357" spans="1:16" ht="12.75" x14ac:dyDescent="0.2">
      <c r="A357" s="108"/>
      <c r="O357" s="108"/>
      <c r="P357" s="113"/>
    </row>
    <row r="358" spans="1:16" ht="12.75" x14ac:dyDescent="0.2">
      <c r="A358" s="108"/>
      <c r="O358" s="108"/>
      <c r="P358" s="113"/>
    </row>
    <row r="359" spans="1:16" ht="12.75" x14ac:dyDescent="0.2">
      <c r="A359" s="108"/>
      <c r="O359" s="108"/>
      <c r="P359" s="113"/>
    </row>
    <row r="360" spans="1:16" ht="12.75" x14ac:dyDescent="0.2">
      <c r="A360" s="108"/>
      <c r="O360" s="108"/>
      <c r="P360" s="113"/>
    </row>
    <row r="361" spans="1:16" ht="12.75" x14ac:dyDescent="0.2">
      <c r="A361" s="108"/>
      <c r="O361" s="108"/>
      <c r="P361" s="113"/>
    </row>
    <row r="362" spans="1:16" ht="12.75" x14ac:dyDescent="0.2">
      <c r="A362" s="108"/>
      <c r="O362" s="108"/>
      <c r="P362" s="113"/>
    </row>
    <row r="363" spans="1:16" ht="12.75" x14ac:dyDescent="0.2">
      <c r="A363" s="108"/>
      <c r="O363" s="108"/>
      <c r="P363" s="113"/>
    </row>
    <row r="364" spans="1:16" ht="12.75" x14ac:dyDescent="0.2">
      <c r="A364" s="108"/>
      <c r="O364" s="108"/>
      <c r="P364" s="113"/>
    </row>
    <row r="365" spans="1:16" ht="12.75" x14ac:dyDescent="0.2">
      <c r="A365" s="108"/>
      <c r="O365" s="108"/>
      <c r="P365" s="113"/>
    </row>
    <row r="366" spans="1:16" ht="12.75" x14ac:dyDescent="0.2">
      <c r="A366" s="108"/>
      <c r="O366" s="108"/>
      <c r="P366" s="113"/>
    </row>
    <row r="367" spans="1:16" ht="12.75" x14ac:dyDescent="0.2">
      <c r="A367" s="108"/>
      <c r="O367" s="108"/>
      <c r="P367" s="113"/>
    </row>
    <row r="368" spans="1:16" ht="12.75" x14ac:dyDescent="0.2">
      <c r="A368" s="108"/>
      <c r="O368" s="108"/>
      <c r="P368" s="113"/>
    </row>
    <row r="369" spans="1:16" ht="12.75" x14ac:dyDescent="0.2">
      <c r="A369" s="108"/>
      <c r="O369" s="108"/>
      <c r="P369" s="113"/>
    </row>
    <row r="370" spans="1:16" ht="12.75" x14ac:dyDescent="0.2">
      <c r="A370" s="108"/>
      <c r="O370" s="108"/>
      <c r="P370" s="113"/>
    </row>
    <row r="371" spans="1:16" ht="12.75" x14ac:dyDescent="0.2">
      <c r="A371" s="108"/>
      <c r="O371" s="108"/>
      <c r="P371" s="113"/>
    </row>
    <row r="372" spans="1:16" ht="12.75" x14ac:dyDescent="0.2">
      <c r="A372" s="108"/>
      <c r="O372" s="108"/>
      <c r="P372" s="113"/>
    </row>
    <row r="373" spans="1:16" ht="12.75" x14ac:dyDescent="0.2">
      <c r="A373" s="108"/>
      <c r="O373" s="108"/>
      <c r="P373" s="113"/>
    </row>
    <row r="374" spans="1:16" ht="12.75" x14ac:dyDescent="0.2">
      <c r="A374" s="108"/>
      <c r="O374" s="108"/>
      <c r="P374" s="113"/>
    </row>
    <row r="375" spans="1:16" ht="12.75" x14ac:dyDescent="0.2">
      <c r="A375" s="108"/>
      <c r="O375" s="108"/>
      <c r="P375" s="113"/>
    </row>
    <row r="376" spans="1:16" ht="12.75" x14ac:dyDescent="0.2">
      <c r="A376" s="108"/>
      <c r="O376" s="108"/>
      <c r="P376" s="113"/>
    </row>
    <row r="377" spans="1:16" ht="12.75" x14ac:dyDescent="0.2">
      <c r="A377" s="108"/>
      <c r="O377" s="108"/>
      <c r="P377" s="113"/>
    </row>
    <row r="378" spans="1:16" ht="12.75" x14ac:dyDescent="0.2">
      <c r="A378" s="108"/>
      <c r="O378" s="108"/>
      <c r="P378" s="113"/>
    </row>
    <row r="379" spans="1:16" ht="12.75" x14ac:dyDescent="0.2">
      <c r="A379" s="108"/>
      <c r="O379" s="108"/>
      <c r="P379" s="113"/>
    </row>
    <row r="380" spans="1:16" ht="12.75" x14ac:dyDescent="0.2">
      <c r="A380" s="108"/>
      <c r="O380" s="108"/>
      <c r="P380" s="113"/>
    </row>
    <row r="381" spans="1:16" ht="12.75" x14ac:dyDescent="0.2">
      <c r="A381" s="108"/>
      <c r="O381" s="108"/>
      <c r="P381" s="113"/>
    </row>
    <row r="382" spans="1:16" ht="12.75" x14ac:dyDescent="0.2">
      <c r="A382" s="108"/>
      <c r="O382" s="108"/>
      <c r="P382" s="113"/>
    </row>
    <row r="383" spans="1:16" ht="12.75" x14ac:dyDescent="0.2">
      <c r="A383" s="108"/>
      <c r="O383" s="108"/>
      <c r="P383" s="113"/>
    </row>
    <row r="384" spans="1:16" ht="12.75" x14ac:dyDescent="0.2">
      <c r="A384" s="108"/>
      <c r="O384" s="108"/>
      <c r="P384" s="113"/>
    </row>
    <row r="385" spans="1:16" ht="12.75" x14ac:dyDescent="0.2">
      <c r="A385" s="108"/>
      <c r="O385" s="108"/>
      <c r="P385" s="113"/>
    </row>
    <row r="386" spans="1:16" ht="12.75" x14ac:dyDescent="0.2">
      <c r="A386" s="108"/>
      <c r="O386" s="108"/>
      <c r="P386" s="113"/>
    </row>
    <row r="387" spans="1:16" ht="12.75" x14ac:dyDescent="0.2">
      <c r="A387" s="108"/>
      <c r="O387" s="108"/>
      <c r="P387" s="113"/>
    </row>
    <row r="388" spans="1:16" ht="12.75" x14ac:dyDescent="0.2">
      <c r="A388" s="108"/>
      <c r="O388" s="108"/>
      <c r="P388" s="113"/>
    </row>
    <row r="389" spans="1:16" ht="12.75" x14ac:dyDescent="0.2">
      <c r="A389" s="108"/>
      <c r="O389" s="108"/>
      <c r="P389" s="113"/>
    </row>
    <row r="390" spans="1:16" ht="12.75" x14ac:dyDescent="0.2">
      <c r="A390" s="108"/>
      <c r="O390" s="108"/>
      <c r="P390" s="113"/>
    </row>
    <row r="391" spans="1:16" ht="12.75" x14ac:dyDescent="0.2">
      <c r="A391" s="108"/>
      <c r="O391" s="108"/>
      <c r="P391" s="113"/>
    </row>
    <row r="392" spans="1:16" ht="12.75" x14ac:dyDescent="0.2">
      <c r="A392" s="108"/>
      <c r="O392" s="108"/>
      <c r="P392" s="113"/>
    </row>
    <row r="393" spans="1:16" ht="12.75" x14ac:dyDescent="0.2">
      <c r="A393" s="108"/>
      <c r="O393" s="108"/>
      <c r="P393" s="113"/>
    </row>
    <row r="394" spans="1:16" ht="12.75" x14ac:dyDescent="0.2">
      <c r="A394" s="108"/>
      <c r="O394" s="108"/>
      <c r="P394" s="113"/>
    </row>
    <row r="395" spans="1:16" ht="12.75" x14ac:dyDescent="0.2">
      <c r="A395" s="108"/>
      <c r="O395" s="108"/>
      <c r="P395" s="113"/>
    </row>
    <row r="396" spans="1:16" ht="12.75" x14ac:dyDescent="0.2">
      <c r="A396" s="108"/>
      <c r="O396" s="108"/>
      <c r="P396" s="113"/>
    </row>
    <row r="397" spans="1:16" ht="12.75" x14ac:dyDescent="0.2">
      <c r="A397" s="108"/>
      <c r="O397" s="108"/>
      <c r="P397" s="113"/>
    </row>
    <row r="398" spans="1:16" ht="12.75" x14ac:dyDescent="0.2">
      <c r="A398" s="108"/>
      <c r="O398" s="108"/>
      <c r="P398" s="113"/>
    </row>
    <row r="399" spans="1:16" ht="12.75" x14ac:dyDescent="0.2">
      <c r="A399" s="108"/>
      <c r="O399" s="108"/>
      <c r="P399" s="113"/>
    </row>
    <row r="400" spans="1:16" ht="12.75" x14ac:dyDescent="0.2">
      <c r="A400" s="108"/>
      <c r="O400" s="108"/>
      <c r="P400" s="113"/>
    </row>
    <row r="401" spans="1:16" ht="12.75" x14ac:dyDescent="0.2">
      <c r="A401" s="108"/>
      <c r="O401" s="108"/>
      <c r="P401" s="113"/>
    </row>
    <row r="402" spans="1:16" ht="12.75" x14ac:dyDescent="0.2">
      <c r="A402" s="108"/>
      <c r="O402" s="108"/>
      <c r="P402" s="113"/>
    </row>
    <row r="403" spans="1:16" ht="12.75" x14ac:dyDescent="0.2">
      <c r="A403" s="108"/>
      <c r="O403" s="108"/>
      <c r="P403" s="113"/>
    </row>
    <row r="404" spans="1:16" ht="12.75" x14ac:dyDescent="0.2">
      <c r="A404" s="108"/>
      <c r="O404" s="108"/>
      <c r="P404" s="113"/>
    </row>
    <row r="405" spans="1:16" ht="12.75" x14ac:dyDescent="0.2">
      <c r="A405" s="108"/>
      <c r="O405" s="108"/>
      <c r="P405" s="113"/>
    </row>
    <row r="406" spans="1:16" ht="12.75" x14ac:dyDescent="0.2">
      <c r="A406" s="108"/>
      <c r="O406" s="108"/>
      <c r="P406" s="113"/>
    </row>
    <row r="407" spans="1:16" ht="12.75" x14ac:dyDescent="0.2">
      <c r="A407" s="108"/>
      <c r="O407" s="108"/>
      <c r="P407" s="113"/>
    </row>
    <row r="408" spans="1:16" ht="12.75" x14ac:dyDescent="0.2">
      <c r="A408" s="108"/>
      <c r="O408" s="108"/>
      <c r="P408" s="113"/>
    </row>
    <row r="409" spans="1:16" ht="12.75" x14ac:dyDescent="0.2">
      <c r="A409" s="108"/>
      <c r="O409" s="108"/>
      <c r="P409" s="113"/>
    </row>
    <row r="410" spans="1:16" ht="12.75" x14ac:dyDescent="0.2">
      <c r="A410" s="108"/>
      <c r="O410" s="108"/>
      <c r="P410" s="113"/>
    </row>
    <row r="411" spans="1:16" ht="12.75" x14ac:dyDescent="0.2">
      <c r="A411" s="108"/>
      <c r="O411" s="108"/>
      <c r="P411" s="113"/>
    </row>
    <row r="412" spans="1:16" ht="12.75" x14ac:dyDescent="0.2">
      <c r="A412" s="108"/>
      <c r="O412" s="108"/>
      <c r="P412" s="113"/>
    </row>
    <row r="413" spans="1:16" ht="12.75" x14ac:dyDescent="0.2">
      <c r="A413" s="108"/>
      <c r="O413" s="108"/>
      <c r="P413" s="113"/>
    </row>
    <row r="414" spans="1:16" ht="12.75" x14ac:dyDescent="0.2">
      <c r="A414" s="108"/>
      <c r="O414" s="108"/>
      <c r="P414" s="113"/>
    </row>
    <row r="415" spans="1:16" ht="12.75" x14ac:dyDescent="0.2">
      <c r="A415" s="108"/>
      <c r="O415" s="108"/>
      <c r="P415" s="113"/>
    </row>
    <row r="416" spans="1:16" ht="12.75" x14ac:dyDescent="0.2">
      <c r="A416" s="108"/>
      <c r="O416" s="108"/>
      <c r="P416" s="113"/>
    </row>
    <row r="417" spans="1:16" ht="12.75" x14ac:dyDescent="0.2">
      <c r="A417" s="108"/>
      <c r="O417" s="108"/>
      <c r="P417" s="113"/>
    </row>
    <row r="418" spans="1:16" ht="12.75" x14ac:dyDescent="0.2">
      <c r="A418" s="108"/>
      <c r="O418" s="108"/>
      <c r="P418" s="113"/>
    </row>
    <row r="419" spans="1:16" ht="12.75" x14ac:dyDescent="0.2">
      <c r="A419" s="108"/>
      <c r="O419" s="108"/>
      <c r="P419" s="113"/>
    </row>
    <row r="420" spans="1:16" ht="12.75" x14ac:dyDescent="0.2">
      <c r="A420" s="108"/>
      <c r="O420" s="108"/>
      <c r="P420" s="113"/>
    </row>
    <row r="421" spans="1:16" ht="12.75" x14ac:dyDescent="0.2">
      <c r="A421" s="108"/>
      <c r="O421" s="108"/>
      <c r="P421" s="113"/>
    </row>
    <row r="422" spans="1:16" ht="12.75" x14ac:dyDescent="0.2">
      <c r="A422" s="108"/>
      <c r="O422" s="108"/>
      <c r="P422" s="113"/>
    </row>
    <row r="423" spans="1:16" ht="12.75" x14ac:dyDescent="0.2">
      <c r="A423" s="108"/>
      <c r="O423" s="108"/>
      <c r="P423" s="113"/>
    </row>
    <row r="424" spans="1:16" ht="12.75" x14ac:dyDescent="0.2">
      <c r="A424" s="108"/>
      <c r="O424" s="108"/>
      <c r="P424" s="113"/>
    </row>
    <row r="425" spans="1:16" ht="12.75" x14ac:dyDescent="0.2">
      <c r="A425" s="108"/>
      <c r="O425" s="108"/>
      <c r="P425" s="113"/>
    </row>
    <row r="426" spans="1:16" ht="12.75" x14ac:dyDescent="0.2">
      <c r="A426" s="108"/>
      <c r="O426" s="108"/>
      <c r="P426" s="113"/>
    </row>
    <row r="427" spans="1:16" ht="12.75" x14ac:dyDescent="0.2">
      <c r="A427" s="108"/>
      <c r="O427" s="108"/>
      <c r="P427" s="113"/>
    </row>
    <row r="428" spans="1:16" ht="12.75" x14ac:dyDescent="0.2">
      <c r="A428" s="108"/>
      <c r="O428" s="108"/>
      <c r="P428" s="113"/>
    </row>
    <row r="429" spans="1:16" ht="12.75" x14ac:dyDescent="0.2">
      <c r="A429" s="108"/>
      <c r="O429" s="108"/>
      <c r="P429" s="113"/>
    </row>
    <row r="430" spans="1:16" ht="12.75" x14ac:dyDescent="0.2">
      <c r="A430" s="108"/>
      <c r="O430" s="108"/>
      <c r="P430" s="113"/>
    </row>
    <row r="431" spans="1:16" ht="12.75" x14ac:dyDescent="0.2">
      <c r="A431" s="108"/>
      <c r="O431" s="108"/>
      <c r="P431" s="113"/>
    </row>
    <row r="432" spans="1:16" ht="12.75" x14ac:dyDescent="0.2">
      <c r="A432" s="108"/>
      <c r="O432" s="108"/>
      <c r="P432" s="113"/>
    </row>
    <row r="433" spans="1:16" ht="12.75" x14ac:dyDescent="0.2">
      <c r="A433" s="108"/>
      <c r="O433" s="108"/>
      <c r="P433" s="113"/>
    </row>
    <row r="434" spans="1:16" ht="12.75" x14ac:dyDescent="0.2">
      <c r="A434" s="108"/>
      <c r="O434" s="108"/>
      <c r="P434" s="113"/>
    </row>
    <row r="435" spans="1:16" ht="12.75" x14ac:dyDescent="0.2">
      <c r="A435" s="108"/>
      <c r="O435" s="108"/>
      <c r="P435" s="113"/>
    </row>
    <row r="436" spans="1:16" ht="12.75" x14ac:dyDescent="0.2">
      <c r="A436" s="108"/>
      <c r="O436" s="108"/>
      <c r="P436" s="113"/>
    </row>
    <row r="437" spans="1:16" ht="12.75" x14ac:dyDescent="0.2">
      <c r="A437" s="108"/>
      <c r="O437" s="108"/>
      <c r="P437" s="113"/>
    </row>
    <row r="438" spans="1:16" ht="12.75" x14ac:dyDescent="0.2">
      <c r="A438" s="108"/>
      <c r="O438" s="108"/>
      <c r="P438" s="113"/>
    </row>
    <row r="439" spans="1:16" ht="12.75" x14ac:dyDescent="0.2">
      <c r="A439" s="108"/>
      <c r="O439" s="108"/>
      <c r="P439" s="113"/>
    </row>
    <row r="440" spans="1:16" ht="12.75" x14ac:dyDescent="0.2">
      <c r="A440" s="108"/>
      <c r="O440" s="108"/>
      <c r="P440" s="113"/>
    </row>
    <row r="441" spans="1:16" ht="12.75" x14ac:dyDescent="0.2">
      <c r="A441" s="108"/>
      <c r="O441" s="108"/>
      <c r="P441" s="113"/>
    </row>
    <row r="442" spans="1:16" ht="12.75" x14ac:dyDescent="0.2">
      <c r="A442" s="108"/>
      <c r="O442" s="108"/>
      <c r="P442" s="113"/>
    </row>
    <row r="443" spans="1:16" ht="12.75" x14ac:dyDescent="0.2">
      <c r="A443" s="108"/>
      <c r="O443" s="108"/>
      <c r="P443" s="113"/>
    </row>
    <row r="444" spans="1:16" ht="12.75" x14ac:dyDescent="0.2">
      <c r="A444" s="108"/>
      <c r="O444" s="108"/>
      <c r="P444" s="113"/>
    </row>
    <row r="445" spans="1:16" ht="12.75" x14ac:dyDescent="0.2">
      <c r="A445" s="108"/>
      <c r="O445" s="108"/>
      <c r="P445" s="113"/>
    </row>
    <row r="446" spans="1:16" ht="12.75" x14ac:dyDescent="0.2">
      <c r="A446" s="108"/>
      <c r="O446" s="108"/>
      <c r="P446" s="113"/>
    </row>
    <row r="447" spans="1:16" ht="12.75" x14ac:dyDescent="0.2">
      <c r="A447" s="108"/>
      <c r="O447" s="108"/>
      <c r="P447" s="113"/>
    </row>
    <row r="448" spans="1:16" ht="12.75" x14ac:dyDescent="0.2">
      <c r="A448" s="108"/>
      <c r="O448" s="108"/>
      <c r="P448" s="113"/>
    </row>
    <row r="449" spans="1:16" ht="12.75" x14ac:dyDescent="0.2">
      <c r="A449" s="108"/>
      <c r="O449" s="108"/>
      <c r="P449" s="113"/>
    </row>
    <row r="450" spans="1:16" ht="12.75" x14ac:dyDescent="0.2">
      <c r="A450" s="108"/>
      <c r="O450" s="108"/>
      <c r="P450" s="113"/>
    </row>
    <row r="451" spans="1:16" ht="12.75" x14ac:dyDescent="0.2">
      <c r="A451" s="108"/>
      <c r="O451" s="108"/>
      <c r="P451" s="113"/>
    </row>
    <row r="452" spans="1:16" ht="12.75" x14ac:dyDescent="0.2">
      <c r="A452" s="108"/>
      <c r="O452" s="108"/>
      <c r="P452" s="113"/>
    </row>
    <row r="453" spans="1:16" ht="12.75" x14ac:dyDescent="0.2">
      <c r="A453" s="108"/>
      <c r="O453" s="108"/>
      <c r="P453" s="113"/>
    </row>
    <row r="454" spans="1:16" ht="12.75" x14ac:dyDescent="0.2">
      <c r="A454" s="108"/>
      <c r="O454" s="108"/>
      <c r="P454" s="113"/>
    </row>
    <row r="455" spans="1:16" ht="12.75" x14ac:dyDescent="0.2">
      <c r="A455" s="108"/>
      <c r="O455" s="108"/>
      <c r="P455" s="113"/>
    </row>
    <row r="456" spans="1:16" ht="12.75" x14ac:dyDescent="0.2">
      <c r="A456" s="108"/>
      <c r="O456" s="108"/>
      <c r="P456" s="113"/>
    </row>
    <row r="457" spans="1:16" ht="12.75" x14ac:dyDescent="0.2">
      <c r="A457" s="108"/>
      <c r="O457" s="108"/>
      <c r="P457" s="113"/>
    </row>
    <row r="458" spans="1:16" ht="12.75" x14ac:dyDescent="0.2">
      <c r="A458" s="108"/>
      <c r="O458" s="108"/>
      <c r="P458" s="113"/>
    </row>
    <row r="459" spans="1:16" ht="12.75" x14ac:dyDescent="0.2">
      <c r="A459" s="108"/>
      <c r="O459" s="108"/>
      <c r="P459" s="113"/>
    </row>
    <row r="460" spans="1:16" ht="12.75" x14ac:dyDescent="0.2">
      <c r="A460" s="108"/>
      <c r="O460" s="108"/>
      <c r="P460" s="113"/>
    </row>
    <row r="461" spans="1:16" ht="12.75" x14ac:dyDescent="0.2">
      <c r="A461" s="108"/>
      <c r="O461" s="108"/>
      <c r="P461" s="113"/>
    </row>
    <row r="462" spans="1:16" ht="12.75" x14ac:dyDescent="0.2">
      <c r="A462" s="108"/>
      <c r="O462" s="108"/>
      <c r="P462" s="113"/>
    </row>
    <row r="463" spans="1:16" ht="12.75" x14ac:dyDescent="0.2">
      <c r="A463" s="108"/>
      <c r="O463" s="108"/>
      <c r="P463" s="113"/>
    </row>
    <row r="464" spans="1:16" ht="12.75" x14ac:dyDescent="0.2">
      <c r="A464" s="108"/>
      <c r="O464" s="108"/>
      <c r="P464" s="113"/>
    </row>
    <row r="465" spans="1:16" ht="12.75" x14ac:dyDescent="0.2">
      <c r="A465" s="108"/>
      <c r="O465" s="108"/>
      <c r="P465" s="113"/>
    </row>
    <row r="466" spans="1:16" ht="12.75" x14ac:dyDescent="0.2">
      <c r="A466" s="108"/>
      <c r="O466" s="108"/>
      <c r="P466" s="113"/>
    </row>
    <row r="467" spans="1:16" ht="12.75" x14ac:dyDescent="0.2">
      <c r="A467" s="108"/>
      <c r="O467" s="108"/>
      <c r="P467" s="113"/>
    </row>
    <row r="468" spans="1:16" ht="12.75" x14ac:dyDescent="0.2">
      <c r="A468" s="108"/>
      <c r="O468" s="108"/>
      <c r="P468" s="113"/>
    </row>
    <row r="469" spans="1:16" ht="12.75" x14ac:dyDescent="0.2">
      <c r="A469" s="108"/>
      <c r="O469" s="108"/>
      <c r="P469" s="113"/>
    </row>
    <row r="470" spans="1:16" ht="12.75" x14ac:dyDescent="0.2">
      <c r="A470" s="108"/>
      <c r="O470" s="108"/>
      <c r="P470" s="113"/>
    </row>
    <row r="471" spans="1:16" ht="12.75" x14ac:dyDescent="0.2">
      <c r="A471" s="108"/>
      <c r="O471" s="108"/>
      <c r="P471" s="113"/>
    </row>
    <row r="472" spans="1:16" ht="12.75" x14ac:dyDescent="0.2">
      <c r="A472" s="108"/>
      <c r="O472" s="108"/>
      <c r="P472" s="113"/>
    </row>
    <row r="473" spans="1:16" ht="12.75" x14ac:dyDescent="0.2">
      <c r="A473" s="108"/>
      <c r="O473" s="108"/>
      <c r="P473" s="113"/>
    </row>
    <row r="474" spans="1:16" ht="12.75" x14ac:dyDescent="0.2">
      <c r="A474" s="108"/>
      <c r="O474" s="108"/>
      <c r="P474" s="113"/>
    </row>
    <row r="475" spans="1:16" ht="12.75" x14ac:dyDescent="0.2">
      <c r="A475" s="108"/>
      <c r="O475" s="108"/>
      <c r="P475" s="113"/>
    </row>
    <row r="476" spans="1:16" ht="12.75" x14ac:dyDescent="0.2">
      <c r="A476" s="108"/>
      <c r="O476" s="108"/>
      <c r="P476" s="113"/>
    </row>
    <row r="477" spans="1:16" ht="12.75" x14ac:dyDescent="0.2">
      <c r="A477" s="108"/>
      <c r="O477" s="108"/>
      <c r="P477" s="113"/>
    </row>
    <row r="478" spans="1:16" ht="12.75" x14ac:dyDescent="0.2">
      <c r="A478" s="108"/>
      <c r="O478" s="108"/>
      <c r="P478" s="113"/>
    </row>
    <row r="479" spans="1:16" ht="12.75" x14ac:dyDescent="0.2">
      <c r="A479" s="108"/>
      <c r="O479" s="108"/>
      <c r="P479" s="113"/>
    </row>
    <row r="480" spans="1:16" ht="12.75" x14ac:dyDescent="0.2">
      <c r="A480" s="108"/>
      <c r="O480" s="108"/>
      <c r="P480" s="113"/>
    </row>
    <row r="481" spans="1:16" ht="12.75" x14ac:dyDescent="0.2">
      <c r="A481" s="108"/>
      <c r="O481" s="108"/>
      <c r="P481" s="113"/>
    </row>
    <row r="482" spans="1:16" ht="12.75" x14ac:dyDescent="0.2">
      <c r="A482" s="108"/>
      <c r="O482" s="108"/>
      <c r="P482" s="113"/>
    </row>
    <row r="483" spans="1:16" ht="12.75" x14ac:dyDescent="0.2">
      <c r="A483" s="108"/>
      <c r="O483" s="108"/>
      <c r="P483" s="113"/>
    </row>
    <row r="484" spans="1:16" ht="12.75" x14ac:dyDescent="0.2">
      <c r="A484" s="108"/>
      <c r="O484" s="108"/>
      <c r="P484" s="113"/>
    </row>
    <row r="485" spans="1:16" ht="12.75" x14ac:dyDescent="0.2">
      <c r="A485" s="108"/>
      <c r="O485" s="108"/>
      <c r="P485" s="113"/>
    </row>
    <row r="486" spans="1:16" ht="12.75" x14ac:dyDescent="0.2">
      <c r="A486" s="108"/>
      <c r="O486" s="108"/>
      <c r="P486" s="113"/>
    </row>
    <row r="487" spans="1:16" ht="12.75" x14ac:dyDescent="0.2">
      <c r="A487" s="108"/>
      <c r="O487" s="108"/>
      <c r="P487" s="113"/>
    </row>
    <row r="488" spans="1:16" ht="12.75" x14ac:dyDescent="0.2">
      <c r="A488" s="108"/>
      <c r="O488" s="108"/>
      <c r="P488" s="113"/>
    </row>
    <row r="489" spans="1:16" ht="12.75" x14ac:dyDescent="0.2">
      <c r="A489" s="108"/>
      <c r="O489" s="108"/>
      <c r="P489" s="113"/>
    </row>
    <row r="490" spans="1:16" ht="12.75" x14ac:dyDescent="0.2">
      <c r="A490" s="108"/>
      <c r="O490" s="108"/>
      <c r="P490" s="113"/>
    </row>
    <row r="491" spans="1:16" ht="12.75" x14ac:dyDescent="0.2">
      <c r="A491" s="108"/>
      <c r="O491" s="108"/>
      <c r="P491" s="113"/>
    </row>
    <row r="492" spans="1:16" ht="12.75" x14ac:dyDescent="0.2">
      <c r="A492" s="108"/>
      <c r="O492" s="108"/>
      <c r="P492" s="113"/>
    </row>
    <row r="493" spans="1:16" ht="12.75" x14ac:dyDescent="0.2">
      <c r="A493" s="108"/>
      <c r="O493" s="108"/>
      <c r="P493" s="113"/>
    </row>
    <row r="494" spans="1:16" ht="12.75" x14ac:dyDescent="0.2">
      <c r="A494" s="108"/>
      <c r="O494" s="108"/>
      <c r="P494" s="113"/>
    </row>
    <row r="495" spans="1:16" ht="12.75" x14ac:dyDescent="0.2">
      <c r="A495" s="108"/>
      <c r="O495" s="108"/>
      <c r="P495" s="113"/>
    </row>
    <row r="496" spans="1:16" ht="12.75" x14ac:dyDescent="0.2">
      <c r="A496" s="108"/>
      <c r="O496" s="108"/>
      <c r="P496" s="113"/>
    </row>
    <row r="497" spans="1:16" ht="12.75" x14ac:dyDescent="0.2">
      <c r="A497" s="108"/>
      <c r="O497" s="108"/>
      <c r="P497" s="113"/>
    </row>
    <row r="498" spans="1:16" ht="12.75" x14ac:dyDescent="0.2">
      <c r="A498" s="108"/>
      <c r="O498" s="108"/>
      <c r="P498" s="113"/>
    </row>
    <row r="499" spans="1:16" ht="12.75" x14ac:dyDescent="0.2">
      <c r="A499" s="108"/>
      <c r="O499" s="108"/>
      <c r="P499" s="113"/>
    </row>
    <row r="500" spans="1:16" ht="12.75" x14ac:dyDescent="0.2">
      <c r="A500" s="108"/>
      <c r="O500" s="108"/>
      <c r="P500" s="113"/>
    </row>
    <row r="501" spans="1:16" ht="12.75" x14ac:dyDescent="0.2">
      <c r="A501" s="108"/>
      <c r="O501" s="108"/>
      <c r="P501" s="113"/>
    </row>
    <row r="502" spans="1:16" ht="12.75" x14ac:dyDescent="0.2">
      <c r="A502" s="108"/>
      <c r="O502" s="108"/>
      <c r="P502" s="113"/>
    </row>
    <row r="503" spans="1:16" ht="12.75" x14ac:dyDescent="0.2">
      <c r="A503" s="108"/>
      <c r="O503" s="108"/>
      <c r="P503" s="113"/>
    </row>
    <row r="504" spans="1:16" ht="12.75" x14ac:dyDescent="0.2">
      <c r="A504" s="108"/>
      <c r="O504" s="108"/>
      <c r="P504" s="113"/>
    </row>
    <row r="505" spans="1:16" ht="12.75" x14ac:dyDescent="0.2">
      <c r="A505" s="108"/>
      <c r="O505" s="108"/>
      <c r="P505" s="113"/>
    </row>
    <row r="506" spans="1:16" ht="12.75" x14ac:dyDescent="0.2">
      <c r="A506" s="108"/>
      <c r="O506" s="108"/>
      <c r="P506" s="113"/>
    </row>
    <row r="507" spans="1:16" ht="12.75" x14ac:dyDescent="0.2">
      <c r="A507" s="108"/>
      <c r="O507" s="108"/>
      <c r="P507" s="113"/>
    </row>
    <row r="508" spans="1:16" ht="12.75" x14ac:dyDescent="0.2">
      <c r="A508" s="108"/>
      <c r="O508" s="108"/>
      <c r="P508" s="113"/>
    </row>
    <row r="509" spans="1:16" ht="12.75" x14ac:dyDescent="0.2">
      <c r="A509" s="108"/>
      <c r="O509" s="108"/>
      <c r="P509" s="113"/>
    </row>
    <row r="510" spans="1:16" ht="12.75" x14ac:dyDescent="0.2">
      <c r="A510" s="108"/>
      <c r="O510" s="108"/>
      <c r="P510" s="113"/>
    </row>
    <row r="511" spans="1:16" ht="12.75" x14ac:dyDescent="0.2">
      <c r="A511" s="108"/>
      <c r="O511" s="108"/>
      <c r="P511" s="113"/>
    </row>
    <row r="512" spans="1:16" ht="12.75" x14ac:dyDescent="0.2">
      <c r="A512" s="108"/>
      <c r="O512" s="108"/>
      <c r="P512" s="113"/>
    </row>
    <row r="513" spans="1:16" ht="12.75" x14ac:dyDescent="0.2">
      <c r="A513" s="108"/>
      <c r="O513" s="108"/>
      <c r="P513" s="113"/>
    </row>
    <row r="514" spans="1:16" ht="12.75" x14ac:dyDescent="0.2">
      <c r="A514" s="108"/>
      <c r="O514" s="108"/>
      <c r="P514" s="113"/>
    </row>
    <row r="515" spans="1:16" ht="12.75" x14ac:dyDescent="0.2">
      <c r="A515" s="108"/>
      <c r="O515" s="108"/>
      <c r="P515" s="113"/>
    </row>
    <row r="516" spans="1:16" ht="12.75" x14ac:dyDescent="0.2">
      <c r="A516" s="108"/>
      <c r="O516" s="108"/>
      <c r="P516" s="113"/>
    </row>
    <row r="517" spans="1:16" ht="12.75" x14ac:dyDescent="0.2">
      <c r="A517" s="108"/>
      <c r="O517" s="108"/>
      <c r="P517" s="113"/>
    </row>
    <row r="518" spans="1:16" ht="12.75" x14ac:dyDescent="0.2">
      <c r="A518" s="108"/>
      <c r="O518" s="108"/>
      <c r="P518" s="113"/>
    </row>
    <row r="519" spans="1:16" ht="12.75" x14ac:dyDescent="0.2">
      <c r="A519" s="108"/>
      <c r="O519" s="108"/>
      <c r="P519" s="113"/>
    </row>
    <row r="520" spans="1:16" ht="12.75" x14ac:dyDescent="0.2">
      <c r="A520" s="108"/>
      <c r="O520" s="108"/>
      <c r="P520" s="113"/>
    </row>
    <row r="521" spans="1:16" ht="12.75" x14ac:dyDescent="0.2">
      <c r="A521" s="108"/>
      <c r="O521" s="108"/>
      <c r="P521" s="113"/>
    </row>
    <row r="522" spans="1:16" ht="12.75" x14ac:dyDescent="0.2">
      <c r="A522" s="108"/>
      <c r="O522" s="108"/>
      <c r="P522" s="113"/>
    </row>
    <row r="523" spans="1:16" ht="12.75" x14ac:dyDescent="0.2">
      <c r="A523" s="108"/>
      <c r="O523" s="108"/>
      <c r="P523" s="113"/>
    </row>
    <row r="524" spans="1:16" ht="12.75" x14ac:dyDescent="0.2">
      <c r="A524" s="108"/>
      <c r="O524" s="108"/>
      <c r="P524" s="113"/>
    </row>
    <row r="525" spans="1:16" ht="12.75" x14ac:dyDescent="0.2">
      <c r="A525" s="108"/>
      <c r="O525" s="108"/>
      <c r="P525" s="113"/>
    </row>
    <row r="526" spans="1:16" ht="12.75" x14ac:dyDescent="0.2">
      <c r="A526" s="108"/>
      <c r="O526" s="108"/>
      <c r="P526" s="113"/>
    </row>
    <row r="527" spans="1:16" ht="12.75" x14ac:dyDescent="0.2">
      <c r="A527" s="108"/>
      <c r="O527" s="108"/>
      <c r="P527" s="113"/>
    </row>
    <row r="528" spans="1:16" ht="12.75" x14ac:dyDescent="0.2">
      <c r="A528" s="108"/>
      <c r="O528" s="108"/>
      <c r="P528" s="113"/>
    </row>
    <row r="529" spans="1:16" ht="12.75" x14ac:dyDescent="0.2">
      <c r="A529" s="108"/>
      <c r="O529" s="108"/>
      <c r="P529" s="113"/>
    </row>
    <row r="530" spans="1:16" ht="12.75" x14ac:dyDescent="0.2">
      <c r="A530" s="108"/>
      <c r="O530" s="108"/>
      <c r="P530" s="113"/>
    </row>
    <row r="531" spans="1:16" ht="12.75" x14ac:dyDescent="0.2">
      <c r="A531" s="108"/>
      <c r="O531" s="108"/>
      <c r="P531" s="113"/>
    </row>
    <row r="532" spans="1:16" ht="12.75" x14ac:dyDescent="0.2">
      <c r="A532" s="108"/>
      <c r="O532" s="108"/>
      <c r="P532" s="113"/>
    </row>
    <row r="533" spans="1:16" ht="12.75" x14ac:dyDescent="0.2">
      <c r="A533" s="108"/>
      <c r="O533" s="108"/>
      <c r="P533" s="113"/>
    </row>
    <row r="534" spans="1:16" ht="12.75" x14ac:dyDescent="0.2">
      <c r="A534" s="108"/>
      <c r="O534" s="108"/>
      <c r="P534" s="113"/>
    </row>
    <row r="535" spans="1:16" ht="12.75" x14ac:dyDescent="0.2">
      <c r="A535" s="108"/>
      <c r="O535" s="108"/>
      <c r="P535" s="113"/>
    </row>
    <row r="536" spans="1:16" ht="12.75" x14ac:dyDescent="0.2">
      <c r="A536" s="108"/>
      <c r="O536" s="108"/>
      <c r="P536" s="113"/>
    </row>
    <row r="537" spans="1:16" ht="12.75" x14ac:dyDescent="0.2">
      <c r="A537" s="108"/>
      <c r="O537" s="108"/>
      <c r="P537" s="113"/>
    </row>
    <row r="538" spans="1:16" ht="12.75" x14ac:dyDescent="0.2">
      <c r="A538" s="108"/>
      <c r="O538" s="108"/>
      <c r="P538" s="113"/>
    </row>
    <row r="539" spans="1:16" ht="12.75" x14ac:dyDescent="0.2">
      <c r="A539" s="108"/>
      <c r="O539" s="108"/>
      <c r="P539" s="113"/>
    </row>
    <row r="540" spans="1:16" ht="12.75" x14ac:dyDescent="0.2">
      <c r="A540" s="108"/>
      <c r="O540" s="108"/>
      <c r="P540" s="113"/>
    </row>
    <row r="541" spans="1:16" ht="12.75" x14ac:dyDescent="0.2">
      <c r="A541" s="108"/>
      <c r="O541" s="108"/>
      <c r="P541" s="113"/>
    </row>
    <row r="542" spans="1:16" ht="12.75" x14ac:dyDescent="0.2">
      <c r="A542" s="108"/>
      <c r="O542" s="108"/>
      <c r="P542" s="113"/>
    </row>
    <row r="543" spans="1:16" ht="12.75" x14ac:dyDescent="0.2">
      <c r="A543" s="108"/>
      <c r="O543" s="108"/>
      <c r="P543" s="113"/>
    </row>
    <row r="544" spans="1:16" ht="12.75" x14ac:dyDescent="0.2">
      <c r="A544" s="108"/>
      <c r="O544" s="108"/>
      <c r="P544" s="113"/>
    </row>
    <row r="545" spans="1:16" ht="12.75" x14ac:dyDescent="0.2">
      <c r="A545" s="108"/>
      <c r="O545" s="108"/>
      <c r="P545" s="113"/>
    </row>
    <row r="546" spans="1:16" ht="12.75" x14ac:dyDescent="0.2">
      <c r="A546" s="108"/>
      <c r="O546" s="108"/>
      <c r="P546" s="113"/>
    </row>
    <row r="547" spans="1:16" ht="12.75" x14ac:dyDescent="0.2">
      <c r="A547" s="108"/>
      <c r="O547" s="108"/>
      <c r="P547" s="113"/>
    </row>
    <row r="548" spans="1:16" ht="12.75" x14ac:dyDescent="0.2">
      <c r="A548" s="108"/>
      <c r="O548" s="108"/>
      <c r="P548" s="113"/>
    </row>
    <row r="549" spans="1:16" ht="12.75" x14ac:dyDescent="0.2">
      <c r="A549" s="108"/>
      <c r="O549" s="108"/>
      <c r="P549" s="113"/>
    </row>
    <row r="550" spans="1:16" ht="12.75" x14ac:dyDescent="0.2">
      <c r="A550" s="108"/>
      <c r="O550" s="108"/>
      <c r="P550" s="113"/>
    </row>
    <row r="551" spans="1:16" ht="12.75" x14ac:dyDescent="0.2">
      <c r="A551" s="108"/>
      <c r="O551" s="108"/>
      <c r="P551" s="113"/>
    </row>
    <row r="552" spans="1:16" ht="12.75" x14ac:dyDescent="0.2">
      <c r="A552" s="108"/>
      <c r="O552" s="108"/>
      <c r="P552" s="113"/>
    </row>
    <row r="553" spans="1:16" ht="12.75" x14ac:dyDescent="0.2">
      <c r="A553" s="108"/>
      <c r="O553" s="108"/>
      <c r="P553" s="113"/>
    </row>
    <row r="554" spans="1:16" ht="12.75" x14ac:dyDescent="0.2">
      <c r="A554" s="108"/>
      <c r="O554" s="108"/>
      <c r="P554" s="113"/>
    </row>
    <row r="555" spans="1:16" ht="12.75" x14ac:dyDescent="0.2">
      <c r="A555" s="108"/>
      <c r="O555" s="108"/>
      <c r="P555" s="113"/>
    </row>
    <row r="556" spans="1:16" ht="12.75" x14ac:dyDescent="0.2">
      <c r="A556" s="108"/>
      <c r="O556" s="108"/>
      <c r="P556" s="113"/>
    </row>
    <row r="557" spans="1:16" ht="12.75" x14ac:dyDescent="0.2">
      <c r="A557" s="108"/>
      <c r="O557" s="108"/>
      <c r="P557" s="113"/>
    </row>
    <row r="558" spans="1:16" ht="12.75" x14ac:dyDescent="0.2">
      <c r="A558" s="108"/>
      <c r="O558" s="108"/>
      <c r="P558" s="113"/>
    </row>
    <row r="559" spans="1:16" ht="12.75" x14ac:dyDescent="0.2">
      <c r="A559" s="108"/>
      <c r="O559" s="108"/>
      <c r="P559" s="113"/>
    </row>
    <row r="560" spans="1:16" ht="12.75" x14ac:dyDescent="0.2">
      <c r="A560" s="108"/>
      <c r="O560" s="108"/>
      <c r="P560" s="113"/>
    </row>
    <row r="561" spans="1:16" ht="12.75" x14ac:dyDescent="0.2">
      <c r="A561" s="108"/>
      <c r="O561" s="108"/>
      <c r="P561" s="113"/>
    </row>
    <row r="562" spans="1:16" ht="12.75" x14ac:dyDescent="0.2">
      <c r="A562" s="108"/>
      <c r="O562" s="108"/>
      <c r="P562" s="113"/>
    </row>
    <row r="563" spans="1:16" ht="12.75" x14ac:dyDescent="0.2">
      <c r="A563" s="108"/>
      <c r="O563" s="108"/>
      <c r="P563" s="113"/>
    </row>
    <row r="564" spans="1:16" ht="12.75" x14ac:dyDescent="0.2">
      <c r="A564" s="108"/>
      <c r="O564" s="108"/>
      <c r="P564" s="113"/>
    </row>
    <row r="565" spans="1:16" ht="12.75" x14ac:dyDescent="0.2">
      <c r="A565" s="108"/>
      <c r="O565" s="108"/>
      <c r="P565" s="113"/>
    </row>
    <row r="566" spans="1:16" ht="12.75" x14ac:dyDescent="0.2">
      <c r="A566" s="108"/>
      <c r="O566" s="108"/>
      <c r="P566" s="113"/>
    </row>
    <row r="567" spans="1:16" ht="12.75" x14ac:dyDescent="0.2">
      <c r="A567" s="108"/>
      <c r="O567" s="108"/>
      <c r="P567" s="113"/>
    </row>
    <row r="568" spans="1:16" ht="12.75" x14ac:dyDescent="0.2">
      <c r="A568" s="108"/>
      <c r="O568" s="108"/>
      <c r="P568" s="113"/>
    </row>
    <row r="569" spans="1:16" ht="12.75" x14ac:dyDescent="0.2">
      <c r="A569" s="108"/>
      <c r="O569" s="108"/>
      <c r="P569" s="113"/>
    </row>
    <row r="570" spans="1:16" ht="12.75" x14ac:dyDescent="0.2">
      <c r="A570" s="108"/>
      <c r="O570" s="108"/>
      <c r="P570" s="113"/>
    </row>
    <row r="571" spans="1:16" ht="12.75" x14ac:dyDescent="0.2">
      <c r="A571" s="108"/>
      <c r="O571" s="108"/>
      <c r="P571" s="113"/>
    </row>
    <row r="572" spans="1:16" ht="12.75" x14ac:dyDescent="0.2">
      <c r="A572" s="108"/>
      <c r="O572" s="108"/>
      <c r="P572" s="113"/>
    </row>
    <row r="573" spans="1:16" ht="12.75" x14ac:dyDescent="0.2">
      <c r="A573" s="108"/>
      <c r="O573" s="108"/>
      <c r="P573" s="113"/>
    </row>
    <row r="574" spans="1:16" ht="12.75" x14ac:dyDescent="0.2">
      <c r="A574" s="108"/>
      <c r="O574" s="108"/>
      <c r="P574" s="113"/>
    </row>
    <row r="575" spans="1:16" ht="12.75" x14ac:dyDescent="0.2">
      <c r="A575" s="108"/>
      <c r="O575" s="108"/>
      <c r="P575" s="113"/>
    </row>
    <row r="576" spans="1:16" ht="12.75" x14ac:dyDescent="0.2">
      <c r="A576" s="108"/>
      <c r="O576" s="108"/>
      <c r="P576" s="113"/>
    </row>
    <row r="577" spans="1:16" ht="12.75" x14ac:dyDescent="0.2">
      <c r="A577" s="108"/>
      <c r="O577" s="108"/>
      <c r="P577" s="113"/>
    </row>
    <row r="578" spans="1:16" ht="12.75" x14ac:dyDescent="0.2">
      <c r="A578" s="108"/>
      <c r="O578" s="108"/>
      <c r="P578" s="113"/>
    </row>
    <row r="579" spans="1:16" ht="12.75" x14ac:dyDescent="0.2">
      <c r="A579" s="108"/>
      <c r="O579" s="108"/>
      <c r="P579" s="113"/>
    </row>
    <row r="580" spans="1:16" ht="12.75" x14ac:dyDescent="0.2">
      <c r="A580" s="108"/>
      <c r="O580" s="108"/>
      <c r="P580" s="113"/>
    </row>
    <row r="581" spans="1:16" ht="12.75" x14ac:dyDescent="0.2">
      <c r="A581" s="108"/>
      <c r="O581" s="108"/>
      <c r="P581" s="113"/>
    </row>
    <row r="582" spans="1:16" ht="12.75" x14ac:dyDescent="0.2">
      <c r="A582" s="108"/>
      <c r="O582" s="108"/>
      <c r="P582" s="113"/>
    </row>
    <row r="583" spans="1:16" ht="12.75" x14ac:dyDescent="0.2">
      <c r="A583" s="108"/>
      <c r="O583" s="108"/>
      <c r="P583" s="113"/>
    </row>
    <row r="584" spans="1:16" ht="12.75" x14ac:dyDescent="0.2">
      <c r="A584" s="108"/>
      <c r="O584" s="108"/>
      <c r="P584" s="113"/>
    </row>
    <row r="585" spans="1:16" ht="12.75" x14ac:dyDescent="0.2">
      <c r="A585" s="108"/>
      <c r="O585" s="108"/>
      <c r="P585" s="113"/>
    </row>
    <row r="586" spans="1:16" ht="12.75" x14ac:dyDescent="0.2">
      <c r="A586" s="108"/>
      <c r="O586" s="108"/>
      <c r="P586" s="113"/>
    </row>
    <row r="587" spans="1:16" ht="12.75" x14ac:dyDescent="0.2">
      <c r="A587" s="108"/>
      <c r="O587" s="108"/>
      <c r="P587" s="113"/>
    </row>
    <row r="588" spans="1:16" ht="12.75" x14ac:dyDescent="0.2">
      <c r="A588" s="108"/>
      <c r="O588" s="108"/>
      <c r="P588" s="113"/>
    </row>
    <row r="589" spans="1:16" ht="12.75" x14ac:dyDescent="0.2">
      <c r="A589" s="108"/>
      <c r="O589" s="108"/>
      <c r="P589" s="113"/>
    </row>
    <row r="590" spans="1:16" ht="12.75" x14ac:dyDescent="0.2">
      <c r="A590" s="108"/>
      <c r="O590" s="108"/>
      <c r="P590" s="113"/>
    </row>
    <row r="591" spans="1:16" ht="12.75" x14ac:dyDescent="0.2">
      <c r="A591" s="108"/>
      <c r="O591" s="108"/>
      <c r="P591" s="113"/>
    </row>
    <row r="592" spans="1:16" ht="12.75" x14ac:dyDescent="0.2">
      <c r="A592" s="108"/>
      <c r="O592" s="108"/>
      <c r="P592" s="113"/>
    </row>
    <row r="593" spans="1:16" ht="12.75" x14ac:dyDescent="0.2">
      <c r="A593" s="108"/>
      <c r="O593" s="108"/>
      <c r="P593" s="113"/>
    </row>
    <row r="594" spans="1:16" ht="12.75" x14ac:dyDescent="0.2">
      <c r="A594" s="108"/>
      <c r="O594" s="108"/>
      <c r="P594" s="113"/>
    </row>
    <row r="595" spans="1:16" ht="12.75" x14ac:dyDescent="0.2">
      <c r="A595" s="108"/>
      <c r="O595" s="108"/>
      <c r="P595" s="113"/>
    </row>
    <row r="596" spans="1:16" ht="12.75" x14ac:dyDescent="0.2">
      <c r="A596" s="108"/>
      <c r="O596" s="108"/>
      <c r="P596" s="113"/>
    </row>
    <row r="597" spans="1:16" ht="12.75" x14ac:dyDescent="0.2">
      <c r="A597" s="108"/>
      <c r="O597" s="108"/>
      <c r="P597" s="113"/>
    </row>
    <row r="598" spans="1:16" ht="12.75" x14ac:dyDescent="0.2">
      <c r="A598" s="108"/>
      <c r="O598" s="108"/>
      <c r="P598" s="113"/>
    </row>
    <row r="599" spans="1:16" ht="12.75" x14ac:dyDescent="0.2">
      <c r="A599" s="108"/>
      <c r="O599" s="108"/>
      <c r="P599" s="113"/>
    </row>
    <row r="600" spans="1:16" ht="12.75" x14ac:dyDescent="0.2">
      <c r="A600" s="108"/>
      <c r="O600" s="108"/>
      <c r="P600" s="113"/>
    </row>
    <row r="601" spans="1:16" ht="12.75" x14ac:dyDescent="0.2">
      <c r="A601" s="108"/>
      <c r="O601" s="108"/>
      <c r="P601" s="113"/>
    </row>
    <row r="602" spans="1:16" ht="12.75" x14ac:dyDescent="0.2">
      <c r="A602" s="108"/>
      <c r="O602" s="108"/>
      <c r="P602" s="113"/>
    </row>
    <row r="603" spans="1:16" ht="12.75" x14ac:dyDescent="0.2">
      <c r="A603" s="108"/>
      <c r="O603" s="108"/>
      <c r="P603" s="113"/>
    </row>
    <row r="604" spans="1:16" ht="12.75" x14ac:dyDescent="0.2">
      <c r="A604" s="108"/>
      <c r="O604" s="108"/>
      <c r="P604" s="113"/>
    </row>
    <row r="605" spans="1:16" ht="12.75" x14ac:dyDescent="0.2">
      <c r="A605" s="108"/>
      <c r="O605" s="108"/>
      <c r="P605" s="113"/>
    </row>
    <row r="606" spans="1:16" ht="12.75" x14ac:dyDescent="0.2">
      <c r="A606" s="108"/>
      <c r="O606" s="108"/>
      <c r="P606" s="113"/>
    </row>
    <row r="607" spans="1:16" ht="12.75" x14ac:dyDescent="0.2">
      <c r="A607" s="108"/>
      <c r="O607" s="108"/>
      <c r="P607" s="113"/>
    </row>
    <row r="608" spans="1:16" ht="12.75" x14ac:dyDescent="0.2">
      <c r="A608" s="108"/>
      <c r="O608" s="108"/>
      <c r="P608" s="113"/>
    </row>
    <row r="609" spans="1:16" ht="12.75" x14ac:dyDescent="0.2">
      <c r="A609" s="108"/>
      <c r="O609" s="108"/>
      <c r="P609" s="113"/>
    </row>
    <row r="610" spans="1:16" ht="12.75" x14ac:dyDescent="0.2">
      <c r="A610" s="108"/>
      <c r="O610" s="108"/>
      <c r="P610" s="113"/>
    </row>
    <row r="611" spans="1:16" ht="12.75" x14ac:dyDescent="0.2">
      <c r="A611" s="108"/>
      <c r="O611" s="108"/>
      <c r="P611" s="113"/>
    </row>
    <row r="612" spans="1:16" ht="12.75" x14ac:dyDescent="0.2">
      <c r="A612" s="108"/>
      <c r="O612" s="108"/>
      <c r="P612" s="113"/>
    </row>
    <row r="613" spans="1:16" ht="12.75" x14ac:dyDescent="0.2">
      <c r="A613" s="108"/>
      <c r="O613" s="108"/>
      <c r="P613" s="113"/>
    </row>
    <row r="614" spans="1:16" ht="12.75" x14ac:dyDescent="0.2">
      <c r="A614" s="108"/>
      <c r="O614" s="108"/>
      <c r="P614" s="113"/>
    </row>
    <row r="615" spans="1:16" ht="12.75" x14ac:dyDescent="0.2">
      <c r="A615" s="108"/>
      <c r="O615" s="108"/>
      <c r="P615" s="113"/>
    </row>
    <row r="616" spans="1:16" ht="12.75" x14ac:dyDescent="0.2">
      <c r="A616" s="108"/>
      <c r="O616" s="108"/>
      <c r="P616" s="113"/>
    </row>
    <row r="617" spans="1:16" ht="12.75" x14ac:dyDescent="0.2">
      <c r="A617" s="108"/>
      <c r="O617" s="108"/>
      <c r="P617" s="113"/>
    </row>
    <row r="618" spans="1:16" ht="12.75" x14ac:dyDescent="0.2">
      <c r="A618" s="108"/>
      <c r="O618" s="108"/>
      <c r="P618" s="113"/>
    </row>
    <row r="619" spans="1:16" ht="12.75" x14ac:dyDescent="0.2">
      <c r="A619" s="108"/>
      <c r="O619" s="108"/>
      <c r="P619" s="113"/>
    </row>
    <row r="620" spans="1:16" ht="12.75" x14ac:dyDescent="0.2">
      <c r="A620" s="108"/>
      <c r="O620" s="108"/>
      <c r="P620" s="113"/>
    </row>
    <row r="621" spans="1:16" ht="12.75" x14ac:dyDescent="0.2">
      <c r="A621" s="108"/>
      <c r="O621" s="108"/>
      <c r="P621" s="113"/>
    </row>
    <row r="622" spans="1:16" ht="12.75" x14ac:dyDescent="0.2">
      <c r="A622" s="108"/>
      <c r="O622" s="108"/>
      <c r="P622" s="113"/>
    </row>
    <row r="623" spans="1:16" ht="12.75" x14ac:dyDescent="0.2">
      <c r="A623" s="108"/>
      <c r="O623" s="108"/>
      <c r="P623" s="113"/>
    </row>
    <row r="624" spans="1:16" ht="12.75" x14ac:dyDescent="0.2">
      <c r="A624" s="108"/>
      <c r="O624" s="108"/>
      <c r="P624" s="113"/>
    </row>
    <row r="625" spans="1:16" ht="12.75" x14ac:dyDescent="0.2">
      <c r="A625" s="108"/>
      <c r="O625" s="108"/>
      <c r="P625" s="113"/>
    </row>
    <row r="626" spans="1:16" ht="12.75" x14ac:dyDescent="0.2">
      <c r="A626" s="108"/>
      <c r="O626" s="108"/>
      <c r="P626" s="113"/>
    </row>
    <row r="627" spans="1:16" ht="12.75" x14ac:dyDescent="0.2">
      <c r="A627" s="108"/>
      <c r="O627" s="108"/>
      <c r="P627" s="113"/>
    </row>
    <row r="628" spans="1:16" ht="12.75" x14ac:dyDescent="0.2">
      <c r="A628" s="108"/>
      <c r="O628" s="108"/>
      <c r="P628" s="113"/>
    </row>
    <row r="629" spans="1:16" ht="12.75" x14ac:dyDescent="0.2">
      <c r="A629" s="108"/>
      <c r="O629" s="108"/>
      <c r="P629" s="113"/>
    </row>
    <row r="630" spans="1:16" ht="12.75" x14ac:dyDescent="0.2">
      <c r="A630" s="108"/>
      <c r="O630" s="108"/>
      <c r="P630" s="113"/>
    </row>
    <row r="631" spans="1:16" ht="12.75" x14ac:dyDescent="0.2">
      <c r="A631" s="108"/>
      <c r="O631" s="108"/>
      <c r="P631" s="113"/>
    </row>
    <row r="632" spans="1:16" ht="12.75" x14ac:dyDescent="0.2">
      <c r="A632" s="108"/>
      <c r="O632" s="108"/>
      <c r="P632" s="113"/>
    </row>
    <row r="633" spans="1:16" ht="12.75" x14ac:dyDescent="0.2">
      <c r="A633" s="108"/>
      <c r="O633" s="108"/>
      <c r="P633" s="113"/>
    </row>
    <row r="634" spans="1:16" ht="12.75" x14ac:dyDescent="0.2">
      <c r="A634" s="108"/>
      <c r="O634" s="108"/>
      <c r="P634" s="113"/>
    </row>
    <row r="635" spans="1:16" ht="12.75" x14ac:dyDescent="0.2">
      <c r="A635" s="108"/>
      <c r="O635" s="108"/>
      <c r="P635" s="113"/>
    </row>
    <row r="636" spans="1:16" ht="12.75" x14ac:dyDescent="0.2">
      <c r="A636" s="108"/>
      <c r="O636" s="108"/>
      <c r="P636" s="113"/>
    </row>
    <row r="637" spans="1:16" ht="12.75" x14ac:dyDescent="0.2">
      <c r="A637" s="108"/>
      <c r="O637" s="108"/>
      <c r="P637" s="113"/>
    </row>
    <row r="638" spans="1:16" ht="12.75" x14ac:dyDescent="0.2">
      <c r="A638" s="108"/>
      <c r="O638" s="108"/>
      <c r="P638" s="113"/>
    </row>
    <row r="639" spans="1:16" ht="12.75" x14ac:dyDescent="0.2">
      <c r="A639" s="108"/>
      <c r="O639" s="108"/>
      <c r="P639" s="113"/>
    </row>
    <row r="640" spans="1:16" ht="12.75" x14ac:dyDescent="0.2">
      <c r="A640" s="108"/>
      <c r="O640" s="108"/>
      <c r="P640" s="113"/>
    </row>
    <row r="641" spans="1:16" ht="12.75" x14ac:dyDescent="0.2">
      <c r="A641" s="108"/>
      <c r="O641" s="108"/>
      <c r="P641" s="113"/>
    </row>
    <row r="642" spans="1:16" ht="12.75" x14ac:dyDescent="0.2">
      <c r="A642" s="108"/>
      <c r="O642" s="108"/>
      <c r="P642" s="113"/>
    </row>
    <row r="643" spans="1:16" ht="12.75" x14ac:dyDescent="0.2">
      <c r="A643" s="108"/>
      <c r="O643" s="108"/>
      <c r="P643" s="113"/>
    </row>
    <row r="644" spans="1:16" ht="12.75" x14ac:dyDescent="0.2">
      <c r="A644" s="108"/>
      <c r="O644" s="108"/>
      <c r="P644" s="113"/>
    </row>
    <row r="645" spans="1:16" ht="12.75" x14ac:dyDescent="0.2">
      <c r="A645" s="108"/>
      <c r="O645" s="108"/>
      <c r="P645" s="113"/>
    </row>
    <row r="646" spans="1:16" ht="12.75" x14ac:dyDescent="0.2">
      <c r="A646" s="108"/>
      <c r="O646" s="108"/>
      <c r="P646" s="113"/>
    </row>
    <row r="647" spans="1:16" ht="12.75" x14ac:dyDescent="0.2">
      <c r="A647" s="108"/>
      <c r="O647" s="108"/>
      <c r="P647" s="113"/>
    </row>
    <row r="648" spans="1:16" ht="12.75" x14ac:dyDescent="0.2">
      <c r="A648" s="108"/>
      <c r="O648" s="108"/>
      <c r="P648" s="113"/>
    </row>
    <row r="649" spans="1:16" ht="12.75" x14ac:dyDescent="0.2">
      <c r="A649" s="108"/>
      <c r="O649" s="108"/>
      <c r="P649" s="113"/>
    </row>
    <row r="650" spans="1:16" ht="12.75" x14ac:dyDescent="0.2">
      <c r="A650" s="108"/>
      <c r="O650" s="108"/>
      <c r="P650" s="113"/>
    </row>
    <row r="651" spans="1:16" ht="12.75" x14ac:dyDescent="0.2">
      <c r="A651" s="108"/>
      <c r="O651" s="108"/>
      <c r="P651" s="113"/>
    </row>
    <row r="652" spans="1:16" ht="12.75" x14ac:dyDescent="0.2">
      <c r="A652" s="108"/>
      <c r="O652" s="108"/>
      <c r="P652" s="113"/>
    </row>
    <row r="653" spans="1:16" ht="12.75" x14ac:dyDescent="0.2">
      <c r="A653" s="108"/>
      <c r="O653" s="108"/>
      <c r="P653" s="113"/>
    </row>
    <row r="654" spans="1:16" ht="12.75" x14ac:dyDescent="0.2">
      <c r="A654" s="108"/>
      <c r="O654" s="108"/>
      <c r="P654" s="113"/>
    </row>
    <row r="655" spans="1:16" ht="12.75" x14ac:dyDescent="0.2">
      <c r="A655" s="108"/>
      <c r="O655" s="108"/>
      <c r="P655" s="113"/>
    </row>
    <row r="656" spans="1:16" ht="12.75" x14ac:dyDescent="0.2">
      <c r="A656" s="108"/>
      <c r="O656" s="108"/>
      <c r="P656" s="113"/>
    </row>
    <row r="657" spans="1:16" ht="12.75" x14ac:dyDescent="0.2">
      <c r="A657" s="108"/>
      <c r="O657" s="108"/>
      <c r="P657" s="113"/>
    </row>
    <row r="658" spans="1:16" ht="12.75" x14ac:dyDescent="0.2">
      <c r="A658" s="108"/>
      <c r="O658" s="108"/>
      <c r="P658" s="113"/>
    </row>
    <row r="659" spans="1:16" ht="12.75" x14ac:dyDescent="0.2">
      <c r="A659" s="108"/>
      <c r="O659" s="108"/>
      <c r="P659" s="113"/>
    </row>
    <row r="660" spans="1:16" ht="12.75" x14ac:dyDescent="0.2">
      <c r="A660" s="108"/>
      <c r="O660" s="108"/>
      <c r="P660" s="113"/>
    </row>
    <row r="661" spans="1:16" ht="12.75" x14ac:dyDescent="0.2">
      <c r="A661" s="108"/>
      <c r="O661" s="108"/>
      <c r="P661" s="113"/>
    </row>
    <row r="662" spans="1:16" ht="12.75" x14ac:dyDescent="0.2">
      <c r="A662" s="108"/>
      <c r="O662" s="108"/>
      <c r="P662" s="113"/>
    </row>
    <row r="663" spans="1:16" ht="12.75" x14ac:dyDescent="0.2">
      <c r="A663" s="108"/>
      <c r="O663" s="108"/>
      <c r="P663" s="113"/>
    </row>
    <row r="664" spans="1:16" ht="12.75" x14ac:dyDescent="0.2">
      <c r="A664" s="108"/>
      <c r="O664" s="108"/>
      <c r="P664" s="113"/>
    </row>
    <row r="665" spans="1:16" ht="12.75" x14ac:dyDescent="0.2">
      <c r="A665" s="108"/>
      <c r="O665" s="108"/>
      <c r="P665" s="113"/>
    </row>
    <row r="666" spans="1:16" ht="12.75" x14ac:dyDescent="0.2">
      <c r="A666" s="108"/>
      <c r="O666" s="108"/>
      <c r="P666" s="113"/>
    </row>
    <row r="667" spans="1:16" ht="12.75" x14ac:dyDescent="0.2">
      <c r="A667" s="108"/>
      <c r="O667" s="108"/>
      <c r="P667" s="113"/>
    </row>
    <row r="668" spans="1:16" ht="12.75" x14ac:dyDescent="0.2">
      <c r="A668" s="108"/>
      <c r="O668" s="108"/>
      <c r="P668" s="113"/>
    </row>
    <row r="669" spans="1:16" ht="12.75" x14ac:dyDescent="0.2">
      <c r="A669" s="108"/>
      <c r="O669" s="108"/>
      <c r="P669" s="113"/>
    </row>
    <row r="670" spans="1:16" ht="12.75" x14ac:dyDescent="0.2">
      <c r="A670" s="108"/>
      <c r="O670" s="108"/>
      <c r="P670" s="113"/>
    </row>
    <row r="671" spans="1:16" ht="12.75" x14ac:dyDescent="0.2">
      <c r="A671" s="108"/>
      <c r="O671" s="108"/>
      <c r="P671" s="113"/>
    </row>
    <row r="672" spans="1:16" ht="12.75" x14ac:dyDescent="0.2">
      <c r="A672" s="108"/>
      <c r="O672" s="108"/>
      <c r="P672" s="113"/>
    </row>
    <row r="673" spans="1:16" ht="12.75" x14ac:dyDescent="0.2">
      <c r="A673" s="108"/>
      <c r="O673" s="108"/>
      <c r="P673" s="113"/>
    </row>
    <row r="674" spans="1:16" ht="12.75" x14ac:dyDescent="0.2">
      <c r="A674" s="108"/>
      <c r="O674" s="108"/>
      <c r="P674" s="113"/>
    </row>
    <row r="675" spans="1:16" ht="12.75" x14ac:dyDescent="0.2">
      <c r="A675" s="108"/>
      <c r="O675" s="108"/>
      <c r="P675" s="113"/>
    </row>
    <row r="676" spans="1:16" ht="12.75" x14ac:dyDescent="0.2">
      <c r="A676" s="108"/>
      <c r="O676" s="108"/>
      <c r="P676" s="113"/>
    </row>
    <row r="677" spans="1:16" ht="12.75" x14ac:dyDescent="0.2">
      <c r="A677" s="108"/>
      <c r="O677" s="108"/>
      <c r="P677" s="113"/>
    </row>
    <row r="678" spans="1:16" ht="12.75" x14ac:dyDescent="0.2">
      <c r="A678" s="108"/>
      <c r="O678" s="108"/>
      <c r="P678" s="113"/>
    </row>
    <row r="679" spans="1:16" ht="12.75" x14ac:dyDescent="0.2">
      <c r="A679" s="108"/>
      <c r="O679" s="108"/>
      <c r="P679" s="113"/>
    </row>
    <row r="680" spans="1:16" ht="12.75" x14ac:dyDescent="0.2">
      <c r="A680" s="108"/>
      <c r="O680" s="108"/>
      <c r="P680" s="113"/>
    </row>
    <row r="681" spans="1:16" ht="12.75" x14ac:dyDescent="0.2">
      <c r="A681" s="108"/>
      <c r="O681" s="108"/>
      <c r="P681" s="113"/>
    </row>
    <row r="682" spans="1:16" ht="12.75" x14ac:dyDescent="0.2">
      <c r="A682" s="108"/>
      <c r="O682" s="108"/>
      <c r="P682" s="113"/>
    </row>
    <row r="683" spans="1:16" ht="12.75" x14ac:dyDescent="0.2">
      <c r="A683" s="108"/>
      <c r="O683" s="108"/>
      <c r="P683" s="113"/>
    </row>
    <row r="684" spans="1:16" ht="12.75" x14ac:dyDescent="0.2">
      <c r="A684" s="108"/>
      <c r="O684" s="108"/>
      <c r="P684" s="113"/>
    </row>
    <row r="685" spans="1:16" ht="12.75" x14ac:dyDescent="0.2">
      <c r="A685" s="108"/>
      <c r="O685" s="108"/>
      <c r="P685" s="113"/>
    </row>
    <row r="686" spans="1:16" ht="12.75" x14ac:dyDescent="0.2">
      <c r="A686" s="108"/>
      <c r="O686" s="108"/>
      <c r="P686" s="113"/>
    </row>
    <row r="687" spans="1:16" ht="12.75" x14ac:dyDescent="0.2">
      <c r="A687" s="108"/>
      <c r="O687" s="108"/>
      <c r="P687" s="113"/>
    </row>
    <row r="688" spans="1:16" ht="12.75" x14ac:dyDescent="0.2">
      <c r="A688" s="108"/>
      <c r="O688" s="108"/>
      <c r="P688" s="113"/>
    </row>
    <row r="689" spans="1:16" ht="12.75" x14ac:dyDescent="0.2">
      <c r="A689" s="108"/>
      <c r="O689" s="108"/>
      <c r="P689" s="113"/>
    </row>
    <row r="690" spans="1:16" ht="12.75" x14ac:dyDescent="0.2">
      <c r="A690" s="108"/>
      <c r="O690" s="108"/>
      <c r="P690" s="113"/>
    </row>
    <row r="691" spans="1:16" ht="12.75" x14ac:dyDescent="0.2">
      <c r="A691" s="108"/>
      <c r="O691" s="108"/>
      <c r="P691" s="113"/>
    </row>
    <row r="692" spans="1:16" ht="12.75" x14ac:dyDescent="0.2">
      <c r="A692" s="108"/>
      <c r="O692" s="108"/>
      <c r="P692" s="113"/>
    </row>
    <row r="693" spans="1:16" ht="12.75" x14ac:dyDescent="0.2">
      <c r="A693" s="108"/>
      <c r="O693" s="108"/>
      <c r="P693" s="113"/>
    </row>
    <row r="694" spans="1:16" ht="12.75" x14ac:dyDescent="0.2">
      <c r="A694" s="108"/>
      <c r="O694" s="108"/>
      <c r="P694" s="113"/>
    </row>
    <row r="695" spans="1:16" ht="12.75" x14ac:dyDescent="0.2">
      <c r="A695" s="108"/>
      <c r="O695" s="108"/>
      <c r="P695" s="113"/>
    </row>
    <row r="696" spans="1:16" ht="12.75" x14ac:dyDescent="0.2">
      <c r="A696" s="108"/>
      <c r="O696" s="108"/>
      <c r="P696" s="113"/>
    </row>
    <row r="697" spans="1:16" ht="12.75" x14ac:dyDescent="0.2">
      <c r="A697" s="108"/>
      <c r="O697" s="108"/>
      <c r="P697" s="113"/>
    </row>
    <row r="698" spans="1:16" ht="12.75" x14ac:dyDescent="0.2">
      <c r="A698" s="108"/>
      <c r="O698" s="108"/>
      <c r="P698" s="113"/>
    </row>
    <row r="699" spans="1:16" ht="12.75" x14ac:dyDescent="0.2">
      <c r="A699" s="108"/>
      <c r="O699" s="108"/>
      <c r="P699" s="113"/>
    </row>
    <row r="700" spans="1:16" ht="12.75" x14ac:dyDescent="0.2">
      <c r="A700" s="108"/>
      <c r="O700" s="108"/>
      <c r="P700" s="113"/>
    </row>
    <row r="701" spans="1:16" ht="12.75" x14ac:dyDescent="0.2">
      <c r="A701" s="108"/>
      <c r="O701" s="108"/>
      <c r="P701" s="113"/>
    </row>
    <row r="702" spans="1:16" ht="12.75" x14ac:dyDescent="0.2">
      <c r="A702" s="108"/>
      <c r="O702" s="108"/>
      <c r="P702" s="113"/>
    </row>
    <row r="703" spans="1:16" ht="12.75" x14ac:dyDescent="0.2">
      <c r="A703" s="108"/>
      <c r="O703" s="108"/>
      <c r="P703" s="113"/>
    </row>
    <row r="704" spans="1:16" ht="12.75" x14ac:dyDescent="0.2">
      <c r="A704" s="108"/>
      <c r="O704" s="108"/>
      <c r="P704" s="113"/>
    </row>
    <row r="705" spans="1:16" ht="12.75" x14ac:dyDescent="0.2">
      <c r="A705" s="108"/>
      <c r="O705" s="108"/>
      <c r="P705" s="113"/>
    </row>
    <row r="706" spans="1:16" ht="12.75" x14ac:dyDescent="0.2">
      <c r="A706" s="108"/>
      <c r="O706" s="108"/>
      <c r="P706" s="113"/>
    </row>
    <row r="707" spans="1:16" ht="12.75" x14ac:dyDescent="0.2">
      <c r="A707" s="108"/>
      <c r="O707" s="108"/>
      <c r="P707" s="113"/>
    </row>
    <row r="708" spans="1:16" ht="12.75" x14ac:dyDescent="0.2">
      <c r="A708" s="108"/>
      <c r="O708" s="108"/>
      <c r="P708" s="113"/>
    </row>
    <row r="709" spans="1:16" ht="12.75" x14ac:dyDescent="0.2">
      <c r="A709" s="108"/>
      <c r="O709" s="108"/>
      <c r="P709" s="113"/>
    </row>
    <row r="710" spans="1:16" ht="12.75" x14ac:dyDescent="0.2">
      <c r="A710" s="108"/>
      <c r="O710" s="108"/>
      <c r="P710" s="113"/>
    </row>
    <row r="711" spans="1:16" ht="12.75" x14ac:dyDescent="0.2">
      <c r="A711" s="108"/>
      <c r="O711" s="108"/>
      <c r="P711" s="113"/>
    </row>
    <row r="712" spans="1:16" ht="12.75" x14ac:dyDescent="0.2">
      <c r="A712" s="108"/>
      <c r="O712" s="108"/>
      <c r="P712" s="113"/>
    </row>
    <row r="713" spans="1:16" ht="12.75" x14ac:dyDescent="0.2">
      <c r="A713" s="108"/>
      <c r="O713" s="108"/>
      <c r="P713" s="113"/>
    </row>
    <row r="714" spans="1:16" ht="12.75" x14ac:dyDescent="0.2">
      <c r="A714" s="108"/>
      <c r="O714" s="108"/>
      <c r="P714" s="113"/>
    </row>
    <row r="715" spans="1:16" ht="12.75" x14ac:dyDescent="0.2">
      <c r="A715" s="108"/>
      <c r="O715" s="108"/>
      <c r="P715" s="113"/>
    </row>
    <row r="716" spans="1:16" ht="12.75" x14ac:dyDescent="0.2">
      <c r="A716" s="108"/>
      <c r="O716" s="108"/>
      <c r="P716" s="113"/>
    </row>
    <row r="717" spans="1:16" ht="12.75" x14ac:dyDescent="0.2">
      <c r="A717" s="108"/>
      <c r="O717" s="108"/>
      <c r="P717" s="113"/>
    </row>
    <row r="718" spans="1:16" ht="12.75" x14ac:dyDescent="0.2">
      <c r="A718" s="108"/>
      <c r="O718" s="108"/>
      <c r="P718" s="113"/>
    </row>
    <row r="719" spans="1:16" ht="12.75" x14ac:dyDescent="0.2">
      <c r="A719" s="108"/>
      <c r="O719" s="108"/>
      <c r="P719" s="113"/>
    </row>
    <row r="720" spans="1:16" ht="12.75" x14ac:dyDescent="0.2">
      <c r="A720" s="108"/>
      <c r="O720" s="108"/>
      <c r="P720" s="113"/>
    </row>
    <row r="721" spans="1:16" ht="12.75" x14ac:dyDescent="0.2">
      <c r="A721" s="108"/>
      <c r="O721" s="108"/>
      <c r="P721" s="113"/>
    </row>
    <row r="722" spans="1:16" ht="12.75" x14ac:dyDescent="0.2">
      <c r="A722" s="108"/>
      <c r="O722" s="108"/>
      <c r="P722" s="113"/>
    </row>
    <row r="723" spans="1:16" ht="12.75" x14ac:dyDescent="0.2">
      <c r="A723" s="108"/>
      <c r="O723" s="108"/>
      <c r="P723" s="113"/>
    </row>
    <row r="724" spans="1:16" ht="12.75" x14ac:dyDescent="0.2">
      <c r="A724" s="108"/>
      <c r="O724" s="108"/>
      <c r="P724" s="113"/>
    </row>
    <row r="725" spans="1:16" ht="12.75" x14ac:dyDescent="0.2">
      <c r="A725" s="108"/>
      <c r="O725" s="108"/>
      <c r="P725" s="113"/>
    </row>
    <row r="726" spans="1:16" ht="12.75" x14ac:dyDescent="0.2">
      <c r="A726" s="108"/>
      <c r="O726" s="108"/>
      <c r="P726" s="113"/>
    </row>
    <row r="727" spans="1:16" ht="12.75" x14ac:dyDescent="0.2">
      <c r="A727" s="108"/>
      <c r="O727" s="108"/>
      <c r="P727" s="113"/>
    </row>
    <row r="728" spans="1:16" ht="12.75" x14ac:dyDescent="0.2">
      <c r="A728" s="108"/>
      <c r="O728" s="108"/>
      <c r="P728" s="113"/>
    </row>
    <row r="729" spans="1:16" ht="12.75" x14ac:dyDescent="0.2">
      <c r="A729" s="108"/>
      <c r="O729" s="108"/>
      <c r="P729" s="113"/>
    </row>
    <row r="730" spans="1:16" ht="12.75" x14ac:dyDescent="0.2">
      <c r="A730" s="108"/>
      <c r="O730" s="108"/>
      <c r="P730" s="113"/>
    </row>
    <row r="731" spans="1:16" ht="12.75" x14ac:dyDescent="0.2">
      <c r="A731" s="108"/>
      <c r="O731" s="108"/>
      <c r="P731" s="113"/>
    </row>
    <row r="732" spans="1:16" ht="12.75" x14ac:dyDescent="0.2">
      <c r="A732" s="108"/>
      <c r="O732" s="108"/>
      <c r="P732" s="113"/>
    </row>
    <row r="733" spans="1:16" ht="12.75" x14ac:dyDescent="0.2">
      <c r="A733" s="108"/>
      <c r="O733" s="108"/>
      <c r="P733" s="113"/>
    </row>
    <row r="734" spans="1:16" ht="12.75" x14ac:dyDescent="0.2">
      <c r="A734" s="108"/>
      <c r="O734" s="108"/>
      <c r="P734" s="113"/>
    </row>
    <row r="735" spans="1:16" ht="12.75" x14ac:dyDescent="0.2">
      <c r="A735" s="108"/>
      <c r="O735" s="108"/>
      <c r="P735" s="113"/>
    </row>
    <row r="736" spans="1:16" ht="12.75" x14ac:dyDescent="0.2">
      <c r="A736" s="108"/>
      <c r="O736" s="108"/>
      <c r="P736" s="113"/>
    </row>
    <row r="737" spans="1:16" ht="12.75" x14ac:dyDescent="0.2">
      <c r="A737" s="108"/>
      <c r="O737" s="108"/>
      <c r="P737" s="113"/>
    </row>
    <row r="738" spans="1:16" ht="12.75" x14ac:dyDescent="0.2">
      <c r="A738" s="108"/>
      <c r="O738" s="108"/>
      <c r="P738" s="113"/>
    </row>
    <row r="739" spans="1:16" ht="12.75" x14ac:dyDescent="0.2">
      <c r="A739" s="108"/>
      <c r="O739" s="108"/>
      <c r="P739" s="113"/>
    </row>
    <row r="740" spans="1:16" ht="12.75" x14ac:dyDescent="0.2">
      <c r="A740" s="108"/>
      <c r="O740" s="108"/>
      <c r="P740" s="113"/>
    </row>
    <row r="741" spans="1:16" ht="12.75" x14ac:dyDescent="0.2">
      <c r="A741" s="108"/>
      <c r="O741" s="108"/>
      <c r="P741" s="113"/>
    </row>
    <row r="742" spans="1:16" ht="12.75" x14ac:dyDescent="0.2">
      <c r="A742" s="108"/>
      <c r="O742" s="108"/>
      <c r="P742" s="113"/>
    </row>
    <row r="743" spans="1:16" ht="12.75" x14ac:dyDescent="0.2">
      <c r="A743" s="108"/>
      <c r="O743" s="108"/>
      <c r="P743" s="113"/>
    </row>
    <row r="744" spans="1:16" ht="12.75" x14ac:dyDescent="0.2">
      <c r="A744" s="108"/>
      <c r="O744" s="108"/>
      <c r="P744" s="113"/>
    </row>
    <row r="745" spans="1:16" ht="12.75" x14ac:dyDescent="0.2">
      <c r="A745" s="108"/>
      <c r="O745" s="108"/>
      <c r="P745" s="113"/>
    </row>
    <row r="746" spans="1:16" ht="12.75" x14ac:dyDescent="0.2">
      <c r="A746" s="108"/>
      <c r="O746" s="108"/>
      <c r="P746" s="113"/>
    </row>
    <row r="747" spans="1:16" ht="12.75" x14ac:dyDescent="0.2">
      <c r="A747" s="108"/>
      <c r="O747" s="108"/>
      <c r="P747" s="113"/>
    </row>
    <row r="748" spans="1:16" ht="12.75" x14ac:dyDescent="0.2">
      <c r="A748" s="108"/>
      <c r="O748" s="108"/>
      <c r="P748" s="113"/>
    </row>
    <row r="749" spans="1:16" ht="12.75" x14ac:dyDescent="0.2">
      <c r="A749" s="108"/>
      <c r="O749" s="108"/>
      <c r="P749" s="113"/>
    </row>
    <row r="750" spans="1:16" ht="12.75" x14ac:dyDescent="0.2">
      <c r="A750" s="108"/>
      <c r="O750" s="108"/>
      <c r="P750" s="113"/>
    </row>
    <row r="751" spans="1:16" ht="12.75" x14ac:dyDescent="0.2">
      <c r="A751" s="108"/>
      <c r="O751" s="108"/>
      <c r="P751" s="113"/>
    </row>
    <row r="752" spans="1:16" ht="12.75" x14ac:dyDescent="0.2">
      <c r="A752" s="108"/>
      <c r="O752" s="108"/>
      <c r="P752" s="113"/>
    </row>
    <row r="753" spans="1:16" ht="12.75" x14ac:dyDescent="0.2">
      <c r="A753" s="108"/>
      <c r="O753" s="108"/>
      <c r="P753" s="113"/>
    </row>
    <row r="754" spans="1:16" ht="12.75" x14ac:dyDescent="0.2">
      <c r="A754" s="108"/>
      <c r="O754" s="108"/>
      <c r="P754" s="113"/>
    </row>
    <row r="755" spans="1:16" ht="12.75" x14ac:dyDescent="0.2">
      <c r="A755" s="108"/>
      <c r="O755" s="108"/>
      <c r="P755" s="113"/>
    </row>
    <row r="756" spans="1:16" ht="12.75" x14ac:dyDescent="0.2">
      <c r="A756" s="108"/>
      <c r="O756" s="108"/>
      <c r="P756" s="113"/>
    </row>
    <row r="757" spans="1:16" ht="12.75" x14ac:dyDescent="0.2">
      <c r="A757" s="108"/>
      <c r="O757" s="108"/>
      <c r="P757" s="113"/>
    </row>
    <row r="758" spans="1:16" ht="12.75" x14ac:dyDescent="0.2">
      <c r="A758" s="108"/>
      <c r="O758" s="108"/>
      <c r="P758" s="113"/>
    </row>
    <row r="759" spans="1:16" ht="12.75" x14ac:dyDescent="0.2">
      <c r="A759" s="108"/>
      <c r="O759" s="108"/>
      <c r="P759" s="113"/>
    </row>
    <row r="760" spans="1:16" ht="12.75" x14ac:dyDescent="0.2">
      <c r="A760" s="108"/>
      <c r="O760" s="108"/>
      <c r="P760" s="113"/>
    </row>
    <row r="761" spans="1:16" ht="12.75" x14ac:dyDescent="0.2">
      <c r="A761" s="108"/>
      <c r="O761" s="108"/>
      <c r="P761" s="113"/>
    </row>
    <row r="762" spans="1:16" ht="12.75" x14ac:dyDescent="0.2">
      <c r="A762" s="108"/>
      <c r="O762" s="108"/>
      <c r="P762" s="113"/>
    </row>
    <row r="763" spans="1:16" ht="12.75" x14ac:dyDescent="0.2">
      <c r="A763" s="108"/>
      <c r="O763" s="108"/>
      <c r="P763" s="113"/>
    </row>
    <row r="764" spans="1:16" ht="12.75" x14ac:dyDescent="0.2">
      <c r="A764" s="108"/>
      <c r="O764" s="108"/>
      <c r="P764" s="113"/>
    </row>
    <row r="765" spans="1:16" ht="12.75" x14ac:dyDescent="0.2">
      <c r="A765" s="108"/>
      <c r="O765" s="108"/>
      <c r="P765" s="113"/>
    </row>
    <row r="766" spans="1:16" ht="12.75" x14ac:dyDescent="0.2">
      <c r="A766" s="108"/>
      <c r="O766" s="108"/>
      <c r="P766" s="113"/>
    </row>
    <row r="767" spans="1:16" ht="12.75" x14ac:dyDescent="0.2">
      <c r="A767" s="108"/>
      <c r="O767" s="108"/>
      <c r="P767" s="113"/>
    </row>
    <row r="768" spans="1:16" ht="12.75" x14ac:dyDescent="0.2">
      <c r="A768" s="108"/>
      <c r="O768" s="108"/>
      <c r="P768" s="113"/>
    </row>
    <row r="769" spans="1:16" ht="12.75" x14ac:dyDescent="0.2">
      <c r="A769" s="108"/>
      <c r="O769" s="108"/>
      <c r="P769" s="113"/>
    </row>
    <row r="770" spans="1:16" ht="12.75" x14ac:dyDescent="0.2">
      <c r="A770" s="108"/>
      <c r="O770" s="108"/>
      <c r="P770" s="113"/>
    </row>
    <row r="771" spans="1:16" ht="12.75" x14ac:dyDescent="0.2">
      <c r="A771" s="108"/>
      <c r="O771" s="108"/>
      <c r="P771" s="113"/>
    </row>
    <row r="772" spans="1:16" ht="12.75" x14ac:dyDescent="0.2">
      <c r="A772" s="108"/>
      <c r="O772" s="108"/>
      <c r="P772" s="113"/>
    </row>
    <row r="773" spans="1:16" ht="12.75" x14ac:dyDescent="0.2">
      <c r="A773" s="108"/>
      <c r="O773" s="108"/>
      <c r="P773" s="113"/>
    </row>
    <row r="774" spans="1:16" ht="12.75" x14ac:dyDescent="0.2">
      <c r="A774" s="108"/>
      <c r="O774" s="108"/>
      <c r="P774" s="113"/>
    </row>
    <row r="775" spans="1:16" ht="12.75" x14ac:dyDescent="0.2">
      <c r="A775" s="108"/>
      <c r="O775" s="108"/>
      <c r="P775" s="113"/>
    </row>
    <row r="776" spans="1:16" ht="12.75" x14ac:dyDescent="0.2">
      <c r="A776" s="108"/>
      <c r="O776" s="108"/>
      <c r="P776" s="113"/>
    </row>
    <row r="777" spans="1:16" ht="12.75" x14ac:dyDescent="0.2">
      <c r="A777" s="108"/>
      <c r="O777" s="108"/>
      <c r="P777" s="113"/>
    </row>
    <row r="778" spans="1:16" ht="12.75" x14ac:dyDescent="0.2">
      <c r="A778" s="108"/>
      <c r="O778" s="108"/>
      <c r="P778" s="113"/>
    </row>
    <row r="779" spans="1:16" ht="12.75" x14ac:dyDescent="0.2">
      <c r="A779" s="108"/>
      <c r="O779" s="108"/>
      <c r="P779" s="113"/>
    </row>
    <row r="780" spans="1:16" ht="12.75" x14ac:dyDescent="0.2">
      <c r="A780" s="108"/>
      <c r="O780" s="108"/>
      <c r="P780" s="113"/>
    </row>
    <row r="781" spans="1:16" ht="12.75" x14ac:dyDescent="0.2">
      <c r="A781" s="108"/>
      <c r="O781" s="108"/>
      <c r="P781" s="113"/>
    </row>
    <row r="782" spans="1:16" ht="12.75" x14ac:dyDescent="0.2">
      <c r="A782" s="108"/>
      <c r="O782" s="108"/>
      <c r="P782" s="113"/>
    </row>
    <row r="783" spans="1:16" ht="12.75" x14ac:dyDescent="0.2">
      <c r="A783" s="108"/>
      <c r="O783" s="108"/>
      <c r="P783" s="113"/>
    </row>
    <row r="784" spans="1:16" ht="12.75" x14ac:dyDescent="0.2">
      <c r="A784" s="108"/>
      <c r="O784" s="108"/>
      <c r="P784" s="113"/>
    </row>
    <row r="785" spans="1:16" ht="12.75" x14ac:dyDescent="0.2">
      <c r="A785" s="108"/>
      <c r="O785" s="108"/>
      <c r="P785" s="113"/>
    </row>
    <row r="786" spans="1:16" ht="12.75" x14ac:dyDescent="0.2">
      <c r="A786" s="108"/>
      <c r="O786" s="108"/>
      <c r="P786" s="113"/>
    </row>
    <row r="787" spans="1:16" ht="12.75" x14ac:dyDescent="0.2">
      <c r="A787" s="108"/>
      <c r="O787" s="108"/>
      <c r="P787" s="113"/>
    </row>
    <row r="788" spans="1:16" ht="12.75" x14ac:dyDescent="0.2">
      <c r="A788" s="108"/>
      <c r="O788" s="108"/>
      <c r="P788" s="113"/>
    </row>
    <row r="789" spans="1:16" ht="12.75" x14ac:dyDescent="0.2">
      <c r="A789" s="108"/>
      <c r="O789" s="108"/>
      <c r="P789" s="113"/>
    </row>
    <row r="790" spans="1:16" ht="12.75" x14ac:dyDescent="0.2">
      <c r="A790" s="108"/>
      <c r="O790" s="108"/>
      <c r="P790" s="113"/>
    </row>
    <row r="791" spans="1:16" ht="12.75" x14ac:dyDescent="0.2">
      <c r="A791" s="108"/>
      <c r="O791" s="108"/>
      <c r="P791" s="113"/>
    </row>
    <row r="792" spans="1:16" ht="12.75" x14ac:dyDescent="0.2">
      <c r="A792" s="108"/>
      <c r="O792" s="108"/>
      <c r="P792" s="113"/>
    </row>
    <row r="793" spans="1:16" ht="12.75" x14ac:dyDescent="0.2">
      <c r="A793" s="108"/>
      <c r="O793" s="108"/>
      <c r="P793" s="113"/>
    </row>
    <row r="794" spans="1:16" ht="12.75" x14ac:dyDescent="0.2">
      <c r="A794" s="108"/>
      <c r="O794" s="108"/>
      <c r="P794" s="113"/>
    </row>
    <row r="795" spans="1:16" ht="12.75" x14ac:dyDescent="0.2">
      <c r="A795" s="108"/>
      <c r="O795" s="108"/>
      <c r="P795" s="113"/>
    </row>
    <row r="796" spans="1:16" ht="12.75" x14ac:dyDescent="0.2">
      <c r="A796" s="108"/>
      <c r="O796" s="108"/>
      <c r="P796" s="113"/>
    </row>
    <row r="797" spans="1:16" ht="12.75" x14ac:dyDescent="0.2">
      <c r="A797" s="108"/>
      <c r="O797" s="108"/>
      <c r="P797" s="113"/>
    </row>
    <row r="798" spans="1:16" ht="12.75" x14ac:dyDescent="0.2">
      <c r="A798" s="108"/>
      <c r="O798" s="108"/>
      <c r="P798" s="113"/>
    </row>
    <row r="799" spans="1:16" ht="12.75" x14ac:dyDescent="0.2">
      <c r="A799" s="108"/>
      <c r="O799" s="108"/>
      <c r="P799" s="113"/>
    </row>
    <row r="800" spans="1:16" ht="12.75" x14ac:dyDescent="0.2">
      <c r="A800" s="108"/>
      <c r="O800" s="108"/>
      <c r="P800" s="113"/>
    </row>
    <row r="801" spans="1:16" ht="12.75" x14ac:dyDescent="0.2">
      <c r="A801" s="108"/>
      <c r="O801" s="108"/>
      <c r="P801" s="113"/>
    </row>
    <row r="802" spans="1:16" ht="12.75" x14ac:dyDescent="0.2">
      <c r="A802" s="108"/>
      <c r="O802" s="108"/>
      <c r="P802" s="113"/>
    </row>
    <row r="803" spans="1:16" ht="12.75" x14ac:dyDescent="0.2">
      <c r="A803" s="108"/>
      <c r="O803" s="108"/>
      <c r="P803" s="113"/>
    </row>
    <row r="804" spans="1:16" ht="12.75" x14ac:dyDescent="0.2">
      <c r="A804" s="108"/>
      <c r="O804" s="108"/>
      <c r="P804" s="113"/>
    </row>
    <row r="805" spans="1:16" ht="12.75" x14ac:dyDescent="0.2">
      <c r="A805" s="108"/>
      <c r="O805" s="108"/>
      <c r="P805" s="113"/>
    </row>
    <row r="806" spans="1:16" ht="12.75" x14ac:dyDescent="0.2">
      <c r="A806" s="108"/>
      <c r="O806" s="108"/>
      <c r="P806" s="113"/>
    </row>
    <row r="807" spans="1:16" ht="12.75" x14ac:dyDescent="0.2">
      <c r="A807" s="108"/>
      <c r="O807" s="108"/>
      <c r="P807" s="113"/>
    </row>
    <row r="808" spans="1:16" ht="12.75" x14ac:dyDescent="0.2">
      <c r="A808" s="108"/>
      <c r="O808" s="108"/>
      <c r="P808" s="113"/>
    </row>
    <row r="809" spans="1:16" ht="12.75" x14ac:dyDescent="0.2">
      <c r="A809" s="108"/>
      <c r="O809" s="108"/>
      <c r="P809" s="113"/>
    </row>
    <row r="810" spans="1:16" ht="12.75" x14ac:dyDescent="0.2">
      <c r="A810" s="108"/>
      <c r="O810" s="108"/>
      <c r="P810" s="113"/>
    </row>
    <row r="811" spans="1:16" ht="12.75" x14ac:dyDescent="0.2">
      <c r="A811" s="108"/>
      <c r="O811" s="108"/>
      <c r="P811" s="113"/>
    </row>
    <row r="812" spans="1:16" ht="12.75" x14ac:dyDescent="0.2">
      <c r="A812" s="108"/>
      <c r="O812" s="108"/>
      <c r="P812" s="113"/>
    </row>
    <row r="813" spans="1:16" ht="12.75" x14ac:dyDescent="0.2">
      <c r="A813" s="108"/>
      <c r="O813" s="108"/>
      <c r="P813" s="113"/>
    </row>
    <row r="814" spans="1:16" ht="12.75" x14ac:dyDescent="0.2">
      <c r="A814" s="108"/>
      <c r="O814" s="108"/>
      <c r="P814" s="113"/>
    </row>
    <row r="815" spans="1:16" ht="12.75" x14ac:dyDescent="0.2">
      <c r="A815" s="108"/>
      <c r="O815" s="108"/>
      <c r="P815" s="113"/>
    </row>
    <row r="816" spans="1:16" ht="12.75" x14ac:dyDescent="0.2">
      <c r="A816" s="108"/>
      <c r="O816" s="108"/>
      <c r="P816" s="113"/>
    </row>
    <row r="817" spans="1:16" ht="12.75" x14ac:dyDescent="0.2">
      <c r="A817" s="108"/>
      <c r="O817" s="108"/>
      <c r="P817" s="113"/>
    </row>
    <row r="818" spans="1:16" ht="12.75" x14ac:dyDescent="0.2">
      <c r="A818" s="108"/>
      <c r="O818" s="108"/>
      <c r="P818" s="113"/>
    </row>
    <row r="819" spans="1:16" ht="12.75" x14ac:dyDescent="0.2">
      <c r="A819" s="108"/>
      <c r="O819" s="108"/>
      <c r="P819" s="113"/>
    </row>
    <row r="820" spans="1:16" ht="12.75" x14ac:dyDescent="0.2">
      <c r="A820" s="108"/>
      <c r="O820" s="108"/>
      <c r="P820" s="113"/>
    </row>
    <row r="821" spans="1:16" ht="12.75" x14ac:dyDescent="0.2">
      <c r="A821" s="108"/>
      <c r="O821" s="108"/>
      <c r="P821" s="113"/>
    </row>
    <row r="822" spans="1:16" ht="12.75" x14ac:dyDescent="0.2">
      <c r="A822" s="108"/>
      <c r="O822" s="108"/>
      <c r="P822" s="113"/>
    </row>
    <row r="823" spans="1:16" ht="12.75" x14ac:dyDescent="0.2">
      <c r="A823" s="108"/>
      <c r="O823" s="108"/>
      <c r="P823" s="113"/>
    </row>
    <row r="824" spans="1:16" ht="12.75" x14ac:dyDescent="0.2">
      <c r="A824" s="108"/>
      <c r="O824" s="108"/>
      <c r="P824" s="113"/>
    </row>
    <row r="825" spans="1:16" ht="12.75" x14ac:dyDescent="0.2">
      <c r="A825" s="108"/>
      <c r="O825" s="108"/>
      <c r="P825" s="113"/>
    </row>
    <row r="826" spans="1:16" ht="12.75" x14ac:dyDescent="0.2">
      <c r="A826" s="108"/>
      <c r="O826" s="108"/>
      <c r="P826" s="113"/>
    </row>
    <row r="827" spans="1:16" ht="12.75" x14ac:dyDescent="0.2">
      <c r="A827" s="108"/>
      <c r="O827" s="108"/>
      <c r="P827" s="113"/>
    </row>
    <row r="828" spans="1:16" ht="12.75" x14ac:dyDescent="0.2">
      <c r="A828" s="108"/>
      <c r="O828" s="108"/>
      <c r="P828" s="113"/>
    </row>
    <row r="829" spans="1:16" ht="12.75" x14ac:dyDescent="0.2">
      <c r="A829" s="108"/>
      <c r="O829" s="108"/>
      <c r="P829" s="113"/>
    </row>
    <row r="830" spans="1:16" ht="12.75" x14ac:dyDescent="0.2">
      <c r="A830" s="108"/>
      <c r="O830" s="108"/>
      <c r="P830" s="113"/>
    </row>
    <row r="831" spans="1:16" ht="12.75" x14ac:dyDescent="0.2">
      <c r="A831" s="108"/>
      <c r="O831" s="108"/>
      <c r="P831" s="113"/>
    </row>
    <row r="832" spans="1:16" ht="12.75" x14ac:dyDescent="0.2">
      <c r="A832" s="108"/>
      <c r="O832" s="108"/>
      <c r="P832" s="113"/>
    </row>
    <row r="833" spans="1:16" ht="12.75" x14ac:dyDescent="0.2">
      <c r="A833" s="108"/>
      <c r="O833" s="108"/>
      <c r="P833" s="113"/>
    </row>
    <row r="834" spans="1:16" ht="12.75" x14ac:dyDescent="0.2">
      <c r="A834" s="108"/>
      <c r="O834" s="108"/>
      <c r="P834" s="113"/>
    </row>
    <row r="835" spans="1:16" ht="12.75" x14ac:dyDescent="0.2">
      <c r="A835" s="108"/>
      <c r="O835" s="108"/>
      <c r="P835" s="113"/>
    </row>
    <row r="836" spans="1:16" ht="12.75" x14ac:dyDescent="0.2">
      <c r="A836" s="108"/>
      <c r="O836" s="108"/>
      <c r="P836" s="113"/>
    </row>
    <row r="837" spans="1:16" ht="12.75" x14ac:dyDescent="0.2">
      <c r="A837" s="108"/>
      <c r="O837" s="108"/>
      <c r="P837" s="113"/>
    </row>
    <row r="838" spans="1:16" ht="12.75" x14ac:dyDescent="0.2">
      <c r="A838" s="108"/>
      <c r="O838" s="108"/>
      <c r="P838" s="113"/>
    </row>
    <row r="839" spans="1:16" ht="12.75" x14ac:dyDescent="0.2">
      <c r="A839" s="108"/>
      <c r="O839" s="108"/>
      <c r="P839" s="113"/>
    </row>
    <row r="840" spans="1:16" ht="12.75" x14ac:dyDescent="0.2">
      <c r="A840" s="108"/>
      <c r="O840" s="108"/>
      <c r="P840" s="113"/>
    </row>
    <row r="841" spans="1:16" ht="12.75" x14ac:dyDescent="0.2">
      <c r="A841" s="108"/>
      <c r="O841" s="108"/>
      <c r="P841" s="113"/>
    </row>
    <row r="842" spans="1:16" ht="12.75" x14ac:dyDescent="0.2">
      <c r="A842" s="108"/>
      <c r="O842" s="108"/>
      <c r="P842" s="113"/>
    </row>
    <row r="843" spans="1:16" ht="12.75" x14ac:dyDescent="0.2">
      <c r="A843" s="108"/>
      <c r="O843" s="108"/>
      <c r="P843" s="113"/>
    </row>
    <row r="844" spans="1:16" ht="12.75" x14ac:dyDescent="0.2">
      <c r="A844" s="108"/>
      <c r="O844" s="108"/>
      <c r="P844" s="113"/>
    </row>
    <row r="845" spans="1:16" ht="12.75" x14ac:dyDescent="0.2">
      <c r="A845" s="108"/>
      <c r="O845" s="108"/>
      <c r="P845" s="113"/>
    </row>
    <row r="846" spans="1:16" ht="12.75" x14ac:dyDescent="0.2">
      <c r="A846" s="108"/>
      <c r="O846" s="108"/>
      <c r="P846" s="113"/>
    </row>
    <row r="847" spans="1:16" ht="12.75" x14ac:dyDescent="0.2">
      <c r="A847" s="108"/>
      <c r="O847" s="108"/>
      <c r="P847" s="113"/>
    </row>
    <row r="848" spans="1:16" ht="12.75" x14ac:dyDescent="0.2">
      <c r="A848" s="108"/>
      <c r="O848" s="108"/>
      <c r="P848" s="113"/>
    </row>
    <row r="849" spans="1:16" ht="12.75" x14ac:dyDescent="0.2">
      <c r="A849" s="108"/>
      <c r="O849" s="108"/>
      <c r="P849" s="113"/>
    </row>
    <row r="850" spans="1:16" ht="12.75" x14ac:dyDescent="0.2">
      <c r="A850" s="108"/>
      <c r="O850" s="108"/>
      <c r="P850" s="113"/>
    </row>
    <row r="851" spans="1:16" ht="12.75" x14ac:dyDescent="0.2">
      <c r="A851" s="108"/>
      <c r="O851" s="108"/>
      <c r="P851" s="113"/>
    </row>
    <row r="852" spans="1:16" ht="12.75" x14ac:dyDescent="0.2">
      <c r="A852" s="108"/>
      <c r="O852" s="108"/>
      <c r="P852" s="113"/>
    </row>
    <row r="853" spans="1:16" ht="12.75" x14ac:dyDescent="0.2">
      <c r="A853" s="108"/>
      <c r="O853" s="108"/>
      <c r="P853" s="113"/>
    </row>
    <row r="854" spans="1:16" ht="12.75" x14ac:dyDescent="0.2">
      <c r="A854" s="108"/>
      <c r="O854" s="108"/>
      <c r="P854" s="113"/>
    </row>
    <row r="855" spans="1:16" ht="12.75" x14ac:dyDescent="0.2">
      <c r="A855" s="108"/>
      <c r="O855" s="108"/>
      <c r="P855" s="113"/>
    </row>
    <row r="856" spans="1:16" ht="12.75" x14ac:dyDescent="0.2">
      <c r="A856" s="108"/>
      <c r="O856" s="108"/>
      <c r="P856" s="113"/>
    </row>
    <row r="857" spans="1:16" ht="12.75" x14ac:dyDescent="0.2">
      <c r="A857" s="108"/>
      <c r="O857" s="108"/>
      <c r="P857" s="113"/>
    </row>
    <row r="858" spans="1:16" ht="12.75" x14ac:dyDescent="0.2">
      <c r="A858" s="108"/>
      <c r="O858" s="108"/>
      <c r="P858" s="113"/>
    </row>
    <row r="859" spans="1:16" ht="12.75" x14ac:dyDescent="0.2">
      <c r="A859" s="108"/>
      <c r="O859" s="108"/>
      <c r="P859" s="113"/>
    </row>
    <row r="860" spans="1:16" ht="12.75" x14ac:dyDescent="0.2">
      <c r="A860" s="108"/>
      <c r="O860" s="108"/>
      <c r="P860" s="113"/>
    </row>
    <row r="861" spans="1:16" ht="12.75" x14ac:dyDescent="0.2">
      <c r="A861" s="108"/>
      <c r="O861" s="108"/>
      <c r="P861" s="113"/>
    </row>
    <row r="862" spans="1:16" ht="12.75" x14ac:dyDescent="0.2">
      <c r="A862" s="108"/>
      <c r="O862" s="108"/>
      <c r="P862" s="113"/>
    </row>
    <row r="863" spans="1:16" ht="12.75" x14ac:dyDescent="0.2">
      <c r="A863" s="108"/>
      <c r="O863" s="108"/>
      <c r="P863" s="113"/>
    </row>
    <row r="864" spans="1:16" ht="12.75" x14ac:dyDescent="0.2">
      <c r="A864" s="108"/>
      <c r="O864" s="108"/>
      <c r="P864" s="113"/>
    </row>
    <row r="865" spans="1:16" ht="12.75" x14ac:dyDescent="0.2">
      <c r="A865" s="108"/>
      <c r="O865" s="108"/>
      <c r="P865" s="113"/>
    </row>
    <row r="866" spans="1:16" ht="12.75" x14ac:dyDescent="0.2">
      <c r="A866" s="108"/>
      <c r="O866" s="108"/>
      <c r="P866" s="113"/>
    </row>
    <row r="867" spans="1:16" ht="12.75" x14ac:dyDescent="0.2">
      <c r="A867" s="108"/>
      <c r="O867" s="108"/>
      <c r="P867" s="113"/>
    </row>
    <row r="868" spans="1:16" ht="12.75" x14ac:dyDescent="0.2">
      <c r="A868" s="108"/>
      <c r="O868" s="108"/>
      <c r="P868" s="113"/>
    </row>
    <row r="869" spans="1:16" ht="12.75" x14ac:dyDescent="0.2">
      <c r="A869" s="108"/>
      <c r="O869" s="108"/>
      <c r="P869" s="113"/>
    </row>
    <row r="870" spans="1:16" ht="12.75" x14ac:dyDescent="0.2">
      <c r="A870" s="108"/>
      <c r="O870" s="108"/>
      <c r="P870" s="113"/>
    </row>
    <row r="871" spans="1:16" ht="12.75" x14ac:dyDescent="0.2">
      <c r="A871" s="108"/>
      <c r="O871" s="108"/>
      <c r="P871" s="113"/>
    </row>
    <row r="872" spans="1:16" ht="12.75" x14ac:dyDescent="0.2">
      <c r="A872" s="108"/>
      <c r="O872" s="108"/>
      <c r="P872" s="113"/>
    </row>
    <row r="873" spans="1:16" ht="12.75" x14ac:dyDescent="0.2">
      <c r="A873" s="108"/>
      <c r="O873" s="108"/>
      <c r="P873" s="113"/>
    </row>
    <row r="874" spans="1:16" ht="12.75" x14ac:dyDescent="0.2">
      <c r="A874" s="108"/>
      <c r="O874" s="108"/>
      <c r="P874" s="113"/>
    </row>
    <row r="875" spans="1:16" ht="12.75" x14ac:dyDescent="0.2">
      <c r="A875" s="108"/>
      <c r="O875" s="108"/>
      <c r="P875" s="113"/>
    </row>
    <row r="876" spans="1:16" ht="12.75" x14ac:dyDescent="0.2">
      <c r="A876" s="108"/>
      <c r="O876" s="108"/>
      <c r="P876" s="113"/>
    </row>
    <row r="877" spans="1:16" ht="12.75" x14ac:dyDescent="0.2">
      <c r="A877" s="108"/>
      <c r="O877" s="108"/>
      <c r="P877" s="113"/>
    </row>
    <row r="878" spans="1:16" ht="12.75" x14ac:dyDescent="0.2">
      <c r="A878" s="108"/>
      <c r="O878" s="108"/>
      <c r="P878" s="113"/>
    </row>
    <row r="879" spans="1:16" ht="12.75" x14ac:dyDescent="0.2">
      <c r="A879" s="108"/>
      <c r="O879" s="108"/>
      <c r="P879" s="113"/>
    </row>
    <row r="880" spans="1:16" ht="12.75" x14ac:dyDescent="0.2">
      <c r="A880" s="108"/>
      <c r="O880" s="108"/>
      <c r="P880" s="113"/>
    </row>
    <row r="881" spans="1:16" ht="12.75" x14ac:dyDescent="0.2">
      <c r="A881" s="108"/>
      <c r="O881" s="108"/>
      <c r="P881" s="113"/>
    </row>
    <row r="882" spans="1:16" ht="12.75" x14ac:dyDescent="0.2">
      <c r="A882" s="108"/>
      <c r="O882" s="108"/>
      <c r="P882" s="113"/>
    </row>
    <row r="883" spans="1:16" ht="12.75" x14ac:dyDescent="0.2">
      <c r="A883" s="108"/>
      <c r="O883" s="108"/>
      <c r="P883" s="113"/>
    </row>
    <row r="884" spans="1:16" ht="12.75" x14ac:dyDescent="0.2">
      <c r="A884" s="108"/>
      <c r="O884" s="108"/>
      <c r="P884" s="113"/>
    </row>
    <row r="885" spans="1:16" ht="12.75" x14ac:dyDescent="0.2">
      <c r="A885" s="108"/>
      <c r="O885" s="108"/>
      <c r="P885" s="113"/>
    </row>
    <row r="886" spans="1:16" ht="12.75" x14ac:dyDescent="0.2">
      <c r="A886" s="108"/>
      <c r="O886" s="108"/>
      <c r="P886" s="113"/>
    </row>
    <row r="887" spans="1:16" ht="12.75" x14ac:dyDescent="0.2">
      <c r="A887" s="108"/>
      <c r="O887" s="108"/>
      <c r="P887" s="113"/>
    </row>
    <row r="888" spans="1:16" ht="12.75" x14ac:dyDescent="0.2">
      <c r="A888" s="108"/>
      <c r="O888" s="108"/>
      <c r="P888" s="113"/>
    </row>
    <row r="889" spans="1:16" ht="12.75" x14ac:dyDescent="0.2">
      <c r="A889" s="108"/>
      <c r="O889" s="108"/>
      <c r="P889" s="113"/>
    </row>
    <row r="890" spans="1:16" ht="12.75" x14ac:dyDescent="0.2">
      <c r="A890" s="108"/>
      <c r="O890" s="108"/>
      <c r="P890" s="113"/>
    </row>
    <row r="891" spans="1:16" ht="12.75" x14ac:dyDescent="0.2">
      <c r="A891" s="108"/>
      <c r="O891" s="108"/>
      <c r="P891" s="113"/>
    </row>
    <row r="892" spans="1:16" ht="12.75" x14ac:dyDescent="0.2">
      <c r="A892" s="108"/>
      <c r="O892" s="108"/>
      <c r="P892" s="113"/>
    </row>
    <row r="893" spans="1:16" ht="12.75" x14ac:dyDescent="0.2">
      <c r="A893" s="108"/>
      <c r="O893" s="108"/>
      <c r="P893" s="113"/>
    </row>
    <row r="894" spans="1:16" ht="12.75" x14ac:dyDescent="0.2">
      <c r="A894" s="108"/>
      <c r="O894" s="108"/>
      <c r="P894" s="113"/>
    </row>
    <row r="895" spans="1:16" ht="12.75" x14ac:dyDescent="0.2">
      <c r="A895" s="108"/>
      <c r="O895" s="108"/>
      <c r="P895" s="113"/>
    </row>
    <row r="896" spans="1:16" ht="12.75" x14ac:dyDescent="0.2">
      <c r="A896" s="108"/>
      <c r="O896" s="108"/>
      <c r="P896" s="113"/>
    </row>
    <row r="897" spans="1:16" ht="12.75" x14ac:dyDescent="0.2">
      <c r="A897" s="108"/>
      <c r="O897" s="108"/>
      <c r="P897" s="113"/>
    </row>
    <row r="898" spans="1:16" ht="12.75" x14ac:dyDescent="0.2">
      <c r="A898" s="108"/>
      <c r="O898" s="108"/>
      <c r="P898" s="113"/>
    </row>
    <row r="899" spans="1:16" ht="12.75" x14ac:dyDescent="0.2">
      <c r="A899" s="108"/>
      <c r="O899" s="108"/>
      <c r="P899" s="113"/>
    </row>
    <row r="900" spans="1:16" ht="12.75" x14ac:dyDescent="0.2">
      <c r="A900" s="108"/>
      <c r="O900" s="108"/>
      <c r="P900" s="113"/>
    </row>
    <row r="901" spans="1:16" ht="12.75" x14ac:dyDescent="0.2">
      <c r="A901" s="108"/>
      <c r="O901" s="108"/>
      <c r="P901" s="113"/>
    </row>
    <row r="902" spans="1:16" ht="12.75" x14ac:dyDescent="0.2">
      <c r="A902" s="108"/>
      <c r="O902" s="108"/>
      <c r="P902" s="113"/>
    </row>
    <row r="903" spans="1:16" ht="12.75" x14ac:dyDescent="0.2">
      <c r="A903" s="108"/>
      <c r="O903" s="108"/>
      <c r="P903" s="113"/>
    </row>
    <row r="904" spans="1:16" ht="12.75" x14ac:dyDescent="0.2">
      <c r="A904" s="108"/>
      <c r="O904" s="108"/>
      <c r="P904" s="113"/>
    </row>
    <row r="905" spans="1:16" ht="12.75" x14ac:dyDescent="0.2">
      <c r="A905" s="108"/>
      <c r="O905" s="108"/>
      <c r="P905" s="113"/>
    </row>
    <row r="906" spans="1:16" ht="12.75" x14ac:dyDescent="0.2">
      <c r="A906" s="108"/>
      <c r="O906" s="108"/>
      <c r="P906" s="113"/>
    </row>
    <row r="907" spans="1:16" ht="12.75" x14ac:dyDescent="0.2">
      <c r="A907" s="108"/>
      <c r="O907" s="108"/>
      <c r="P907" s="113"/>
    </row>
    <row r="908" spans="1:16" ht="12.75" x14ac:dyDescent="0.2">
      <c r="A908" s="108"/>
      <c r="O908" s="108"/>
      <c r="P908" s="113"/>
    </row>
    <row r="909" spans="1:16" ht="12.75" x14ac:dyDescent="0.2">
      <c r="A909" s="108"/>
      <c r="O909" s="108"/>
      <c r="P909" s="113"/>
    </row>
    <row r="910" spans="1:16" ht="12.75" x14ac:dyDescent="0.2">
      <c r="A910" s="108"/>
      <c r="O910" s="108"/>
      <c r="P910" s="113"/>
    </row>
    <row r="911" spans="1:16" ht="12.75" x14ac:dyDescent="0.2">
      <c r="A911" s="108"/>
      <c r="O911" s="108"/>
      <c r="P911" s="113"/>
    </row>
    <row r="912" spans="1:16" ht="12.75" x14ac:dyDescent="0.2">
      <c r="A912" s="108"/>
      <c r="O912" s="108"/>
      <c r="P912" s="113"/>
    </row>
    <row r="913" spans="1:16" ht="12.75" x14ac:dyDescent="0.2">
      <c r="A913" s="108"/>
      <c r="O913" s="108"/>
      <c r="P913" s="113"/>
    </row>
    <row r="914" spans="1:16" ht="12.75" x14ac:dyDescent="0.2">
      <c r="A914" s="108"/>
      <c r="O914" s="108"/>
      <c r="P914" s="113"/>
    </row>
    <row r="915" spans="1:16" ht="12.75" x14ac:dyDescent="0.2">
      <c r="A915" s="108"/>
      <c r="O915" s="108"/>
      <c r="P915" s="113"/>
    </row>
    <row r="916" spans="1:16" ht="12.75" x14ac:dyDescent="0.2">
      <c r="A916" s="108"/>
      <c r="O916" s="108"/>
      <c r="P916" s="113"/>
    </row>
    <row r="917" spans="1:16" ht="12.75" x14ac:dyDescent="0.2">
      <c r="A917" s="108"/>
      <c r="O917" s="108"/>
      <c r="P917" s="113"/>
    </row>
    <row r="918" spans="1:16" ht="12.75" x14ac:dyDescent="0.2">
      <c r="A918" s="108"/>
      <c r="O918" s="108"/>
      <c r="P918" s="113"/>
    </row>
    <row r="919" spans="1:16" ht="12.75" x14ac:dyDescent="0.2">
      <c r="A919" s="108"/>
      <c r="O919" s="108"/>
      <c r="P919" s="113"/>
    </row>
    <row r="920" spans="1:16" ht="12.75" x14ac:dyDescent="0.2">
      <c r="A920" s="108"/>
      <c r="O920" s="108"/>
      <c r="P920" s="113"/>
    </row>
    <row r="921" spans="1:16" ht="12.75" x14ac:dyDescent="0.2">
      <c r="A921" s="108"/>
      <c r="O921" s="108"/>
      <c r="P921" s="113"/>
    </row>
    <row r="922" spans="1:16" ht="12.75" x14ac:dyDescent="0.2">
      <c r="A922" s="108"/>
      <c r="O922" s="108"/>
      <c r="P922" s="113"/>
    </row>
    <row r="923" spans="1:16" ht="12.75" x14ac:dyDescent="0.2">
      <c r="A923" s="108"/>
      <c r="O923" s="108"/>
      <c r="P923" s="113"/>
    </row>
    <row r="924" spans="1:16" ht="12.75" x14ac:dyDescent="0.2">
      <c r="A924" s="108"/>
      <c r="O924" s="108"/>
      <c r="P924" s="113"/>
    </row>
    <row r="925" spans="1:16" ht="12.75" x14ac:dyDescent="0.2">
      <c r="A925" s="108"/>
      <c r="O925" s="108"/>
      <c r="P925" s="113"/>
    </row>
    <row r="926" spans="1:16" ht="12.75" x14ac:dyDescent="0.2">
      <c r="A926" s="108"/>
      <c r="O926" s="108"/>
      <c r="P926" s="113"/>
    </row>
    <row r="927" spans="1:16" ht="12.75" x14ac:dyDescent="0.2">
      <c r="A927" s="108"/>
      <c r="O927" s="108"/>
      <c r="P927" s="113"/>
    </row>
    <row r="928" spans="1:16" ht="12.75" x14ac:dyDescent="0.2">
      <c r="A928" s="108"/>
      <c r="O928" s="108"/>
      <c r="P928" s="113"/>
    </row>
    <row r="929" spans="1:16" ht="12.75" x14ac:dyDescent="0.2">
      <c r="A929" s="108"/>
      <c r="O929" s="108"/>
      <c r="P929" s="113"/>
    </row>
    <row r="930" spans="1:16" ht="12.75" x14ac:dyDescent="0.2">
      <c r="A930" s="108"/>
      <c r="O930" s="108"/>
      <c r="P930" s="113"/>
    </row>
    <row r="931" spans="1:16" ht="12.75" x14ac:dyDescent="0.2">
      <c r="A931" s="108"/>
      <c r="O931" s="108"/>
      <c r="P931" s="113"/>
    </row>
    <row r="932" spans="1:16" ht="12.75" x14ac:dyDescent="0.2">
      <c r="A932" s="108"/>
      <c r="O932" s="108"/>
      <c r="P932" s="113"/>
    </row>
    <row r="933" spans="1:16" ht="12.75" x14ac:dyDescent="0.2">
      <c r="A933" s="108"/>
      <c r="O933" s="108"/>
      <c r="P933" s="113"/>
    </row>
    <row r="934" spans="1:16" ht="12.75" x14ac:dyDescent="0.2">
      <c r="A934" s="108"/>
      <c r="O934" s="108"/>
      <c r="P934" s="113"/>
    </row>
    <row r="935" spans="1:16" ht="12.75" x14ac:dyDescent="0.2">
      <c r="A935" s="108"/>
      <c r="O935" s="108"/>
      <c r="P935" s="113"/>
    </row>
    <row r="936" spans="1:16" ht="12.75" x14ac:dyDescent="0.2">
      <c r="A936" s="108"/>
      <c r="O936" s="108"/>
      <c r="P936" s="113"/>
    </row>
    <row r="937" spans="1:16" ht="12.75" x14ac:dyDescent="0.2">
      <c r="A937" s="108"/>
      <c r="O937" s="108"/>
      <c r="P937" s="113"/>
    </row>
    <row r="938" spans="1:16" ht="12.75" x14ac:dyDescent="0.2">
      <c r="A938" s="108"/>
      <c r="O938" s="108"/>
      <c r="P938" s="113"/>
    </row>
    <row r="939" spans="1:16" ht="12.75" x14ac:dyDescent="0.2">
      <c r="A939" s="108"/>
      <c r="O939" s="108"/>
      <c r="P939" s="113"/>
    </row>
    <row r="940" spans="1:16" ht="12.75" x14ac:dyDescent="0.2">
      <c r="A940" s="108"/>
      <c r="O940" s="108"/>
      <c r="P940" s="113"/>
    </row>
    <row r="941" spans="1:16" ht="12.75" x14ac:dyDescent="0.2">
      <c r="A941" s="108"/>
      <c r="O941" s="108"/>
      <c r="P941" s="113"/>
    </row>
    <row r="942" spans="1:16" ht="12.75" x14ac:dyDescent="0.2">
      <c r="A942" s="108"/>
      <c r="O942" s="108"/>
      <c r="P942" s="113"/>
    </row>
    <row r="943" spans="1:16" ht="12.75" x14ac:dyDescent="0.2">
      <c r="A943" s="108"/>
      <c r="O943" s="108"/>
      <c r="P943" s="113"/>
    </row>
    <row r="944" spans="1:16" ht="12.75" x14ac:dyDescent="0.2">
      <c r="A944" s="108"/>
      <c r="O944" s="108"/>
      <c r="P944" s="113"/>
    </row>
    <row r="945" spans="1:16" ht="12.75" x14ac:dyDescent="0.2">
      <c r="A945" s="108"/>
      <c r="O945" s="108"/>
      <c r="P945" s="113"/>
    </row>
    <row r="946" spans="1:16" ht="12.75" x14ac:dyDescent="0.2">
      <c r="A946" s="108"/>
      <c r="O946" s="108"/>
      <c r="P946" s="113"/>
    </row>
    <row r="947" spans="1:16" ht="12.75" x14ac:dyDescent="0.2">
      <c r="A947" s="108"/>
      <c r="O947" s="108"/>
      <c r="P947" s="113"/>
    </row>
    <row r="948" spans="1:16" ht="12.75" x14ac:dyDescent="0.2">
      <c r="A948" s="108"/>
      <c r="O948" s="108"/>
      <c r="P948" s="113"/>
    </row>
    <row r="949" spans="1:16" ht="12.75" x14ac:dyDescent="0.2">
      <c r="A949" s="108"/>
      <c r="O949" s="108"/>
      <c r="P949" s="113"/>
    </row>
    <row r="950" spans="1:16" ht="12.75" x14ac:dyDescent="0.2">
      <c r="A950" s="108"/>
      <c r="O950" s="108"/>
      <c r="P950" s="113"/>
    </row>
    <row r="951" spans="1:16" ht="12.75" x14ac:dyDescent="0.2">
      <c r="A951" s="108"/>
      <c r="O951" s="108"/>
      <c r="P951" s="113"/>
    </row>
    <row r="952" spans="1:16" ht="12.75" x14ac:dyDescent="0.2">
      <c r="A952" s="108"/>
      <c r="O952" s="108"/>
      <c r="P952" s="113"/>
    </row>
    <row r="953" spans="1:16" ht="12.75" x14ac:dyDescent="0.2">
      <c r="A953" s="108"/>
      <c r="O953" s="108"/>
      <c r="P953" s="113"/>
    </row>
    <row r="954" spans="1:16" ht="12.75" x14ac:dyDescent="0.2">
      <c r="A954" s="108"/>
      <c r="O954" s="108"/>
      <c r="P954" s="113"/>
    </row>
    <row r="955" spans="1:16" ht="12.75" x14ac:dyDescent="0.2">
      <c r="A955" s="108"/>
      <c r="O955" s="108"/>
      <c r="P955" s="113"/>
    </row>
    <row r="956" spans="1:16" ht="12.75" x14ac:dyDescent="0.2">
      <c r="A956" s="108"/>
      <c r="O956" s="108"/>
      <c r="P956" s="113"/>
    </row>
    <row r="957" spans="1:16" ht="12.75" x14ac:dyDescent="0.2">
      <c r="A957" s="108"/>
      <c r="O957" s="108"/>
      <c r="P957" s="113"/>
    </row>
    <row r="958" spans="1:16" ht="12.75" x14ac:dyDescent="0.2">
      <c r="A958" s="108"/>
      <c r="O958" s="108"/>
      <c r="P958" s="113"/>
    </row>
    <row r="959" spans="1:16" ht="12.75" x14ac:dyDescent="0.2">
      <c r="A959" s="108"/>
      <c r="O959" s="108"/>
      <c r="P959" s="113"/>
    </row>
    <row r="960" spans="1:16" ht="12.75" x14ac:dyDescent="0.2">
      <c r="A960" s="108"/>
      <c r="O960" s="108"/>
      <c r="P960" s="113"/>
    </row>
    <row r="961" spans="1:16" ht="12.75" x14ac:dyDescent="0.2">
      <c r="A961" s="108"/>
      <c r="O961" s="108"/>
      <c r="P961" s="113"/>
    </row>
    <row r="962" spans="1:16" ht="12.75" x14ac:dyDescent="0.2">
      <c r="A962" s="108"/>
      <c r="O962" s="108"/>
      <c r="P962" s="113"/>
    </row>
    <row r="963" spans="1:16" ht="12.75" x14ac:dyDescent="0.2">
      <c r="A963" s="108"/>
      <c r="O963" s="108"/>
      <c r="P963" s="113"/>
    </row>
    <row r="964" spans="1:16" ht="12.75" x14ac:dyDescent="0.2">
      <c r="A964" s="108"/>
      <c r="O964" s="108"/>
      <c r="P964" s="113"/>
    </row>
    <row r="965" spans="1:16" ht="12.75" x14ac:dyDescent="0.2">
      <c r="A965" s="108"/>
      <c r="O965" s="108"/>
      <c r="P965" s="113"/>
    </row>
    <row r="966" spans="1:16" ht="12.75" x14ac:dyDescent="0.2">
      <c r="A966" s="108"/>
      <c r="O966" s="108"/>
      <c r="P966" s="113"/>
    </row>
    <row r="967" spans="1:16" ht="12.75" x14ac:dyDescent="0.2">
      <c r="A967" s="108"/>
      <c r="O967" s="108"/>
      <c r="P967" s="113"/>
    </row>
    <row r="968" spans="1:16" ht="12.75" x14ac:dyDescent="0.2">
      <c r="A968" s="108"/>
      <c r="O968" s="108"/>
      <c r="P968" s="113"/>
    </row>
    <row r="969" spans="1:16" ht="12.75" x14ac:dyDescent="0.2">
      <c r="A969" s="108"/>
      <c r="O969" s="108"/>
      <c r="P969" s="113"/>
    </row>
    <row r="970" spans="1:16" ht="12.75" x14ac:dyDescent="0.2">
      <c r="A970" s="108"/>
      <c r="O970" s="108"/>
      <c r="P970" s="113"/>
    </row>
    <row r="971" spans="1:16" ht="12.75" x14ac:dyDescent="0.2">
      <c r="A971" s="108"/>
      <c r="O971" s="108"/>
      <c r="P971" s="113"/>
    </row>
    <row r="972" spans="1:16" ht="12.75" x14ac:dyDescent="0.2">
      <c r="A972" s="108"/>
      <c r="O972" s="108"/>
      <c r="P972" s="113"/>
    </row>
    <row r="973" spans="1:16" ht="12.75" x14ac:dyDescent="0.2">
      <c r="A973" s="108"/>
      <c r="O973" s="108"/>
      <c r="P973" s="113"/>
    </row>
    <row r="974" spans="1:16" ht="12.75" x14ac:dyDescent="0.2">
      <c r="A974" s="108"/>
      <c r="O974" s="108"/>
      <c r="P974" s="113"/>
    </row>
    <row r="975" spans="1:16" ht="12.75" x14ac:dyDescent="0.2">
      <c r="A975" s="108"/>
      <c r="O975" s="108"/>
      <c r="P975" s="113"/>
    </row>
    <row r="976" spans="1:16" ht="12.75" x14ac:dyDescent="0.2">
      <c r="A976" s="108"/>
      <c r="O976" s="108"/>
      <c r="P976" s="113"/>
    </row>
    <row r="977" spans="1:16" ht="12.75" x14ac:dyDescent="0.2">
      <c r="A977" s="108"/>
      <c r="O977" s="108"/>
      <c r="P977" s="113"/>
    </row>
    <row r="978" spans="1:16" ht="12.75" x14ac:dyDescent="0.2">
      <c r="A978" s="108"/>
      <c r="O978" s="108"/>
      <c r="P978" s="113"/>
    </row>
    <row r="979" spans="1:16" ht="12.75" x14ac:dyDescent="0.2">
      <c r="A979" s="108"/>
      <c r="O979" s="108"/>
      <c r="P979" s="113"/>
    </row>
    <row r="980" spans="1:16" ht="12.75" x14ac:dyDescent="0.2">
      <c r="A980" s="108"/>
      <c r="O980" s="108"/>
      <c r="P980" s="113"/>
    </row>
    <row r="981" spans="1:16" ht="12.75" x14ac:dyDescent="0.2">
      <c r="A981" s="108"/>
      <c r="O981" s="108"/>
      <c r="P981" s="113"/>
    </row>
    <row r="982" spans="1:16" ht="12.75" x14ac:dyDescent="0.2">
      <c r="A982" s="108"/>
      <c r="O982" s="108"/>
      <c r="P982" s="113"/>
    </row>
    <row r="983" spans="1:16" ht="12.75" x14ac:dyDescent="0.2">
      <c r="A983" s="108"/>
      <c r="O983" s="108"/>
      <c r="P983" s="113"/>
    </row>
    <row r="984" spans="1:16" ht="12.75" x14ac:dyDescent="0.2">
      <c r="A984" s="108"/>
      <c r="O984" s="108"/>
      <c r="P984" s="113"/>
    </row>
    <row r="985" spans="1:16" ht="12.75" x14ac:dyDescent="0.2">
      <c r="A985" s="108"/>
      <c r="O985" s="108"/>
      <c r="P985" s="113"/>
    </row>
    <row r="986" spans="1:16" ht="12.75" x14ac:dyDescent="0.2">
      <c r="A986" s="108"/>
      <c r="O986" s="108"/>
      <c r="P986" s="113"/>
    </row>
    <row r="987" spans="1:16" ht="12.75" x14ac:dyDescent="0.2">
      <c r="A987" s="108"/>
      <c r="O987" s="108"/>
      <c r="P987" s="113"/>
    </row>
    <row r="988" spans="1:16" ht="12.75" x14ac:dyDescent="0.2">
      <c r="A988" s="108"/>
      <c r="O988" s="108"/>
      <c r="P988" s="113"/>
    </row>
    <row r="989" spans="1:16" ht="12.75" x14ac:dyDescent="0.2">
      <c r="A989" s="108"/>
      <c r="O989" s="108"/>
      <c r="P989" s="113"/>
    </row>
    <row r="990" spans="1:16" ht="12.75" x14ac:dyDescent="0.2">
      <c r="A990" s="108"/>
      <c r="O990" s="108"/>
      <c r="P990" s="113"/>
    </row>
    <row r="991" spans="1:16" ht="12.75" x14ac:dyDescent="0.2">
      <c r="A991" s="108"/>
      <c r="O991" s="108"/>
      <c r="P991" s="113"/>
    </row>
    <row r="992" spans="1:16" ht="12.75" x14ac:dyDescent="0.2">
      <c r="A992" s="108"/>
      <c r="O992" s="108"/>
      <c r="P992" s="113"/>
    </row>
    <row r="993" spans="1:16" ht="12.75" x14ac:dyDescent="0.2">
      <c r="A993" s="108"/>
      <c r="O993" s="108"/>
      <c r="P993" s="113"/>
    </row>
    <row r="994" spans="1:16" ht="12.75" x14ac:dyDescent="0.2">
      <c r="A994" s="108"/>
      <c r="O994" s="108"/>
      <c r="P994" s="113"/>
    </row>
    <row r="995" spans="1:16" ht="12.75" x14ac:dyDescent="0.2">
      <c r="A995" s="108"/>
      <c r="O995" s="108"/>
      <c r="P995" s="113"/>
    </row>
    <row r="996" spans="1:16" ht="12.75" x14ac:dyDescent="0.2">
      <c r="A996" s="108"/>
      <c r="O996" s="108"/>
      <c r="P996" s="113"/>
    </row>
    <row r="997" spans="1:16" ht="12.75" x14ac:dyDescent="0.2">
      <c r="A997" s="108"/>
      <c r="O997" s="108"/>
      <c r="P997" s="113"/>
    </row>
    <row r="998" spans="1:16" ht="12.75" x14ac:dyDescent="0.2">
      <c r="A998" s="108"/>
      <c r="O998" s="108"/>
      <c r="P998" s="113"/>
    </row>
    <row r="999" spans="1:16" ht="12.75" x14ac:dyDescent="0.2">
      <c r="A999" s="108"/>
      <c r="O999" s="108"/>
      <c r="P999" s="113"/>
    </row>
    <row r="1000" spans="1:16" ht="12.75" x14ac:dyDescent="0.2">
      <c r="A1000" s="108"/>
      <c r="O1000" s="108"/>
      <c r="P1000" s="113"/>
    </row>
    <row r="1001" spans="1:16" ht="12.75" x14ac:dyDescent="0.2">
      <c r="A1001" s="108"/>
      <c r="O1001" s="108"/>
      <c r="P1001" s="113"/>
    </row>
    <row r="1002" spans="1:16" ht="12.75" x14ac:dyDescent="0.2">
      <c r="A1002" s="108"/>
      <c r="O1002" s="108"/>
      <c r="P1002" s="113"/>
    </row>
    <row r="1003" spans="1:16" ht="12.75" x14ac:dyDescent="0.2">
      <c r="A1003" s="108"/>
      <c r="O1003" s="108"/>
      <c r="P1003" s="113"/>
    </row>
    <row r="1004" spans="1:16" ht="12.75" x14ac:dyDescent="0.2">
      <c r="A1004" s="108"/>
      <c r="O1004" s="108"/>
      <c r="P1004" s="113"/>
    </row>
    <row r="1005" spans="1:16" ht="12.75" x14ac:dyDescent="0.2">
      <c r="A1005" s="108"/>
      <c r="O1005" s="108"/>
      <c r="P1005" s="113"/>
    </row>
    <row r="1006" spans="1:16" ht="12.75" x14ac:dyDescent="0.2">
      <c r="A1006" s="108"/>
      <c r="O1006" s="108"/>
      <c r="P1006" s="113"/>
    </row>
    <row r="1007" spans="1:16" ht="12.75" x14ac:dyDescent="0.2">
      <c r="A1007" s="108"/>
      <c r="O1007" s="108"/>
      <c r="P1007" s="113"/>
    </row>
    <row r="1008" spans="1:16" ht="12.75" x14ac:dyDescent="0.2">
      <c r="A1008" s="108"/>
      <c r="O1008" s="108"/>
      <c r="P1008" s="113"/>
    </row>
    <row r="1009" spans="1:16" ht="12.75" x14ac:dyDescent="0.2">
      <c r="A1009" s="108"/>
      <c r="O1009" s="108"/>
      <c r="P1009" s="113"/>
    </row>
    <row r="1010" spans="1:16" ht="12.75" x14ac:dyDescent="0.2">
      <c r="A1010" s="108"/>
      <c r="O1010" s="108"/>
      <c r="P1010" s="113"/>
    </row>
    <row r="1011" spans="1:16" ht="12.75" x14ac:dyDescent="0.2">
      <c r="A1011" s="108"/>
      <c r="O1011" s="108"/>
      <c r="P1011" s="113"/>
    </row>
    <row r="1012" spans="1:16" ht="12.75" x14ac:dyDescent="0.2">
      <c r="A1012" s="108"/>
      <c r="O1012" s="108"/>
      <c r="P1012" s="113"/>
    </row>
    <row r="1013" spans="1:16" ht="12.75" x14ac:dyDescent="0.2">
      <c r="A1013" s="108"/>
      <c r="O1013" s="108"/>
      <c r="P1013" s="113"/>
    </row>
    <row r="1014" spans="1:16" ht="12.75" x14ac:dyDescent="0.2">
      <c r="A1014" s="108"/>
      <c r="O1014" s="108"/>
      <c r="P1014" s="113"/>
    </row>
  </sheetData>
  <mergeCells count="23">
    <mergeCell ref="D59:M59"/>
    <mergeCell ref="B111:B113"/>
    <mergeCell ref="B116:B117"/>
    <mergeCell ref="C59:C60"/>
    <mergeCell ref="D60:E60"/>
    <mergeCell ref="F60:G60"/>
    <mergeCell ref="H60:I60"/>
    <mergeCell ref="J60:K60"/>
    <mergeCell ref="L60:M60"/>
    <mergeCell ref="B103:B106"/>
    <mergeCell ref="D42:M42"/>
    <mergeCell ref="C42:C43"/>
    <mergeCell ref="D43:E43"/>
    <mergeCell ref="F43:G43"/>
    <mergeCell ref="H43:I43"/>
    <mergeCell ref="J43:K43"/>
    <mergeCell ref="L43:M43"/>
    <mergeCell ref="D28:M28"/>
    <mergeCell ref="D29:E29"/>
    <mergeCell ref="F29:G29"/>
    <mergeCell ref="H29:I29"/>
    <mergeCell ref="J29:K29"/>
    <mergeCell ref="L29:M29"/>
  </mergeCells>
  <hyperlinks>
    <hyperlink ref="C5" r:id="rId1" xr:uid="{00000000-0004-0000-0200-000000000000}"/>
    <hyperlink ref="C6" r:id="rId2" xr:uid="{00000000-0004-0000-0200-000001000000}"/>
    <hyperlink ref="C7" r:id="rId3" xr:uid="{00000000-0004-0000-0200-000002000000}"/>
    <hyperlink ref="C8" r:id="rId4" xr:uid="{00000000-0004-0000-0200-000003000000}"/>
    <hyperlink ref="C9" r:id="rId5" xr:uid="{00000000-0004-0000-0200-000004000000}"/>
    <hyperlink ref="C10" r:id="rId6" xr:uid="{00000000-0004-0000-0200-000005000000}"/>
    <hyperlink ref="C11" r:id="rId7" xr:uid="{00000000-0004-0000-0200-000006000000}"/>
    <hyperlink ref="C12" r:id="rId8" xr:uid="{00000000-0004-0000-0200-000007000000}"/>
    <hyperlink ref="C13" r:id="rId9" xr:uid="{00000000-0004-0000-0200-000008000000}"/>
    <hyperlink ref="C14" r:id="rId10" xr:uid="{00000000-0004-0000-0200-000009000000}"/>
    <hyperlink ref="C15" r:id="rId11" xr:uid="{00000000-0004-0000-0200-00000A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FFFF"/>
    <outlinePr summaryBelow="0" summaryRight="0"/>
  </sheetPr>
  <dimension ref="A1:AF72"/>
  <sheetViews>
    <sheetView workbookViewId="0">
      <pane xSplit="3" topLeftCell="D1" activePane="topRight" state="frozen"/>
      <selection pane="topRight" activeCell="E2" sqref="E2"/>
    </sheetView>
  </sheetViews>
  <sheetFormatPr defaultColWidth="12.5703125" defaultRowHeight="15.75" customHeight="1" x14ac:dyDescent="0.2"/>
  <cols>
    <col min="1" max="2" width="4.28515625" customWidth="1"/>
    <col min="4" max="4" width="16.28515625" customWidth="1"/>
    <col min="10" max="10" width="3.42578125" customWidth="1"/>
    <col min="11" max="11" width="12.5703125" customWidth="1"/>
    <col min="12" max="12" width="15.42578125" customWidth="1"/>
    <col min="13" max="13" width="15" customWidth="1"/>
    <col min="14" max="14" width="3.7109375" customWidth="1"/>
    <col min="15" max="15" width="21.28515625" customWidth="1"/>
    <col min="16" max="20" width="10" customWidth="1"/>
    <col min="22" max="22" width="24.7109375" customWidth="1"/>
  </cols>
  <sheetData>
    <row r="1" spans="1:32" x14ac:dyDescent="0.2">
      <c r="A1" s="77"/>
      <c r="B1" s="77"/>
      <c r="C1" s="77" t="s">
        <v>666</v>
      </c>
      <c r="D1" s="217"/>
    </row>
    <row r="2" spans="1:32" ht="15.75" customHeight="1" x14ac:dyDescent="0.25">
      <c r="A2" s="218"/>
      <c r="B2" s="218"/>
      <c r="C2" s="218" t="s">
        <v>667</v>
      </c>
      <c r="D2" s="219"/>
      <c r="E2" s="220"/>
      <c r="F2" s="220"/>
      <c r="G2" s="220"/>
      <c r="H2" s="220"/>
      <c r="I2" s="220"/>
      <c r="J2" s="220"/>
      <c r="K2" s="220"/>
      <c r="L2" s="220"/>
      <c r="M2" s="220"/>
      <c r="N2" s="220"/>
      <c r="O2" s="221" t="s">
        <v>668</v>
      </c>
      <c r="P2" s="222" t="s">
        <v>231</v>
      </c>
      <c r="Q2" s="222" t="s">
        <v>61</v>
      </c>
      <c r="R2" s="222" t="s">
        <v>15</v>
      </c>
      <c r="S2" s="222" t="s">
        <v>50</v>
      </c>
      <c r="T2" s="223" t="s">
        <v>22</v>
      </c>
      <c r="U2" s="220"/>
      <c r="V2" s="220"/>
      <c r="W2" s="220"/>
      <c r="X2" s="220"/>
      <c r="Y2" s="220"/>
      <c r="Z2" s="220"/>
      <c r="AA2" s="220"/>
      <c r="AB2" s="220"/>
      <c r="AC2" s="220"/>
      <c r="AD2" s="220"/>
      <c r="AE2" s="220"/>
      <c r="AF2" s="220"/>
    </row>
    <row r="3" spans="1:32" x14ac:dyDescent="0.2">
      <c r="A3" s="6"/>
      <c r="B3" s="6"/>
      <c r="C3" s="6"/>
      <c r="D3" s="224"/>
      <c r="O3" s="225" t="s">
        <v>669</v>
      </c>
      <c r="P3" s="226">
        <f t="shared" ref="P3:T3" si="0">COUNTIF($L$7:$L$27,P2)</f>
        <v>5</v>
      </c>
      <c r="Q3" s="226">
        <f t="shared" si="0"/>
        <v>4</v>
      </c>
      <c r="R3" s="226">
        <f t="shared" si="0"/>
        <v>2</v>
      </c>
      <c r="S3" s="226">
        <f t="shared" si="0"/>
        <v>1</v>
      </c>
      <c r="T3" s="227">
        <f t="shared" si="0"/>
        <v>9</v>
      </c>
    </row>
    <row r="4" spans="1:32" x14ac:dyDescent="0.2">
      <c r="D4" s="228"/>
      <c r="O4" s="229" t="s">
        <v>670</v>
      </c>
      <c r="P4" s="230">
        <f t="shared" ref="P4:T4" si="1">COUNTIF($M$7:$M$27,P2)</f>
        <v>5</v>
      </c>
      <c r="Q4" s="230">
        <f t="shared" si="1"/>
        <v>8</v>
      </c>
      <c r="R4" s="230">
        <f t="shared" si="1"/>
        <v>3</v>
      </c>
      <c r="S4" s="230">
        <f t="shared" si="1"/>
        <v>3</v>
      </c>
      <c r="T4" s="231">
        <f t="shared" si="1"/>
        <v>2</v>
      </c>
    </row>
    <row r="5" spans="1:32" ht="15.75" customHeight="1" x14ac:dyDescent="0.25">
      <c r="A5" s="232"/>
      <c r="B5" s="232"/>
      <c r="C5" s="232" t="s">
        <v>671</v>
      </c>
      <c r="D5" s="233"/>
    </row>
    <row r="6" spans="1:32" x14ac:dyDescent="0.2">
      <c r="A6" s="234"/>
      <c r="B6" s="234"/>
      <c r="C6" s="235" t="s">
        <v>0</v>
      </c>
      <c r="D6" s="236" t="s">
        <v>431</v>
      </c>
      <c r="E6" s="237" t="s">
        <v>231</v>
      </c>
      <c r="F6" s="237" t="s">
        <v>61</v>
      </c>
      <c r="G6" s="237" t="s">
        <v>15</v>
      </c>
      <c r="H6" s="237" t="s">
        <v>50</v>
      </c>
      <c r="I6" s="237" t="s">
        <v>22</v>
      </c>
      <c r="L6" s="238" t="s">
        <v>672</v>
      </c>
      <c r="M6" s="239" t="s">
        <v>673</v>
      </c>
      <c r="O6" s="240"/>
      <c r="P6" s="222" t="s">
        <v>231</v>
      </c>
      <c r="Q6" s="222" t="s">
        <v>61</v>
      </c>
      <c r="R6" s="222" t="s">
        <v>15</v>
      </c>
      <c r="S6" s="222" t="s">
        <v>50</v>
      </c>
      <c r="T6" s="223" t="s">
        <v>22</v>
      </c>
    </row>
    <row r="7" spans="1:32" x14ac:dyDescent="0.2">
      <c r="A7" s="241">
        <v>1</v>
      </c>
      <c r="B7" s="241" t="s">
        <v>674</v>
      </c>
      <c r="C7" s="242" t="str">
        <f>'Data-transposed view'!B2</f>
        <v>Andrew</v>
      </c>
      <c r="D7" s="243" t="str">
        <f t="shared" ref="D7:D27" si="2">"Participant #"&amp;A7</f>
        <v>Participant #1</v>
      </c>
      <c r="E7" s="244" t="str">
        <f t="shared" ref="E7:I7" si="3">IF(E47=5,"Fifth",IF(E47=4,"Fourth",IF(E47=3,"Third",IF(E47=2,"Second",IF(E47=1,"First")))))</f>
        <v>Fifth</v>
      </c>
      <c r="F7" s="244" t="str">
        <f t="shared" si="3"/>
        <v>Second</v>
      </c>
      <c r="G7" s="244" t="str">
        <f t="shared" si="3"/>
        <v>Fourth</v>
      </c>
      <c r="H7" s="244" t="str">
        <f t="shared" si="3"/>
        <v>Third</v>
      </c>
      <c r="I7" s="244" t="str">
        <f t="shared" si="3"/>
        <v>First</v>
      </c>
      <c r="K7" s="106" t="s">
        <v>675</v>
      </c>
      <c r="L7" s="106" t="s">
        <v>22</v>
      </c>
      <c r="M7" s="106" t="s">
        <v>231</v>
      </c>
      <c r="O7" s="225" t="s">
        <v>672</v>
      </c>
      <c r="P7" s="245">
        <f t="shared" ref="P7:T7" si="4">P3/SUM($P$3:$T$3)</f>
        <v>0.23809523809523808</v>
      </c>
      <c r="Q7" s="245">
        <f t="shared" si="4"/>
        <v>0.19047619047619047</v>
      </c>
      <c r="R7" s="245">
        <f t="shared" si="4"/>
        <v>9.5238095238095233E-2</v>
      </c>
      <c r="S7" s="245">
        <f t="shared" si="4"/>
        <v>4.7619047619047616E-2</v>
      </c>
      <c r="T7" s="245">
        <f t="shared" si="4"/>
        <v>0.42857142857142855</v>
      </c>
    </row>
    <row r="8" spans="1:32" x14ac:dyDescent="0.2">
      <c r="A8" s="241">
        <v>2</v>
      </c>
      <c r="B8" s="241" t="s">
        <v>676</v>
      </c>
      <c r="C8" s="242" t="str">
        <f>'Data-transposed view'!B3</f>
        <v>Kamini</v>
      </c>
      <c r="D8" s="243" t="str">
        <f t="shared" si="2"/>
        <v>Participant #2</v>
      </c>
      <c r="E8" s="244" t="str">
        <f t="shared" ref="E8:I8" si="5">IF(E48=5,"Fifth",IF(E48=4,"Fourth",IF(E48=3,"Third",IF(E48=2,"Second",IF(E48=1,"First")))))</f>
        <v>Second</v>
      </c>
      <c r="F8" s="244" t="str">
        <f t="shared" si="5"/>
        <v>Fifth</v>
      </c>
      <c r="G8" s="244" t="str">
        <f t="shared" si="5"/>
        <v>Fourth</v>
      </c>
      <c r="H8" s="244" t="str">
        <f t="shared" si="5"/>
        <v>First</v>
      </c>
      <c r="I8" s="244" t="str">
        <f t="shared" si="5"/>
        <v>Third</v>
      </c>
      <c r="K8" s="106" t="s">
        <v>677</v>
      </c>
      <c r="L8" s="106" t="s">
        <v>50</v>
      </c>
      <c r="M8" s="106" t="s">
        <v>61</v>
      </c>
    </row>
    <row r="9" spans="1:32" x14ac:dyDescent="0.2">
      <c r="A9" s="241">
        <v>3</v>
      </c>
      <c r="B9" s="241" t="s">
        <v>676</v>
      </c>
      <c r="C9" s="242" t="str">
        <f>'Data-transposed view'!B4</f>
        <v>Gaby</v>
      </c>
      <c r="D9" s="243" t="str">
        <f t="shared" si="2"/>
        <v>Participant #3</v>
      </c>
      <c r="E9" s="244" t="str">
        <f t="shared" ref="E9:I9" si="6">IF(E49=5,"Fifth",IF(E49=4,"Fourth",IF(E49=3,"Third",IF(E49=2,"Second",IF(E49=1,"First")))))</f>
        <v>Fifth</v>
      </c>
      <c r="F9" s="244" t="str">
        <f t="shared" si="6"/>
        <v>Fourth</v>
      </c>
      <c r="G9" s="244" t="str">
        <f t="shared" si="6"/>
        <v>Second</v>
      </c>
      <c r="H9" s="244" t="str">
        <f t="shared" si="6"/>
        <v>Third</v>
      </c>
      <c r="I9" s="244" t="str">
        <f t="shared" si="6"/>
        <v>First</v>
      </c>
      <c r="K9" s="106" t="s">
        <v>678</v>
      </c>
      <c r="L9" s="106" t="s">
        <v>22</v>
      </c>
      <c r="M9" s="106" t="s">
        <v>231</v>
      </c>
    </row>
    <row r="10" spans="1:32" x14ac:dyDescent="0.2">
      <c r="A10" s="241">
        <v>4</v>
      </c>
      <c r="B10" s="241" t="s">
        <v>676</v>
      </c>
      <c r="C10" s="242" t="str">
        <f>'Data-transposed view'!B5</f>
        <v>Domi</v>
      </c>
      <c r="D10" s="243" t="str">
        <f t="shared" si="2"/>
        <v>Participant #4</v>
      </c>
      <c r="E10" s="244" t="str">
        <f t="shared" ref="E10:I10" si="7">IF(E50=5,"Fifth",IF(E50=4,"Fourth",IF(E50=3,"Third",IF(E50=2,"Second",IF(E50=1,"First")))))</f>
        <v>Fifth</v>
      </c>
      <c r="F10" s="244" t="str">
        <f t="shared" si="7"/>
        <v>Third</v>
      </c>
      <c r="G10" s="244" t="str">
        <f t="shared" si="7"/>
        <v>Fourth</v>
      </c>
      <c r="H10" s="244" t="str">
        <f t="shared" si="7"/>
        <v>Second</v>
      </c>
      <c r="I10" s="244" t="str">
        <f t="shared" si="7"/>
        <v>First</v>
      </c>
      <c r="K10" s="106" t="s">
        <v>679</v>
      </c>
      <c r="L10" s="106" t="s">
        <v>22</v>
      </c>
      <c r="M10" s="106" t="s">
        <v>231</v>
      </c>
    </row>
    <row r="11" spans="1:32" x14ac:dyDescent="0.2">
      <c r="A11" s="241">
        <v>5</v>
      </c>
      <c r="B11" s="241" t="s">
        <v>676</v>
      </c>
      <c r="C11" s="242" t="str">
        <f>'Data-transposed view'!B6</f>
        <v>Selena</v>
      </c>
      <c r="D11" s="243" t="str">
        <f t="shared" si="2"/>
        <v>Participant #5</v>
      </c>
      <c r="E11" s="244" t="str">
        <f t="shared" ref="E11:I11" si="8">IF(E51=5,"Fifth",IF(E51=4,"Fourth",IF(E51=3,"Third",IF(E51=2,"Second",IF(E51=1,"First")))))</f>
        <v>Fifth</v>
      </c>
      <c r="F11" s="244" t="str">
        <f t="shared" si="8"/>
        <v>First</v>
      </c>
      <c r="G11" s="244" t="str">
        <f t="shared" si="8"/>
        <v>Fourth</v>
      </c>
      <c r="H11" s="244" t="str">
        <f t="shared" si="8"/>
        <v>Third</v>
      </c>
      <c r="I11" s="244" t="str">
        <f t="shared" si="8"/>
        <v>Second</v>
      </c>
      <c r="K11" s="106" t="s">
        <v>680</v>
      </c>
      <c r="L11" s="106" t="s">
        <v>61</v>
      </c>
      <c r="M11" s="106" t="s">
        <v>231</v>
      </c>
    </row>
    <row r="12" spans="1:32" x14ac:dyDescent="0.2">
      <c r="A12" s="241">
        <v>6</v>
      </c>
      <c r="B12" s="241" t="s">
        <v>676</v>
      </c>
      <c r="C12" s="242" t="str">
        <f>'Data-transposed view'!B7</f>
        <v>Kael</v>
      </c>
      <c r="D12" s="243" t="str">
        <f t="shared" si="2"/>
        <v>Participant #6</v>
      </c>
      <c r="E12" s="244" t="str">
        <f t="shared" ref="E12:I12" si="9">IF(E52=5,"Fifth",IF(E52=4,"Fourth",IF(E52=3,"Third",IF(E52=2,"Second",IF(E52=1,"First")))))</f>
        <v>Fourth</v>
      </c>
      <c r="F12" s="244" t="str">
        <f t="shared" si="9"/>
        <v>Fifth</v>
      </c>
      <c r="G12" s="244" t="str">
        <f t="shared" si="9"/>
        <v>Third</v>
      </c>
      <c r="H12" s="244" t="str">
        <f t="shared" si="9"/>
        <v>Second</v>
      </c>
      <c r="I12" s="244" t="str">
        <f t="shared" si="9"/>
        <v>First</v>
      </c>
      <c r="K12" s="106" t="s">
        <v>681</v>
      </c>
      <c r="L12" s="106" t="s">
        <v>22</v>
      </c>
      <c r="M12" s="106" t="s">
        <v>61</v>
      </c>
    </row>
    <row r="13" spans="1:32" x14ac:dyDescent="0.2">
      <c r="A13" s="241">
        <v>7</v>
      </c>
      <c r="B13" s="241" t="s">
        <v>676</v>
      </c>
      <c r="C13" s="242" t="str">
        <f>'Data-transposed view'!B8</f>
        <v>Kidung</v>
      </c>
      <c r="D13" s="243" t="str">
        <f t="shared" si="2"/>
        <v>Participant #7</v>
      </c>
      <c r="E13" s="244" t="str">
        <f t="shared" ref="E13:I13" si="10">IF(E53=5,"Fifth",IF(E53=4,"Fourth",IF(E53=3,"Third",IF(E53=2,"Second",IF(E53=1,"First")))))</f>
        <v>Third</v>
      </c>
      <c r="F13" s="244" t="str">
        <f t="shared" si="10"/>
        <v>Fourth</v>
      </c>
      <c r="G13" s="244" t="str">
        <f t="shared" si="10"/>
        <v>First</v>
      </c>
      <c r="H13" s="244" t="str">
        <f t="shared" si="10"/>
        <v>Fifth</v>
      </c>
      <c r="I13" s="244" t="str">
        <f t="shared" si="10"/>
        <v>Second</v>
      </c>
      <c r="K13" s="106" t="s">
        <v>682</v>
      </c>
      <c r="L13" s="106" t="s">
        <v>15</v>
      </c>
      <c r="M13" s="106" t="s">
        <v>50</v>
      </c>
    </row>
    <row r="14" spans="1:32" x14ac:dyDescent="0.2">
      <c r="A14" s="241">
        <v>8</v>
      </c>
      <c r="B14" s="241" t="s">
        <v>676</v>
      </c>
      <c r="C14" s="242" t="str">
        <f>'Data-transposed view'!B9</f>
        <v>Carissa</v>
      </c>
      <c r="D14" s="243" t="str">
        <f t="shared" si="2"/>
        <v>Participant #8</v>
      </c>
      <c r="E14" s="244" t="str">
        <f t="shared" ref="E14:I14" si="11">IF(E54=5,"Fifth",IF(E54=4,"Fourth",IF(E54=3,"Third",IF(E54=2,"Second",IF(E54=1,"First")))))</f>
        <v>Second</v>
      </c>
      <c r="F14" s="244" t="str">
        <f t="shared" si="11"/>
        <v>Fifth</v>
      </c>
      <c r="G14" s="244" t="str">
        <f t="shared" si="11"/>
        <v>Fourth</v>
      </c>
      <c r="H14" s="244" t="str">
        <f t="shared" si="11"/>
        <v>Third</v>
      </c>
      <c r="I14" s="244" t="str">
        <f t="shared" si="11"/>
        <v>First</v>
      </c>
      <c r="K14" s="106" t="s">
        <v>683</v>
      </c>
      <c r="L14" s="106" t="s">
        <v>22</v>
      </c>
      <c r="M14" s="106" t="s">
        <v>61</v>
      </c>
    </row>
    <row r="15" spans="1:32" x14ac:dyDescent="0.2">
      <c r="A15" s="241">
        <v>9</v>
      </c>
      <c r="B15" s="241" t="s">
        <v>676</v>
      </c>
      <c r="C15" s="242" t="str">
        <f>'Data-transposed view'!B10</f>
        <v>Elena</v>
      </c>
      <c r="D15" s="243" t="str">
        <f t="shared" si="2"/>
        <v>Participant #9</v>
      </c>
      <c r="E15" s="244" t="str">
        <f t="shared" ref="E15:I15" si="12">IF(E55=5,"Fifth",IF(E55=4,"Fourth",IF(E55=3,"Third",IF(E55=2,"Second",IF(E55=1,"First")))))</f>
        <v>First</v>
      </c>
      <c r="F15" s="244" t="str">
        <f t="shared" si="12"/>
        <v>Fifth</v>
      </c>
      <c r="G15" s="244" t="str">
        <f t="shared" si="12"/>
        <v>Fourth</v>
      </c>
      <c r="H15" s="244" t="str">
        <f t="shared" si="12"/>
        <v>Second</v>
      </c>
      <c r="I15" s="244" t="str">
        <f t="shared" si="12"/>
        <v>Third</v>
      </c>
      <c r="K15" s="106" t="s">
        <v>684</v>
      </c>
      <c r="L15" s="106" t="s">
        <v>231</v>
      </c>
      <c r="M15" s="106" t="s">
        <v>61</v>
      </c>
      <c r="V15" s="246"/>
      <c r="W15" s="246"/>
      <c r="X15" s="246"/>
      <c r="Y15" s="246"/>
      <c r="Z15" s="246"/>
    </row>
    <row r="16" spans="1:32" x14ac:dyDescent="0.2">
      <c r="A16" s="241">
        <v>10</v>
      </c>
      <c r="B16" s="241" t="s">
        <v>676</v>
      </c>
      <c r="C16" s="242" t="str">
        <f>'Data-transposed view'!B11</f>
        <v>Emily</v>
      </c>
      <c r="D16" s="243" t="str">
        <f t="shared" si="2"/>
        <v>Participant #10</v>
      </c>
      <c r="E16" s="244" t="str">
        <f t="shared" ref="E16:I16" si="13">IF(E56=5,"Fifth",IF(E56=4,"Fourth",IF(E56=3,"Third",IF(E56=2,"Second",IF(E56=1,"First")))))</f>
        <v>First</v>
      </c>
      <c r="F16" s="244" t="str">
        <f t="shared" si="13"/>
        <v>Fifth</v>
      </c>
      <c r="G16" s="244" t="str">
        <f t="shared" si="13"/>
        <v>Third</v>
      </c>
      <c r="H16" s="244" t="str">
        <f t="shared" si="13"/>
        <v>Fourth</v>
      </c>
      <c r="I16" s="244" t="str">
        <f t="shared" si="13"/>
        <v>Second</v>
      </c>
      <c r="K16" s="106" t="s">
        <v>685</v>
      </c>
      <c r="L16" s="106" t="s">
        <v>231</v>
      </c>
      <c r="M16" s="106" t="s">
        <v>61</v>
      </c>
    </row>
    <row r="17" spans="1:32" x14ac:dyDescent="0.2">
      <c r="A17" s="241">
        <v>11</v>
      </c>
      <c r="B17" s="241" t="s">
        <v>676</v>
      </c>
      <c r="C17" s="242" t="str">
        <f>'Data-transposed view'!B12</f>
        <v>Sophia</v>
      </c>
      <c r="D17" s="243" t="str">
        <f t="shared" si="2"/>
        <v>Participant #11</v>
      </c>
      <c r="E17" s="244" t="str">
        <f t="shared" ref="E17:I17" si="14">IF(E57=5,"Fifth",IF(E57=4,"Fourth",IF(E57=3,"Third",IF(E57=2,"Second",IF(E57=1,"First")))))</f>
        <v>Third</v>
      </c>
      <c r="F17" s="244" t="str">
        <f t="shared" si="14"/>
        <v>First</v>
      </c>
      <c r="G17" s="244" t="str">
        <f t="shared" si="14"/>
        <v>Fifth</v>
      </c>
      <c r="H17" s="244" t="str">
        <f t="shared" si="14"/>
        <v>Second</v>
      </c>
      <c r="I17" s="244" t="str">
        <f t="shared" si="14"/>
        <v>Fourth</v>
      </c>
      <c r="K17" s="106" t="s">
        <v>686</v>
      </c>
      <c r="L17" s="106" t="s">
        <v>61</v>
      </c>
      <c r="M17" s="106" t="s">
        <v>15</v>
      </c>
    </row>
    <row r="18" spans="1:32" x14ac:dyDescent="0.2">
      <c r="A18" s="241">
        <v>12</v>
      </c>
      <c r="B18" s="241" t="s">
        <v>676</v>
      </c>
      <c r="C18" s="242" t="str">
        <f>'Data-transposed view'!B13</f>
        <v>Kezia</v>
      </c>
      <c r="D18" s="243" t="str">
        <f t="shared" si="2"/>
        <v>Participant #12</v>
      </c>
      <c r="E18" s="244" t="str">
        <f t="shared" ref="E18:I18" si="15">IF(E58=5,"Fifth",IF(E58=4,"Fourth",IF(E58=3,"Third",IF(E58=2,"Second",IF(E58=1,"First")))))</f>
        <v>Fifth</v>
      </c>
      <c r="F18" s="244" t="str">
        <f t="shared" si="15"/>
        <v>First</v>
      </c>
      <c r="G18" s="244" t="str">
        <f t="shared" si="15"/>
        <v>Fourth</v>
      </c>
      <c r="H18" s="244" t="str">
        <f t="shared" si="15"/>
        <v>Third</v>
      </c>
      <c r="I18" s="244" t="str">
        <f t="shared" si="15"/>
        <v>Second</v>
      </c>
      <c r="K18" s="106" t="s">
        <v>687</v>
      </c>
      <c r="L18" s="106" t="s">
        <v>61</v>
      </c>
      <c r="M18" s="106" t="s">
        <v>231</v>
      </c>
      <c r="V18" s="246"/>
    </row>
    <row r="19" spans="1:32" x14ac:dyDescent="0.2">
      <c r="A19" s="241">
        <v>13</v>
      </c>
      <c r="B19" s="241" t="s">
        <v>676</v>
      </c>
      <c r="C19" s="242" t="str">
        <f>'Data-transposed view'!B14</f>
        <v>Nina</v>
      </c>
      <c r="D19" s="243" t="str">
        <f t="shared" si="2"/>
        <v>Participant #13</v>
      </c>
      <c r="E19" s="244" t="str">
        <f t="shared" ref="E19:I19" si="16">IF(E59=5,"Fifth",IF(E59=4,"Fourth",IF(E59=3,"Third",IF(E59=2,"Second",IF(E59=1,"First")))))</f>
        <v>Second</v>
      </c>
      <c r="F19" s="244" t="str">
        <f t="shared" si="16"/>
        <v>Fifth</v>
      </c>
      <c r="G19" s="244" t="str">
        <f t="shared" si="16"/>
        <v>Fourth</v>
      </c>
      <c r="H19" s="244" t="str">
        <f t="shared" si="16"/>
        <v>Third</v>
      </c>
      <c r="I19" s="244" t="str">
        <f t="shared" si="16"/>
        <v>First</v>
      </c>
      <c r="K19" s="106" t="s">
        <v>688</v>
      </c>
      <c r="L19" s="106" t="s">
        <v>22</v>
      </c>
      <c r="M19" s="106" t="s">
        <v>61</v>
      </c>
      <c r="V19" s="246"/>
    </row>
    <row r="20" spans="1:32" x14ac:dyDescent="0.2">
      <c r="A20" s="241">
        <v>14</v>
      </c>
      <c r="B20" s="241" t="s">
        <v>674</v>
      </c>
      <c r="C20" s="242" t="str">
        <f>'Data-transposed view'!B15</f>
        <v>Jayden</v>
      </c>
      <c r="D20" s="243" t="str">
        <f t="shared" si="2"/>
        <v>Participant #14</v>
      </c>
      <c r="E20" s="244" t="str">
        <f t="shared" ref="E20:I20" si="17">IF(E60=5,"Fifth",IF(E60=4,"Fourth",IF(E60=3,"Third",IF(E60=2,"Second",IF(E60=1,"First")))))</f>
        <v>Second</v>
      </c>
      <c r="F20" s="244" t="str">
        <f t="shared" si="17"/>
        <v>First</v>
      </c>
      <c r="G20" s="244" t="str">
        <f t="shared" si="17"/>
        <v>Third</v>
      </c>
      <c r="H20" s="244" t="str">
        <f t="shared" si="17"/>
        <v>Fourth</v>
      </c>
      <c r="I20" s="244" t="str">
        <f t="shared" si="17"/>
        <v>Fifth</v>
      </c>
      <c r="K20" s="106" t="s">
        <v>689</v>
      </c>
      <c r="L20" s="106" t="s">
        <v>61</v>
      </c>
      <c r="M20" s="106" t="s">
        <v>22</v>
      </c>
      <c r="V20" s="246"/>
    </row>
    <row r="21" spans="1:32" x14ac:dyDescent="0.2">
      <c r="A21" s="241">
        <v>15</v>
      </c>
      <c r="B21" s="241" t="s">
        <v>676</v>
      </c>
      <c r="C21" s="242" t="str">
        <f>'Data-transposed view'!B16</f>
        <v>Naomi</v>
      </c>
      <c r="D21" s="243" t="str">
        <f t="shared" si="2"/>
        <v>Participant #15</v>
      </c>
      <c r="E21" s="244" t="str">
        <f t="shared" ref="E21:I21" si="18">IF(E61=5,"Fifth",IF(E61=4,"Fourth",IF(E61=3,"Third",IF(E61=2,"Second",IF(E61=1,"First")))))</f>
        <v>Second</v>
      </c>
      <c r="F21" s="244" t="str">
        <f t="shared" si="18"/>
        <v>Fourth</v>
      </c>
      <c r="G21" s="244" t="str">
        <f t="shared" si="18"/>
        <v>Fifth</v>
      </c>
      <c r="H21" s="244" t="str">
        <f t="shared" si="18"/>
        <v>Third</v>
      </c>
      <c r="I21" s="244" t="str">
        <f t="shared" si="18"/>
        <v>First</v>
      </c>
      <c r="K21" s="106" t="s">
        <v>690</v>
      </c>
      <c r="L21" s="106" t="s">
        <v>22</v>
      </c>
      <c r="M21" s="106" t="s">
        <v>15</v>
      </c>
      <c r="V21" s="246"/>
    </row>
    <row r="22" spans="1:32" x14ac:dyDescent="0.2">
      <c r="A22" s="241">
        <v>16</v>
      </c>
      <c r="B22" s="241" t="s">
        <v>676</v>
      </c>
      <c r="C22" s="242" t="str">
        <f>'Data-transposed view'!B17</f>
        <v>Amalia</v>
      </c>
      <c r="D22" s="243" t="str">
        <f t="shared" si="2"/>
        <v>Participant #16</v>
      </c>
      <c r="E22" s="244" t="str">
        <f t="shared" ref="E22:I22" si="19">IF(E62=5,"Fifth",IF(E62=4,"Fourth",IF(E62=3,"Third",IF(E62=2,"Second",IF(E62=1,"First")))))</f>
        <v>First</v>
      </c>
      <c r="F22" s="244" t="str">
        <f t="shared" si="19"/>
        <v>Fifth</v>
      </c>
      <c r="G22" s="244" t="str">
        <f t="shared" si="19"/>
        <v>Third</v>
      </c>
      <c r="H22" s="244" t="str">
        <f t="shared" si="19"/>
        <v>Fourth</v>
      </c>
      <c r="I22" s="244" t="str">
        <f t="shared" si="19"/>
        <v>Second</v>
      </c>
      <c r="K22" s="106" t="s">
        <v>691</v>
      </c>
      <c r="L22" s="106" t="s">
        <v>231</v>
      </c>
      <c r="M22" s="106" t="s">
        <v>61</v>
      </c>
      <c r="V22" s="246"/>
    </row>
    <row r="23" spans="1:32" x14ac:dyDescent="0.2">
      <c r="A23" s="241">
        <v>17</v>
      </c>
      <c r="B23" s="241" t="s">
        <v>676</v>
      </c>
      <c r="C23" s="242" t="str">
        <f>'Data-transposed view'!B18</f>
        <v>Helsa</v>
      </c>
      <c r="D23" s="243" t="str">
        <f t="shared" si="2"/>
        <v>Participant #17</v>
      </c>
      <c r="E23" s="244" t="str">
        <f t="shared" ref="E23:I23" si="20">IF(E63=5,"Fifth",IF(E63=4,"Fourth",IF(E63=3,"Third",IF(E63=2,"Second",IF(E63=1,"First")))))</f>
        <v>First</v>
      </c>
      <c r="F23" s="244" t="str">
        <f t="shared" si="20"/>
        <v>Third</v>
      </c>
      <c r="G23" s="244" t="str">
        <f t="shared" si="20"/>
        <v>Fourth</v>
      </c>
      <c r="H23" s="244" t="str">
        <f t="shared" si="20"/>
        <v>Fifth</v>
      </c>
      <c r="I23" s="244" t="str">
        <f t="shared" si="20"/>
        <v>Second</v>
      </c>
      <c r="K23" s="106" t="s">
        <v>692</v>
      </c>
      <c r="L23" s="106" t="s">
        <v>231</v>
      </c>
      <c r="M23" s="106" t="s">
        <v>50</v>
      </c>
    </row>
    <row r="24" spans="1:32" x14ac:dyDescent="0.2">
      <c r="A24" s="241">
        <v>18</v>
      </c>
      <c r="B24" s="241" t="s">
        <v>674</v>
      </c>
      <c r="C24" s="242" t="str">
        <f>'Data-transposed view'!B19</f>
        <v>Joel</v>
      </c>
      <c r="D24" s="243" t="str">
        <f t="shared" si="2"/>
        <v>Participant #18</v>
      </c>
      <c r="E24" s="244" t="str">
        <f t="shared" ref="E24:I24" si="21">IF(E64=5,"Fifth",IF(E64=4,"Fourth",IF(E64=3,"Third",IF(E64=2,"Second",IF(E64=1,"First")))))</f>
        <v>Second</v>
      </c>
      <c r="F24" s="244" t="str">
        <f t="shared" si="21"/>
        <v>Fourth</v>
      </c>
      <c r="G24" s="244" t="str">
        <f t="shared" si="21"/>
        <v>Fifth</v>
      </c>
      <c r="H24" s="244" t="str">
        <f t="shared" si="21"/>
        <v>Third</v>
      </c>
      <c r="I24" s="244" t="str">
        <f t="shared" si="21"/>
        <v>First</v>
      </c>
      <c r="K24" s="106" t="s">
        <v>693</v>
      </c>
      <c r="L24" s="106" t="s">
        <v>22</v>
      </c>
      <c r="M24" s="106" t="s">
        <v>15</v>
      </c>
    </row>
    <row r="25" spans="1:32" x14ac:dyDescent="0.2">
      <c r="A25" s="241">
        <v>19</v>
      </c>
      <c r="B25" s="241" t="s">
        <v>674</v>
      </c>
      <c r="C25" s="242" t="str">
        <f>'Data-transposed view'!B20</f>
        <v>Daniel</v>
      </c>
      <c r="D25" s="243" t="str">
        <f t="shared" si="2"/>
        <v>Participant #19</v>
      </c>
      <c r="E25" s="244" t="str">
        <f t="shared" ref="E25:I25" si="22">IF(E65=5,"Fifth",IF(E65=4,"Fourth",IF(E65=3,"Third",IF(E65=2,"Second",IF(E65=1,"First")))))</f>
        <v>First</v>
      </c>
      <c r="F25" s="244" t="str">
        <f t="shared" si="22"/>
        <v>Third</v>
      </c>
      <c r="G25" s="244" t="str">
        <f t="shared" si="22"/>
        <v>Second</v>
      </c>
      <c r="H25" s="244" t="str">
        <f t="shared" si="22"/>
        <v>Fifth</v>
      </c>
      <c r="I25" s="244" t="str">
        <f t="shared" si="22"/>
        <v>Fourth</v>
      </c>
      <c r="K25" s="106" t="s">
        <v>694</v>
      </c>
      <c r="L25" s="106" t="s">
        <v>231</v>
      </c>
      <c r="M25" s="106" t="s">
        <v>50</v>
      </c>
    </row>
    <row r="26" spans="1:32" x14ac:dyDescent="0.2">
      <c r="A26" s="241">
        <v>20</v>
      </c>
      <c r="B26" s="241" t="s">
        <v>676</v>
      </c>
      <c r="C26" s="242" t="str">
        <f>'Data-transposed view'!B21</f>
        <v>Keana</v>
      </c>
      <c r="D26" s="243" t="str">
        <f t="shared" si="2"/>
        <v>Participant #20</v>
      </c>
      <c r="E26" s="244" t="str">
        <f t="shared" ref="E26:I26" si="23">IF(E66=5,"Fifth",IF(E66=4,"Fourth",IF(E66=3,"Third",IF(E66=2,"Second",IF(E66=1,"First")))))</f>
        <v>Second</v>
      </c>
      <c r="F26" s="244" t="str">
        <f t="shared" si="23"/>
        <v>Third</v>
      </c>
      <c r="G26" s="244" t="str">
        <f t="shared" si="23"/>
        <v>First</v>
      </c>
      <c r="H26" s="244" t="str">
        <f t="shared" si="23"/>
        <v>Fourth</v>
      </c>
      <c r="I26" s="244" t="str">
        <f t="shared" si="23"/>
        <v>Fifth</v>
      </c>
      <c r="K26" s="106" t="s">
        <v>695</v>
      </c>
      <c r="L26" s="106" t="s">
        <v>15</v>
      </c>
      <c r="M26" s="106" t="s">
        <v>22</v>
      </c>
    </row>
    <row r="27" spans="1:32" x14ac:dyDescent="0.2">
      <c r="A27" s="241">
        <v>21</v>
      </c>
      <c r="B27" s="241" t="s">
        <v>676</v>
      </c>
      <c r="C27" s="242" t="str">
        <f>'Data-transposed view'!B22</f>
        <v>Inessa</v>
      </c>
      <c r="D27" s="243" t="str">
        <f t="shared" si="2"/>
        <v>Participant #21</v>
      </c>
      <c r="E27" s="244" t="str">
        <f t="shared" ref="E27:I27" si="24">IF(E67=5,"Fifth",IF(E67=4,"Fourth",IF(E67=3,"Third",IF(E67=2,"Second",IF(E67=1,"First")))))</f>
        <v>Fourth</v>
      </c>
      <c r="F27" s="244" t="str">
        <f t="shared" si="24"/>
        <v>Fifth</v>
      </c>
      <c r="G27" s="244" t="str">
        <f t="shared" si="24"/>
        <v>Second</v>
      </c>
      <c r="H27" s="244" t="str">
        <f t="shared" si="24"/>
        <v>Third</v>
      </c>
      <c r="I27" s="244" t="str">
        <f t="shared" si="24"/>
        <v>First</v>
      </c>
      <c r="K27" s="106" t="s">
        <v>696</v>
      </c>
      <c r="L27" s="106" t="s">
        <v>22</v>
      </c>
      <c r="M27" s="106" t="s">
        <v>61</v>
      </c>
    </row>
    <row r="28" spans="1:32" x14ac:dyDescent="0.2">
      <c r="A28" s="6"/>
      <c r="B28" s="6"/>
      <c r="C28" s="6"/>
      <c r="D28" s="224"/>
    </row>
    <row r="29" spans="1:32" x14ac:dyDescent="0.2">
      <c r="C29" s="247" t="s">
        <v>668</v>
      </c>
      <c r="D29" s="248"/>
      <c r="E29" s="249" t="s">
        <v>231</v>
      </c>
      <c r="F29" s="249" t="s">
        <v>61</v>
      </c>
      <c r="G29" s="249" t="s">
        <v>15</v>
      </c>
      <c r="H29" s="249" t="s">
        <v>50</v>
      </c>
      <c r="I29" s="249" t="s">
        <v>22</v>
      </c>
      <c r="O29" s="240"/>
      <c r="P29" s="222" t="s">
        <v>231</v>
      </c>
      <c r="Q29" s="222" t="s">
        <v>61</v>
      </c>
      <c r="R29" s="222" t="s">
        <v>15</v>
      </c>
      <c r="S29" s="222" t="s">
        <v>50</v>
      </c>
      <c r="T29" s="223" t="s">
        <v>22</v>
      </c>
    </row>
    <row r="30" spans="1:32" x14ac:dyDescent="0.2">
      <c r="A30" s="250"/>
      <c r="B30" s="250"/>
      <c r="C30" s="251" t="s">
        <v>697</v>
      </c>
      <c r="D30" s="252"/>
      <c r="E30" s="253">
        <f t="shared" ref="E30:E34" si="25">COUNTIF($E$7:$E$27,C30)</f>
        <v>5</v>
      </c>
      <c r="F30" s="254">
        <f t="shared" ref="F30:F34" si="26">COUNTIF($F$7:$F$27,C30)</f>
        <v>4</v>
      </c>
      <c r="G30" s="254">
        <f t="shared" ref="G30:G34" si="27">COUNTIF($G$7:$G$27,C30)</f>
        <v>2</v>
      </c>
      <c r="H30" s="254">
        <f t="shared" ref="H30:H34" si="28">COUNTIF($H$7:$H$27,C30)</f>
        <v>1</v>
      </c>
      <c r="I30" s="254">
        <f t="shared" ref="I30:I34" si="29">COUNTIF($I$7:$I$27,C30)</f>
        <v>9</v>
      </c>
      <c r="O30" s="229" t="s">
        <v>673</v>
      </c>
      <c r="P30" s="245">
        <f t="shared" ref="P30:T30" si="30">P4/SUM($P$4:$T$4)</f>
        <v>0.23809523809523808</v>
      </c>
      <c r="Q30" s="245">
        <f t="shared" si="30"/>
        <v>0.38095238095238093</v>
      </c>
      <c r="R30" s="245">
        <f t="shared" si="30"/>
        <v>0.14285714285714285</v>
      </c>
      <c r="S30" s="245">
        <f t="shared" si="30"/>
        <v>0.14285714285714285</v>
      </c>
      <c r="T30" s="245">
        <f t="shared" si="30"/>
        <v>9.5238095238095233E-2</v>
      </c>
    </row>
    <row r="31" spans="1:32" x14ac:dyDescent="0.2">
      <c r="A31" s="250"/>
      <c r="B31" s="250"/>
      <c r="C31" s="255" t="s">
        <v>698</v>
      </c>
      <c r="D31" s="256"/>
      <c r="E31" s="257">
        <f t="shared" si="25"/>
        <v>7</v>
      </c>
      <c r="F31" s="258">
        <f t="shared" si="26"/>
        <v>1</v>
      </c>
      <c r="G31" s="258">
        <f t="shared" si="27"/>
        <v>3</v>
      </c>
      <c r="H31" s="258">
        <f t="shared" si="28"/>
        <v>4</v>
      </c>
      <c r="I31" s="258">
        <f t="shared" si="29"/>
        <v>6</v>
      </c>
    </row>
    <row r="32" spans="1:32" x14ac:dyDescent="0.2">
      <c r="A32" s="244"/>
      <c r="B32" s="244"/>
      <c r="C32" s="255" t="s">
        <v>699</v>
      </c>
      <c r="D32" s="256"/>
      <c r="E32" s="257">
        <f t="shared" si="25"/>
        <v>2</v>
      </c>
      <c r="F32" s="258">
        <f t="shared" si="26"/>
        <v>4</v>
      </c>
      <c r="G32" s="258">
        <f t="shared" si="27"/>
        <v>4</v>
      </c>
      <c r="H32" s="258">
        <f t="shared" si="28"/>
        <v>9</v>
      </c>
      <c r="I32" s="258">
        <f t="shared" si="29"/>
        <v>2</v>
      </c>
      <c r="Y32" s="212"/>
      <c r="Z32" s="212"/>
      <c r="AA32" s="212"/>
      <c r="AB32" s="212"/>
      <c r="AC32" s="212"/>
      <c r="AD32" s="212"/>
      <c r="AE32" s="212"/>
      <c r="AF32" s="212"/>
    </row>
    <row r="33" spans="1:32" x14ac:dyDescent="0.2">
      <c r="A33" s="244"/>
      <c r="B33" s="244"/>
      <c r="C33" s="255" t="s">
        <v>700</v>
      </c>
      <c r="D33" s="256"/>
      <c r="E33" s="257">
        <f t="shared" si="25"/>
        <v>2</v>
      </c>
      <c r="F33" s="258">
        <f t="shared" si="26"/>
        <v>4</v>
      </c>
      <c r="G33" s="258">
        <f t="shared" si="27"/>
        <v>9</v>
      </c>
      <c r="H33" s="258">
        <f t="shared" si="28"/>
        <v>4</v>
      </c>
      <c r="I33" s="258">
        <f t="shared" si="29"/>
        <v>2</v>
      </c>
      <c r="W33" s="212"/>
      <c r="X33" s="212"/>
      <c r="Y33" s="212"/>
      <c r="Z33" s="65"/>
      <c r="AA33" s="65"/>
      <c r="AB33" s="65"/>
      <c r="AC33" s="65"/>
      <c r="AD33" s="65"/>
      <c r="AE33" s="65"/>
      <c r="AF33" s="65"/>
    </row>
    <row r="34" spans="1:32" x14ac:dyDescent="0.2">
      <c r="A34" s="244"/>
      <c r="B34" s="244"/>
      <c r="C34" s="251" t="s">
        <v>701</v>
      </c>
      <c r="D34" s="252"/>
      <c r="E34" s="259">
        <f t="shared" si="25"/>
        <v>5</v>
      </c>
      <c r="F34" s="260">
        <f t="shared" si="26"/>
        <v>8</v>
      </c>
      <c r="G34" s="260">
        <f t="shared" si="27"/>
        <v>3</v>
      </c>
      <c r="H34" s="260">
        <f t="shared" si="28"/>
        <v>3</v>
      </c>
      <c r="I34" s="260">
        <f t="shared" si="29"/>
        <v>2</v>
      </c>
    </row>
    <row r="35" spans="1:32" x14ac:dyDescent="0.2">
      <c r="D35" s="228"/>
    </row>
    <row r="36" spans="1:32" x14ac:dyDescent="0.2">
      <c r="D36" s="228"/>
      <c r="E36" s="108"/>
      <c r="F36" s="108"/>
      <c r="G36" s="108"/>
      <c r="H36" s="108"/>
      <c r="I36" s="108"/>
      <c r="V36" s="6"/>
    </row>
    <row r="37" spans="1:32" x14ac:dyDescent="0.2">
      <c r="C37" s="247" t="s">
        <v>702</v>
      </c>
      <c r="D37" s="248"/>
      <c r="E37" s="249" t="s">
        <v>231</v>
      </c>
      <c r="F37" s="249" t="s">
        <v>61</v>
      </c>
      <c r="G37" s="249" t="s">
        <v>15</v>
      </c>
      <c r="H37" s="249" t="s">
        <v>50</v>
      </c>
      <c r="I37" s="249" t="s">
        <v>22</v>
      </c>
      <c r="V37" s="6"/>
    </row>
    <row r="38" spans="1:32" x14ac:dyDescent="0.2">
      <c r="C38" s="251" t="s">
        <v>697</v>
      </c>
      <c r="D38" s="252"/>
      <c r="E38" s="261">
        <f t="shared" ref="E38:I38" si="31">(COUNTIF(E$7:E$27,$C38))/SUM(E$30:E$34)</f>
        <v>0.23809523809523808</v>
      </c>
      <c r="F38" s="261">
        <f t="shared" si="31"/>
        <v>0.19047619047619047</v>
      </c>
      <c r="G38" s="261">
        <f t="shared" si="31"/>
        <v>9.5238095238095233E-2</v>
      </c>
      <c r="H38" s="261">
        <f t="shared" si="31"/>
        <v>4.7619047619047616E-2</v>
      </c>
      <c r="I38" s="261">
        <f t="shared" si="31"/>
        <v>0.42857142857142855</v>
      </c>
      <c r="V38" s="6"/>
    </row>
    <row r="39" spans="1:32" x14ac:dyDescent="0.2">
      <c r="C39" s="255" t="s">
        <v>698</v>
      </c>
      <c r="D39" s="256"/>
      <c r="E39" s="245">
        <f t="shared" ref="E39:I39" si="32">(COUNTIF(E$7:E$27,$C39))/SUM(E$30:E$34)</f>
        <v>0.33333333333333331</v>
      </c>
      <c r="F39" s="245">
        <f t="shared" si="32"/>
        <v>4.7619047619047616E-2</v>
      </c>
      <c r="G39" s="245">
        <f t="shared" si="32"/>
        <v>0.14285714285714285</v>
      </c>
      <c r="H39" s="245">
        <f t="shared" si="32"/>
        <v>0.19047619047619047</v>
      </c>
      <c r="I39" s="245">
        <f t="shared" si="32"/>
        <v>0.2857142857142857</v>
      </c>
      <c r="V39" s="6"/>
    </row>
    <row r="40" spans="1:32" x14ac:dyDescent="0.2">
      <c r="C40" s="255" t="s">
        <v>699</v>
      </c>
      <c r="D40" s="256"/>
      <c r="E40" s="245">
        <f t="shared" ref="E40:I40" si="33">(COUNTIF(E$7:E$27,$C40))/SUM(E$30:E$34)</f>
        <v>9.5238095238095233E-2</v>
      </c>
      <c r="F40" s="245">
        <f t="shared" si="33"/>
        <v>0.19047619047619047</v>
      </c>
      <c r="G40" s="245">
        <f t="shared" si="33"/>
        <v>0.19047619047619047</v>
      </c>
      <c r="H40" s="245">
        <f t="shared" si="33"/>
        <v>0.42857142857142855</v>
      </c>
      <c r="I40" s="245">
        <f t="shared" si="33"/>
        <v>9.5238095238095233E-2</v>
      </c>
      <c r="V40" s="6"/>
    </row>
    <row r="41" spans="1:32" x14ac:dyDescent="0.2">
      <c r="C41" s="255" t="s">
        <v>700</v>
      </c>
      <c r="D41" s="256"/>
      <c r="E41" s="245">
        <f t="shared" ref="E41:I41" si="34">(COUNTIF(E$7:E$27,$C41))/SUM(E$30:E$34)</f>
        <v>9.5238095238095233E-2</v>
      </c>
      <c r="F41" s="245">
        <f t="shared" si="34"/>
        <v>0.19047619047619047</v>
      </c>
      <c r="G41" s="245">
        <f t="shared" si="34"/>
        <v>0.42857142857142855</v>
      </c>
      <c r="H41" s="245">
        <f t="shared" si="34"/>
        <v>0.19047619047619047</v>
      </c>
      <c r="I41" s="245">
        <f t="shared" si="34"/>
        <v>9.5238095238095233E-2</v>
      </c>
      <c r="V41" s="6"/>
    </row>
    <row r="42" spans="1:32" x14ac:dyDescent="0.2">
      <c r="C42" s="251" t="s">
        <v>701</v>
      </c>
      <c r="D42" s="252"/>
      <c r="E42" s="262">
        <f t="shared" ref="E42:I42" si="35">(COUNTIF(E$7:E$27,$C42))/SUM(E$30:E$34)</f>
        <v>0.23809523809523808</v>
      </c>
      <c r="F42" s="262">
        <f t="shared" si="35"/>
        <v>0.38095238095238093</v>
      </c>
      <c r="G42" s="262">
        <f t="shared" si="35"/>
        <v>0.14285714285714285</v>
      </c>
      <c r="H42" s="262">
        <f t="shared" si="35"/>
        <v>0.14285714285714285</v>
      </c>
      <c r="I42" s="262">
        <f t="shared" si="35"/>
        <v>9.5238095238095233E-2</v>
      </c>
      <c r="V42" s="6"/>
    </row>
    <row r="43" spans="1:32" ht="12.75" x14ac:dyDescent="0.2">
      <c r="D43" s="228"/>
      <c r="E43" s="108"/>
      <c r="F43" s="108"/>
      <c r="G43" s="108"/>
      <c r="H43" s="108"/>
      <c r="I43" s="108"/>
      <c r="V43" s="6"/>
    </row>
    <row r="44" spans="1:32" ht="12.75" x14ac:dyDescent="0.2">
      <c r="D44" s="228"/>
      <c r="V44" s="6"/>
    </row>
    <row r="45" spans="1:32" ht="12.75" x14ac:dyDescent="0.2">
      <c r="A45" s="77"/>
      <c r="B45" s="77" t="s">
        <v>703</v>
      </c>
      <c r="D45" s="228"/>
    </row>
    <row r="46" spans="1:32" ht="25.5" x14ac:dyDescent="0.2">
      <c r="A46" s="234"/>
      <c r="B46" s="263" t="s">
        <v>51</v>
      </c>
      <c r="C46" s="264" t="s">
        <v>0</v>
      </c>
      <c r="D46" s="265" t="s">
        <v>704</v>
      </c>
      <c r="E46" s="265" t="s">
        <v>231</v>
      </c>
      <c r="F46" s="265" t="s">
        <v>61</v>
      </c>
      <c r="G46" s="265" t="s">
        <v>15</v>
      </c>
      <c r="H46" s="265" t="s">
        <v>50</v>
      </c>
      <c r="I46" s="265" t="s">
        <v>22</v>
      </c>
    </row>
    <row r="47" spans="1:32" x14ac:dyDescent="0.25">
      <c r="B47" s="251">
        <v>1</v>
      </c>
      <c r="C47" s="266" t="str">
        <f>'Data-transposed view'!B2</f>
        <v>Andrew</v>
      </c>
      <c r="D47" s="267" t="str">
        <f t="shared" ref="D47:D67" si="36">"Participant #"&amp;B47</f>
        <v>Participant #1</v>
      </c>
      <c r="E47" s="255">
        <f>'Data-transposed view'!AT2</f>
        <v>5</v>
      </c>
      <c r="F47" s="255">
        <f>'Data-transposed view'!AU2</f>
        <v>2</v>
      </c>
      <c r="G47" s="255">
        <f>'Data-transposed view'!AV2</f>
        <v>4</v>
      </c>
      <c r="H47" s="255">
        <f>'Data-transposed view'!AW2</f>
        <v>3</v>
      </c>
      <c r="I47" s="255">
        <f>'Data-transposed view'!AX2</f>
        <v>1</v>
      </c>
      <c r="O47" s="268" t="s">
        <v>705</v>
      </c>
      <c r="P47" s="220"/>
      <c r="Q47" s="220"/>
    </row>
    <row r="48" spans="1:32" ht="12.75" x14ac:dyDescent="0.2">
      <c r="B48" s="251">
        <v>2</v>
      </c>
      <c r="C48" s="266" t="str">
        <f>'Data-transposed view'!B3</f>
        <v>Kamini</v>
      </c>
      <c r="D48" s="267" t="str">
        <f t="shared" si="36"/>
        <v>Participant #2</v>
      </c>
      <c r="E48" s="255">
        <f>'Data-transposed view'!AT3</f>
        <v>2</v>
      </c>
      <c r="F48" s="255">
        <f>'Data-transposed view'!AU3</f>
        <v>5</v>
      </c>
      <c r="G48" s="255">
        <f>'Data-transposed view'!AV3</f>
        <v>4</v>
      </c>
      <c r="H48" s="255">
        <f>'Data-transposed view'!AW3</f>
        <v>1</v>
      </c>
      <c r="I48" s="255">
        <f>'Data-transposed view'!AX3</f>
        <v>3</v>
      </c>
    </row>
    <row r="49" spans="2:20" ht="25.5" x14ac:dyDescent="0.2">
      <c r="B49" s="251">
        <v>3</v>
      </c>
      <c r="C49" s="266" t="str">
        <f>'Data-transposed view'!B4</f>
        <v>Gaby</v>
      </c>
      <c r="D49" s="267" t="str">
        <f t="shared" si="36"/>
        <v>Participant #3</v>
      </c>
      <c r="E49" s="255">
        <f>'Data-transposed view'!AT4</f>
        <v>5</v>
      </c>
      <c r="F49" s="255">
        <f>'Data-transposed view'!AU4</f>
        <v>4</v>
      </c>
      <c r="G49" s="255">
        <f>'Data-transposed view'!AV4</f>
        <v>2</v>
      </c>
      <c r="H49" s="255">
        <f>'Data-transposed view'!AW4</f>
        <v>3</v>
      </c>
      <c r="I49" s="255">
        <f>'Data-transposed view'!AX4</f>
        <v>1</v>
      </c>
      <c r="O49" s="263" t="s">
        <v>706</v>
      </c>
      <c r="P49" s="263" t="s">
        <v>707</v>
      </c>
      <c r="Q49" s="263" t="s">
        <v>708</v>
      </c>
    </row>
    <row r="50" spans="2:20" ht="14.25" x14ac:dyDescent="0.2">
      <c r="B50" s="251">
        <v>4</v>
      </c>
      <c r="C50" s="266" t="str">
        <f>'Data-transposed view'!B5</f>
        <v>Domi</v>
      </c>
      <c r="D50" s="267" t="str">
        <f t="shared" si="36"/>
        <v>Participant #4</v>
      </c>
      <c r="E50" s="255">
        <f>'Data-transposed view'!AT5</f>
        <v>5</v>
      </c>
      <c r="F50" s="255">
        <f>'Data-transposed view'!AU5</f>
        <v>3</v>
      </c>
      <c r="G50" s="255">
        <f>'Data-transposed view'!AV5</f>
        <v>4</v>
      </c>
      <c r="H50" s="255">
        <f>'Data-transposed view'!AW5</f>
        <v>2</v>
      </c>
      <c r="I50" s="255">
        <f>'Data-transposed view'!AX5</f>
        <v>1</v>
      </c>
      <c r="O50" s="269" t="s">
        <v>22</v>
      </c>
      <c r="P50" s="270">
        <v>2.1428571428571428</v>
      </c>
      <c r="Q50" s="271" t="s">
        <v>697</v>
      </c>
    </row>
    <row r="51" spans="2:20" ht="14.25" x14ac:dyDescent="0.2">
      <c r="B51" s="251">
        <v>5</v>
      </c>
      <c r="C51" s="266" t="str">
        <f>'Data-transposed view'!B6</f>
        <v>Selena</v>
      </c>
      <c r="D51" s="267" t="str">
        <f t="shared" si="36"/>
        <v>Participant #5</v>
      </c>
      <c r="E51" s="255">
        <f>'Data-transposed view'!AT6</f>
        <v>5</v>
      </c>
      <c r="F51" s="255">
        <f>'Data-transposed view'!AU6</f>
        <v>1</v>
      </c>
      <c r="G51" s="255">
        <f>'Data-transposed view'!AV6</f>
        <v>4</v>
      </c>
      <c r="H51" s="255">
        <f>'Data-transposed view'!AW6</f>
        <v>3</v>
      </c>
      <c r="I51" s="255">
        <f>'Data-transposed view'!AX6</f>
        <v>2</v>
      </c>
      <c r="O51" s="272" t="s">
        <v>231</v>
      </c>
      <c r="P51" s="270">
        <v>2.7619047619047619</v>
      </c>
      <c r="Q51" s="273" t="s">
        <v>698</v>
      </c>
    </row>
    <row r="52" spans="2:20" ht="14.25" x14ac:dyDescent="0.2">
      <c r="B52" s="251">
        <v>6</v>
      </c>
      <c r="C52" s="266" t="str">
        <f>'Data-transposed view'!B7</f>
        <v>Kael</v>
      </c>
      <c r="D52" s="267" t="str">
        <f t="shared" si="36"/>
        <v>Participant #6</v>
      </c>
      <c r="E52" s="255">
        <f>'Data-transposed view'!AT7</f>
        <v>4</v>
      </c>
      <c r="F52" s="255">
        <f>'Data-transposed view'!AU7</f>
        <v>5</v>
      </c>
      <c r="G52" s="255">
        <f>'Data-transposed view'!AV7</f>
        <v>3</v>
      </c>
      <c r="H52" s="255">
        <f>'Data-transposed view'!AW7</f>
        <v>2</v>
      </c>
      <c r="I52" s="255">
        <f>'Data-transposed view'!AX7</f>
        <v>1</v>
      </c>
      <c r="O52" s="272" t="s">
        <v>50</v>
      </c>
      <c r="P52" s="270">
        <v>3.1904761904761907</v>
      </c>
      <c r="Q52" s="273" t="s">
        <v>699</v>
      </c>
    </row>
    <row r="53" spans="2:20" ht="14.25" x14ac:dyDescent="0.2">
      <c r="B53" s="251">
        <v>7</v>
      </c>
      <c r="C53" s="266" t="str">
        <f>'Data-transposed view'!B8</f>
        <v>Kidung</v>
      </c>
      <c r="D53" s="267" t="str">
        <f t="shared" si="36"/>
        <v>Participant #7</v>
      </c>
      <c r="E53" s="255">
        <f>'Data-transposed view'!AT8</f>
        <v>3</v>
      </c>
      <c r="F53" s="255">
        <f>'Data-transposed view'!AU8</f>
        <v>4</v>
      </c>
      <c r="G53" s="255">
        <f>'Data-transposed view'!AV8</f>
        <v>1</v>
      </c>
      <c r="H53" s="255">
        <f>'Data-transposed view'!AW8</f>
        <v>5</v>
      </c>
      <c r="I53" s="255">
        <f>'Data-transposed view'!AX8</f>
        <v>2</v>
      </c>
      <c r="O53" s="272" t="s">
        <v>15</v>
      </c>
      <c r="P53" s="270">
        <v>3.3809523809523809</v>
      </c>
      <c r="Q53" s="273" t="s">
        <v>700</v>
      </c>
    </row>
    <row r="54" spans="2:20" ht="14.25" x14ac:dyDescent="0.2">
      <c r="B54" s="251">
        <v>8</v>
      </c>
      <c r="C54" s="266" t="str">
        <f>'Data-transposed view'!B9</f>
        <v>Carissa</v>
      </c>
      <c r="D54" s="267" t="str">
        <f t="shared" si="36"/>
        <v>Participant #8</v>
      </c>
      <c r="E54" s="255">
        <f>'Data-transposed view'!AT9</f>
        <v>2</v>
      </c>
      <c r="F54" s="255">
        <f>'Data-transposed view'!AU9</f>
        <v>5</v>
      </c>
      <c r="G54" s="255">
        <f>'Data-transposed view'!AV9</f>
        <v>4</v>
      </c>
      <c r="H54" s="255">
        <f>'Data-transposed view'!AW9</f>
        <v>3</v>
      </c>
      <c r="I54" s="255">
        <f>'Data-transposed view'!AX9</f>
        <v>1</v>
      </c>
      <c r="O54" s="272" t="s">
        <v>61</v>
      </c>
      <c r="P54" s="270">
        <v>3.5238095238095237</v>
      </c>
      <c r="Q54" s="271" t="s">
        <v>709</v>
      </c>
    </row>
    <row r="55" spans="2:20" ht="12.75" x14ac:dyDescent="0.2">
      <c r="B55" s="251">
        <v>9</v>
      </c>
      <c r="C55" s="266" t="str">
        <f>'Data-transposed view'!B10</f>
        <v>Elena</v>
      </c>
      <c r="D55" s="267" t="str">
        <f t="shared" si="36"/>
        <v>Participant #9</v>
      </c>
      <c r="E55" s="255">
        <f>'Data-transposed view'!AT10</f>
        <v>1</v>
      </c>
      <c r="F55" s="255">
        <f>'Data-transposed view'!AU10</f>
        <v>5</v>
      </c>
      <c r="G55" s="255">
        <f>'Data-transposed view'!AV10</f>
        <v>4</v>
      </c>
      <c r="H55" s="255">
        <f>'Data-transposed view'!AW10</f>
        <v>2</v>
      </c>
      <c r="I55" s="255">
        <f>'Data-transposed view'!AX10</f>
        <v>3</v>
      </c>
    </row>
    <row r="56" spans="2:20" ht="12.75" x14ac:dyDescent="0.2">
      <c r="B56" s="251">
        <v>10</v>
      </c>
      <c r="C56" s="266" t="str">
        <f>'Data-transposed view'!B11</f>
        <v>Emily</v>
      </c>
      <c r="D56" s="267" t="str">
        <f t="shared" si="36"/>
        <v>Participant #10</v>
      </c>
      <c r="E56" s="255">
        <f>'Data-transposed view'!AT11</f>
        <v>1</v>
      </c>
      <c r="F56" s="255">
        <f>'Data-transposed view'!AU11</f>
        <v>5</v>
      </c>
      <c r="G56" s="255">
        <f>'Data-transposed view'!AV11</f>
        <v>3</v>
      </c>
      <c r="H56" s="255">
        <f>'Data-transposed view'!AW11</f>
        <v>4</v>
      </c>
      <c r="I56" s="255">
        <f>'Data-transposed view'!AX11</f>
        <v>2</v>
      </c>
    </row>
    <row r="57" spans="2:20" ht="12.75" x14ac:dyDescent="0.2">
      <c r="B57" s="251">
        <v>11</v>
      </c>
      <c r="C57" s="266" t="str">
        <f>'Data-transposed view'!B12</f>
        <v>Sophia</v>
      </c>
      <c r="D57" s="267" t="str">
        <f t="shared" si="36"/>
        <v>Participant #11</v>
      </c>
      <c r="E57" s="255">
        <f>'Data-transposed view'!AT12</f>
        <v>3</v>
      </c>
      <c r="F57" s="255">
        <f>'Data-transposed view'!AU12</f>
        <v>1</v>
      </c>
      <c r="G57" s="255">
        <f>'Data-transposed view'!AV12</f>
        <v>5</v>
      </c>
      <c r="H57" s="255">
        <f>'Data-transposed view'!AW12</f>
        <v>2</v>
      </c>
      <c r="I57" s="255">
        <f>'Data-transposed view'!AX12</f>
        <v>4</v>
      </c>
    </row>
    <row r="58" spans="2:20" ht="38.25" x14ac:dyDescent="0.2">
      <c r="B58" s="251">
        <v>12</v>
      </c>
      <c r="C58" s="266" t="str">
        <f>'Data-transposed view'!B13</f>
        <v>Kezia</v>
      </c>
      <c r="D58" s="267" t="str">
        <f t="shared" si="36"/>
        <v>Participant #12</v>
      </c>
      <c r="E58" s="255">
        <f>'Data-transposed view'!AT13</f>
        <v>5</v>
      </c>
      <c r="F58" s="255">
        <f>'Data-transposed view'!AU13</f>
        <v>1</v>
      </c>
      <c r="G58" s="255">
        <f>'Data-transposed view'!AV13</f>
        <v>4</v>
      </c>
      <c r="H58" s="255">
        <f>'Data-transposed view'!AW13</f>
        <v>3</v>
      </c>
      <c r="I58" s="255">
        <f>'Data-transposed view'!AX13</f>
        <v>2</v>
      </c>
      <c r="P58" s="265" t="s">
        <v>231</v>
      </c>
      <c r="Q58" s="265" t="s">
        <v>61</v>
      </c>
      <c r="R58" s="265" t="s">
        <v>15</v>
      </c>
      <c r="S58" s="265" t="s">
        <v>50</v>
      </c>
      <c r="T58" s="265" t="s">
        <v>22</v>
      </c>
    </row>
    <row r="59" spans="2:20" ht="14.25" x14ac:dyDescent="0.2">
      <c r="B59" s="251">
        <v>13</v>
      </c>
      <c r="C59" s="266" t="str">
        <f>'Data-transposed view'!B14</f>
        <v>Nina</v>
      </c>
      <c r="D59" s="267" t="str">
        <f t="shared" si="36"/>
        <v>Participant #13</v>
      </c>
      <c r="E59" s="255">
        <f>'Data-transposed view'!AT14</f>
        <v>2</v>
      </c>
      <c r="F59" s="255">
        <f>'Data-transposed view'!AU14</f>
        <v>5</v>
      </c>
      <c r="G59" s="255">
        <f>'Data-transposed view'!AV14</f>
        <v>4</v>
      </c>
      <c r="H59" s="255">
        <f>'Data-transposed view'!AW14</f>
        <v>3</v>
      </c>
      <c r="I59" s="255">
        <f>'Data-transposed view'!AX14</f>
        <v>1</v>
      </c>
      <c r="O59" s="265" t="s">
        <v>707</v>
      </c>
      <c r="P59" s="274">
        <v>2.7619047619047619</v>
      </c>
      <c r="Q59" s="274">
        <v>3.5238095238095237</v>
      </c>
      <c r="R59" s="274">
        <v>3.3809523809523809</v>
      </c>
      <c r="S59" s="274">
        <v>3.1904761904761907</v>
      </c>
      <c r="T59" s="274">
        <v>2.1428571428571428</v>
      </c>
    </row>
    <row r="60" spans="2:20" ht="12.75" x14ac:dyDescent="0.2">
      <c r="B60" s="251">
        <v>14</v>
      </c>
      <c r="C60" s="266" t="str">
        <f>'Data-transposed view'!B15</f>
        <v>Jayden</v>
      </c>
      <c r="D60" s="267" t="str">
        <f t="shared" si="36"/>
        <v>Participant #14</v>
      </c>
      <c r="E60" s="255">
        <f>'Data-transposed view'!AT15</f>
        <v>2</v>
      </c>
      <c r="F60" s="255">
        <f>'Data-transposed view'!AU15</f>
        <v>1</v>
      </c>
      <c r="G60" s="255">
        <f>'Data-transposed view'!AV15</f>
        <v>3</v>
      </c>
      <c r="H60" s="255">
        <f>'Data-transposed view'!AW15</f>
        <v>4</v>
      </c>
      <c r="I60" s="255">
        <f>'Data-transposed view'!AX15</f>
        <v>5</v>
      </c>
      <c r="O60" s="265" t="s">
        <v>710</v>
      </c>
      <c r="P60" s="273" t="s">
        <v>698</v>
      </c>
      <c r="Q60" s="271" t="s">
        <v>709</v>
      </c>
      <c r="R60" s="273" t="s">
        <v>700</v>
      </c>
      <c r="S60" s="273" t="s">
        <v>699</v>
      </c>
      <c r="T60" s="271" t="s">
        <v>697</v>
      </c>
    </row>
    <row r="61" spans="2:20" ht="12.75" x14ac:dyDescent="0.2">
      <c r="B61" s="251">
        <v>15</v>
      </c>
      <c r="C61" s="266" t="str">
        <f>'Data-transposed view'!B16</f>
        <v>Naomi</v>
      </c>
      <c r="D61" s="267" t="str">
        <f t="shared" si="36"/>
        <v>Participant #15</v>
      </c>
      <c r="E61" s="255">
        <f>'Data-transposed view'!AT16</f>
        <v>2</v>
      </c>
      <c r="F61" s="255">
        <f>'Data-transposed view'!AU16</f>
        <v>4</v>
      </c>
      <c r="G61" s="255">
        <f>'Data-transposed view'!AV16</f>
        <v>5</v>
      </c>
      <c r="H61" s="255">
        <f>'Data-transposed view'!AW16</f>
        <v>3</v>
      </c>
      <c r="I61" s="255">
        <f>'Data-transposed view'!AX16</f>
        <v>1</v>
      </c>
      <c r="O61" s="265" t="s">
        <v>711</v>
      </c>
      <c r="P61" s="107">
        <v>2</v>
      </c>
      <c r="Q61" s="107">
        <v>5</v>
      </c>
      <c r="R61" s="107">
        <v>4</v>
      </c>
      <c r="S61" s="107">
        <v>3</v>
      </c>
      <c r="T61" s="107">
        <v>1</v>
      </c>
    </row>
    <row r="62" spans="2:20" ht="12.75" x14ac:dyDescent="0.2">
      <c r="B62" s="251">
        <v>16</v>
      </c>
      <c r="C62" s="266" t="str">
        <f>'Data-transposed view'!B17</f>
        <v>Amalia</v>
      </c>
      <c r="D62" s="267" t="str">
        <f t="shared" si="36"/>
        <v>Participant #16</v>
      </c>
      <c r="E62" s="255">
        <f>'Data-transposed view'!AT17</f>
        <v>1</v>
      </c>
      <c r="F62" s="255">
        <f>'Data-transposed view'!AU17</f>
        <v>5</v>
      </c>
      <c r="G62" s="255">
        <f>'Data-transposed view'!AV17</f>
        <v>3</v>
      </c>
      <c r="H62" s="255">
        <f>'Data-transposed view'!AW17</f>
        <v>4</v>
      </c>
      <c r="I62" s="255">
        <f>'Data-transposed view'!AX17</f>
        <v>2</v>
      </c>
    </row>
    <row r="63" spans="2:20" ht="12.75" x14ac:dyDescent="0.2">
      <c r="B63" s="251">
        <v>17</v>
      </c>
      <c r="C63" s="266" t="str">
        <f>'Data-transposed view'!B18</f>
        <v>Helsa</v>
      </c>
      <c r="D63" s="267" t="str">
        <f t="shared" si="36"/>
        <v>Participant #17</v>
      </c>
      <c r="E63" s="255">
        <f>'Data-transposed view'!AT18</f>
        <v>1</v>
      </c>
      <c r="F63" s="255">
        <f>'Data-transposed view'!AU18</f>
        <v>3</v>
      </c>
      <c r="G63" s="255">
        <f>'Data-transposed view'!AV18</f>
        <v>4</v>
      </c>
      <c r="H63" s="255">
        <f>'Data-transposed view'!AW18</f>
        <v>5</v>
      </c>
      <c r="I63" s="255">
        <f>'Data-transposed view'!AX18</f>
        <v>2</v>
      </c>
    </row>
    <row r="64" spans="2:20" ht="12.75" x14ac:dyDescent="0.2">
      <c r="B64" s="251">
        <v>18</v>
      </c>
      <c r="C64" s="266" t="str">
        <f>'Data-transposed view'!B19</f>
        <v>Joel</v>
      </c>
      <c r="D64" s="267" t="str">
        <f t="shared" si="36"/>
        <v>Participant #18</v>
      </c>
      <c r="E64" s="255">
        <f>'Data-transposed view'!AT19</f>
        <v>2</v>
      </c>
      <c r="F64" s="255">
        <f>'Data-transposed view'!AU19</f>
        <v>4</v>
      </c>
      <c r="G64" s="255">
        <f>'Data-transposed view'!AV19</f>
        <v>5</v>
      </c>
      <c r="H64" s="255">
        <f>'Data-transposed view'!AW19</f>
        <v>3</v>
      </c>
      <c r="I64" s="255">
        <f>'Data-transposed view'!AX19</f>
        <v>1</v>
      </c>
    </row>
    <row r="65" spans="1:32" ht="12.75" x14ac:dyDescent="0.2">
      <c r="B65" s="251">
        <v>19</v>
      </c>
      <c r="C65" s="266" t="str">
        <f>'Data-transposed view'!B20</f>
        <v>Daniel</v>
      </c>
      <c r="D65" s="267" t="str">
        <f t="shared" si="36"/>
        <v>Participant #19</v>
      </c>
      <c r="E65" s="255">
        <f>'Data-transposed view'!AT20</f>
        <v>1</v>
      </c>
      <c r="F65" s="255">
        <f>'Data-transposed view'!AU20</f>
        <v>3</v>
      </c>
      <c r="G65" s="255">
        <f>'Data-transposed view'!AV20</f>
        <v>2</v>
      </c>
      <c r="H65" s="255">
        <f>'Data-transposed view'!AW20</f>
        <v>5</v>
      </c>
      <c r="I65" s="255">
        <f>'Data-transposed view'!AX20</f>
        <v>4</v>
      </c>
    </row>
    <row r="66" spans="1:32" ht="12.75" x14ac:dyDescent="0.2">
      <c r="B66" s="251">
        <v>20</v>
      </c>
      <c r="C66" s="266" t="str">
        <f>'Data-transposed view'!B21</f>
        <v>Keana</v>
      </c>
      <c r="D66" s="267" t="str">
        <f t="shared" si="36"/>
        <v>Participant #20</v>
      </c>
      <c r="E66" s="255">
        <f>'Data-transposed view'!AT21</f>
        <v>2</v>
      </c>
      <c r="F66" s="255">
        <f>'Data-transposed view'!AU21</f>
        <v>3</v>
      </c>
      <c r="G66" s="255">
        <f>'Data-transposed view'!AV21</f>
        <v>1</v>
      </c>
      <c r="H66" s="255">
        <f>'Data-transposed view'!AW21</f>
        <v>4</v>
      </c>
      <c r="I66" s="255">
        <f>'Data-transposed view'!AX21</f>
        <v>5</v>
      </c>
    </row>
    <row r="67" spans="1:32" ht="12.75" x14ac:dyDescent="0.2">
      <c r="B67" s="251">
        <v>21</v>
      </c>
      <c r="C67" s="266" t="str">
        <f>'Data-transposed view'!B22</f>
        <v>Inessa</v>
      </c>
      <c r="D67" s="267" t="str">
        <f t="shared" si="36"/>
        <v>Participant #21</v>
      </c>
      <c r="E67" s="255">
        <f>'Data-transposed view'!AT22</f>
        <v>4</v>
      </c>
      <c r="F67" s="255">
        <f>'Data-transposed view'!AU22</f>
        <v>5</v>
      </c>
      <c r="G67" s="255">
        <f>'Data-transposed view'!AV22</f>
        <v>2</v>
      </c>
      <c r="H67" s="255">
        <f>'Data-transposed view'!AW22</f>
        <v>3</v>
      </c>
      <c r="I67" s="255">
        <f>'Data-transposed view'!AX22</f>
        <v>1</v>
      </c>
    </row>
    <row r="68" spans="1:32" ht="14.25" x14ac:dyDescent="0.2">
      <c r="C68" s="265" t="s">
        <v>707</v>
      </c>
      <c r="D68" s="265" t="s">
        <v>707</v>
      </c>
      <c r="E68" s="274">
        <f t="shared" ref="E68:I68" si="37">AVERAGE(E47:E67)</f>
        <v>2.7619047619047619</v>
      </c>
      <c r="F68" s="274">
        <f t="shared" si="37"/>
        <v>3.5238095238095237</v>
      </c>
      <c r="G68" s="274">
        <f t="shared" si="37"/>
        <v>3.3809523809523809</v>
      </c>
      <c r="H68" s="274">
        <f t="shared" si="37"/>
        <v>3.1904761904761907</v>
      </c>
      <c r="I68" s="274">
        <f t="shared" si="37"/>
        <v>2.1428571428571428</v>
      </c>
    </row>
    <row r="69" spans="1:32" ht="25.5" x14ac:dyDescent="0.2">
      <c r="C69" s="265" t="s">
        <v>710</v>
      </c>
      <c r="D69" s="265" t="s">
        <v>710</v>
      </c>
      <c r="E69" s="273" t="s">
        <v>698</v>
      </c>
      <c r="F69" s="271" t="s">
        <v>709</v>
      </c>
      <c r="G69" s="273" t="s">
        <v>700</v>
      </c>
      <c r="H69" s="273" t="s">
        <v>699</v>
      </c>
      <c r="I69" s="271" t="s">
        <v>697</v>
      </c>
      <c r="J69" s="275"/>
      <c r="K69" s="275"/>
      <c r="L69" s="275"/>
      <c r="M69" s="275"/>
      <c r="N69" s="275"/>
      <c r="R69" s="275"/>
      <c r="S69" s="275"/>
      <c r="T69" s="275"/>
      <c r="U69" s="275"/>
      <c r="V69" s="275"/>
      <c r="W69" s="275"/>
      <c r="X69" s="275"/>
      <c r="Y69" s="275"/>
      <c r="Z69" s="275"/>
      <c r="AA69" s="275"/>
      <c r="AB69" s="275"/>
      <c r="AC69" s="275"/>
      <c r="AD69" s="275"/>
      <c r="AE69" s="275"/>
      <c r="AF69" s="275"/>
    </row>
    <row r="70" spans="1:32" ht="12.75" x14ac:dyDescent="0.2">
      <c r="A70" s="276"/>
      <c r="B70" s="276"/>
      <c r="C70" s="265" t="s">
        <v>712</v>
      </c>
      <c r="D70" s="265" t="s">
        <v>711</v>
      </c>
      <c r="E70" s="107">
        <f t="shared" ref="E70:I70" si="38">MODE(E47:E67)</f>
        <v>2</v>
      </c>
      <c r="F70" s="107">
        <f t="shared" si="38"/>
        <v>5</v>
      </c>
      <c r="G70" s="107">
        <f t="shared" si="38"/>
        <v>4</v>
      </c>
      <c r="H70" s="107">
        <f t="shared" si="38"/>
        <v>3</v>
      </c>
      <c r="I70" s="107">
        <f t="shared" si="38"/>
        <v>1</v>
      </c>
    </row>
    <row r="71" spans="1:32" ht="12.75" x14ac:dyDescent="0.2">
      <c r="D71" s="228"/>
    </row>
    <row r="72" spans="1:32" ht="12.75" x14ac:dyDescent="0.2">
      <c r="D72" s="228"/>
    </row>
  </sheetData>
  <conditionalFormatting sqref="E7:I27 A30:B34 C30:D35 C38:D42 E47:I67">
    <cfRule type="cellIs" dxfId="9" priority="1" operator="equal">
      <formula>"First"</formula>
    </cfRule>
  </conditionalFormatting>
  <conditionalFormatting sqref="E7:I27 A30:B34 C30:D35 C38:D42 E47:I67">
    <cfRule type="cellIs" dxfId="8" priority="2" operator="equal">
      <formula>"Second"</formula>
    </cfRule>
  </conditionalFormatting>
  <conditionalFormatting sqref="E7:I27 A30:B34 C30:D35 C38:D42 E47:I67">
    <cfRule type="cellIs" dxfId="7" priority="3" operator="equal">
      <formula>"Third"</formula>
    </cfRule>
  </conditionalFormatting>
  <conditionalFormatting sqref="E7:I27 A30:B34 C30:D35 C38:D42 E47:I67">
    <cfRule type="cellIs" dxfId="6" priority="4" operator="equal">
      <formula>"Fourth"</formula>
    </cfRule>
  </conditionalFormatting>
  <conditionalFormatting sqref="E7:I27 A30:B34 C30:D35 C38:D42 E47:I67">
    <cfRule type="cellIs" dxfId="5" priority="5" operator="equal">
      <formula>"Fifth"</formula>
    </cfRule>
  </conditionalFormatting>
  <conditionalFormatting sqref="L7:M27">
    <cfRule type="cellIs" dxfId="4" priority="6" operator="equal">
      <formula>"Water Resistance"</formula>
    </cfRule>
  </conditionalFormatting>
  <conditionalFormatting sqref="L7:M27">
    <cfRule type="cellIs" dxfId="3" priority="7" operator="equal">
      <formula>"Lip trill"</formula>
    </cfRule>
  </conditionalFormatting>
  <conditionalFormatting sqref="L7:M27">
    <cfRule type="cellIs" dxfId="2" priority="8" operator="equal">
      <formula>"Tongue trill"</formula>
    </cfRule>
  </conditionalFormatting>
  <conditionalFormatting sqref="L7:M27">
    <cfRule type="cellIs" dxfId="1" priority="9" operator="equal">
      <formula>"Straw phonation"</formula>
    </cfRule>
  </conditionalFormatting>
  <conditionalFormatting sqref="L7:M27">
    <cfRule type="cellIs" dxfId="0" priority="10" operator="equal">
      <formula>"Blowfish"</formula>
    </cfRule>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outlinePr summaryBelow="0" summaryRight="0"/>
  </sheetPr>
  <dimension ref="A2:AE29"/>
  <sheetViews>
    <sheetView workbookViewId="0"/>
  </sheetViews>
  <sheetFormatPr defaultColWidth="12.5703125" defaultRowHeight="15.75" customHeight="1" x14ac:dyDescent="0.2"/>
  <cols>
    <col min="1" max="1" width="15" customWidth="1"/>
    <col min="2" max="2" width="17.42578125" customWidth="1"/>
    <col min="3" max="3" width="10.85546875" customWidth="1"/>
    <col min="4" max="4" width="22.5703125" customWidth="1"/>
    <col min="5" max="5" width="9.7109375" customWidth="1"/>
    <col min="6" max="6" width="14.85546875" customWidth="1"/>
    <col min="7" max="7" width="38.28515625" customWidth="1"/>
    <col min="8" max="8" width="4.42578125" customWidth="1"/>
    <col min="9" max="9" width="15" customWidth="1"/>
    <col min="10" max="10" width="9.28515625" customWidth="1"/>
    <col min="11" max="11" width="6.42578125" customWidth="1"/>
    <col min="24" max="24" width="21.5703125" customWidth="1"/>
  </cols>
  <sheetData>
    <row r="2" spans="1:31" x14ac:dyDescent="0.2">
      <c r="A2" s="77" t="s">
        <v>666</v>
      </c>
    </row>
    <row r="3" spans="1:31" ht="15.75" customHeight="1" x14ac:dyDescent="0.25">
      <c r="A3" s="277" t="s">
        <v>713</v>
      </c>
      <c r="B3" s="278"/>
      <c r="C3" s="278"/>
      <c r="D3" s="278"/>
      <c r="E3" s="278"/>
      <c r="F3" s="278"/>
      <c r="G3" s="278"/>
      <c r="H3" s="278"/>
      <c r="I3" s="278"/>
      <c r="J3" s="278"/>
      <c r="K3" s="278"/>
      <c r="L3" s="278"/>
      <c r="M3" s="278"/>
      <c r="N3" s="278"/>
      <c r="O3" s="278"/>
      <c r="P3" s="278"/>
      <c r="Q3" s="278"/>
      <c r="R3" s="278"/>
      <c r="S3" s="278"/>
      <c r="T3" s="278"/>
      <c r="U3" s="278"/>
      <c r="V3" s="278"/>
      <c r="W3" s="278"/>
      <c r="X3" s="278"/>
      <c r="Y3" s="278"/>
      <c r="Z3" s="278"/>
      <c r="AA3" s="278"/>
    </row>
    <row r="4" spans="1:31" x14ac:dyDescent="0.2">
      <c r="A4" s="279"/>
      <c r="B4" s="280" t="s">
        <v>704</v>
      </c>
      <c r="C4" s="280" t="s">
        <v>714</v>
      </c>
      <c r="D4" s="281" t="s">
        <v>715</v>
      </c>
      <c r="E4" s="280" t="s">
        <v>716</v>
      </c>
      <c r="F4" s="328" t="s">
        <v>717</v>
      </c>
      <c r="G4" s="329"/>
      <c r="X4" s="6"/>
      <c r="Y4" s="6"/>
      <c r="Z4" s="6"/>
      <c r="AA4" s="6"/>
      <c r="AB4" s="6"/>
      <c r="AC4" s="6"/>
      <c r="AD4" s="6"/>
      <c r="AE4" s="6"/>
    </row>
    <row r="5" spans="1:31" x14ac:dyDescent="0.2">
      <c r="A5" s="121" t="s">
        <v>32</v>
      </c>
      <c r="B5" s="95" t="s">
        <v>675</v>
      </c>
      <c r="C5" s="282">
        <f>VLOOKUP(A5,maindata,'Data-transposed view'!$C$23,FALSE)</f>
        <v>12</v>
      </c>
      <c r="D5" s="283" t="str">
        <f>'Data-transposed view'!BC2</f>
        <v>yes</v>
      </c>
      <c r="E5" s="284" t="s">
        <v>60</v>
      </c>
      <c r="F5" s="283" t="str">
        <f>'Data-transposed view'!BD2</f>
        <v>Tongue trill</v>
      </c>
      <c r="G5" s="283" t="str">
        <f>'Data-transposed view'!BE2</f>
        <v>because it is the easiest</v>
      </c>
      <c r="I5" s="285" t="s">
        <v>231</v>
      </c>
      <c r="J5" s="286">
        <f t="shared" ref="J5:J9" si="0">COUNTIF($F$5:$F$25,I5)</f>
        <v>7</v>
      </c>
      <c r="K5" s="287">
        <f t="shared" ref="K5:K9" si="1">J5/(SUM($J$5:$J$9))</f>
        <v>0.33333333333333331</v>
      </c>
      <c r="X5" s="6"/>
      <c r="Y5" s="6"/>
      <c r="Z5" s="6"/>
      <c r="AA5" s="6"/>
      <c r="AB5" s="6"/>
      <c r="AC5" s="6"/>
      <c r="AD5" s="6"/>
      <c r="AE5" s="6"/>
    </row>
    <row r="6" spans="1:31" x14ac:dyDescent="0.2">
      <c r="A6" s="121" t="s">
        <v>63</v>
      </c>
      <c r="B6" s="95" t="s">
        <v>677</v>
      </c>
      <c r="C6" s="282">
        <f>VLOOKUP(A6,maindata,'Data-transposed view'!$C$23,FALSE)</f>
        <v>10</v>
      </c>
      <c r="D6" s="283" t="str">
        <f>'Data-transposed view'!BC3</f>
        <v>yes</v>
      </c>
      <c r="E6" s="284" t="s">
        <v>60</v>
      </c>
      <c r="F6" s="283" t="str">
        <f>'Data-transposed view'!BD3</f>
        <v>Blowfish</v>
      </c>
      <c r="G6" s="283" t="str">
        <f>'Data-transposed view'!BE3</f>
        <v>because it is simple and not using equipment, blowfish in random songs</v>
      </c>
      <c r="I6" s="288" t="s">
        <v>61</v>
      </c>
      <c r="J6" s="286">
        <f t="shared" si="0"/>
        <v>4</v>
      </c>
      <c r="K6" s="289">
        <f t="shared" si="1"/>
        <v>0.19047619047619047</v>
      </c>
      <c r="X6" s="6"/>
      <c r="Y6" s="6"/>
      <c r="Z6" s="6"/>
      <c r="AA6" s="6"/>
      <c r="AB6" s="6"/>
      <c r="AC6" s="6"/>
      <c r="AD6" s="6"/>
      <c r="AE6" s="6"/>
    </row>
    <row r="7" spans="1:31" x14ac:dyDescent="0.2">
      <c r="A7" s="121" t="s">
        <v>87</v>
      </c>
      <c r="B7" s="95" t="s">
        <v>678</v>
      </c>
      <c r="C7" s="282">
        <f>VLOOKUP(A7,maindata,'Data-transposed view'!$C$23,FALSE)</f>
        <v>11</v>
      </c>
      <c r="D7" s="283" t="str">
        <f>'Data-transposed view'!BC4</f>
        <v>hopefully</v>
      </c>
      <c r="E7" s="284" t="s">
        <v>308</v>
      </c>
      <c r="F7" s="283" t="str">
        <f>'Data-transposed view'!BD4</f>
        <v>Blowfish</v>
      </c>
      <c r="G7" s="283" t="str">
        <f>'Data-transposed view'!BE4</f>
        <v>because it is easier, and doesn't required tools preparation</v>
      </c>
      <c r="I7" s="288" t="s">
        <v>15</v>
      </c>
      <c r="J7" s="286">
        <f t="shared" si="0"/>
        <v>4</v>
      </c>
      <c r="K7" s="289">
        <f t="shared" si="1"/>
        <v>0.19047619047619047</v>
      </c>
      <c r="X7" s="6"/>
      <c r="Y7" s="6"/>
      <c r="Z7" s="6"/>
      <c r="AA7" s="6"/>
      <c r="AB7" s="6"/>
      <c r="AC7" s="6"/>
      <c r="AD7" s="6"/>
      <c r="AE7" s="6"/>
    </row>
    <row r="8" spans="1:31" x14ac:dyDescent="0.2">
      <c r="A8" s="121" t="s">
        <v>109</v>
      </c>
      <c r="B8" s="95" t="s">
        <v>679</v>
      </c>
      <c r="C8" s="282">
        <f>VLOOKUP(A8,maindata,'Data-transposed view'!$C$23,FALSE)</f>
        <v>11</v>
      </c>
      <c r="D8" s="283" t="str">
        <f>'Data-transposed view'!BC5</f>
        <v>yes</v>
      </c>
      <c r="E8" s="284" t="s">
        <v>60</v>
      </c>
      <c r="F8" s="283" t="str">
        <f>'Data-transposed view'!BD5</f>
        <v>Water resistance</v>
      </c>
      <c r="G8" s="283" t="str">
        <f>'Data-transposed view'!BE5</f>
        <v>It's fun, it's my favourite one. because of the bubbles</v>
      </c>
      <c r="I8" s="288" t="s">
        <v>718</v>
      </c>
      <c r="J8" s="286">
        <f t="shared" si="0"/>
        <v>0</v>
      </c>
      <c r="K8" s="289">
        <f t="shared" si="1"/>
        <v>0</v>
      </c>
      <c r="X8" s="6"/>
      <c r="Y8" s="6"/>
      <c r="Z8" s="6"/>
      <c r="AA8" s="6"/>
      <c r="AB8" s="6"/>
      <c r="AC8" s="6"/>
      <c r="AD8" s="6"/>
      <c r="AE8" s="6"/>
    </row>
    <row r="9" spans="1:31" x14ac:dyDescent="0.2">
      <c r="A9" s="121" t="s">
        <v>129</v>
      </c>
      <c r="B9" s="95" t="s">
        <v>680</v>
      </c>
      <c r="C9" s="282">
        <f>VLOOKUP(A9,maindata,'Data-transposed view'!$C$23,FALSE)</f>
        <v>12</v>
      </c>
      <c r="D9" s="283" t="str">
        <f>'Data-transposed view'!BC6</f>
        <v>yes</v>
      </c>
      <c r="E9" s="284" t="s">
        <v>60</v>
      </c>
      <c r="F9" s="283" t="str">
        <f>'Data-transposed view'!BD6</f>
        <v>Tongue trill</v>
      </c>
      <c r="G9" s="283" t="str">
        <f>'Data-transposed view'!BE6</f>
        <v>I can do it anytime</v>
      </c>
      <c r="I9" s="290" t="s">
        <v>22</v>
      </c>
      <c r="J9" s="286">
        <f t="shared" si="0"/>
        <v>6</v>
      </c>
      <c r="K9" s="289">
        <f t="shared" si="1"/>
        <v>0.2857142857142857</v>
      </c>
      <c r="X9" s="6"/>
      <c r="Y9" s="6"/>
      <c r="Z9" s="6"/>
      <c r="AA9" s="6"/>
      <c r="AB9" s="6"/>
      <c r="AC9" s="6"/>
      <c r="AD9" s="6"/>
      <c r="AE9" s="6"/>
    </row>
    <row r="10" spans="1:31" x14ac:dyDescent="0.2">
      <c r="A10" s="121" t="s">
        <v>149</v>
      </c>
      <c r="B10" s="95" t="s">
        <v>681</v>
      </c>
      <c r="C10" s="282">
        <f>VLOOKUP(A10,maindata,'Data-transposed view'!$C$23,FALSE)</f>
        <v>10</v>
      </c>
      <c r="D10" s="283" t="str">
        <f>'Data-transposed view'!BC7</f>
        <v>I'm not going to do it, these exercise are not something appealing.</v>
      </c>
      <c r="E10" s="284" t="s">
        <v>37</v>
      </c>
      <c r="F10" s="283" t="str">
        <f>'Data-transposed view'!BD7</f>
        <v>Water resistance</v>
      </c>
      <c r="G10" s="283" t="str">
        <f>'Data-transposed view'!BE7</f>
        <v>because it's like playing</v>
      </c>
      <c r="I10" s="291"/>
      <c r="J10" s="292"/>
      <c r="K10" s="293">
        <f>SUM(K5:K9)</f>
        <v>0.99999999999999989</v>
      </c>
      <c r="X10" s="6"/>
      <c r="Y10" s="6"/>
      <c r="Z10" s="6"/>
      <c r="AA10" s="6"/>
      <c r="AB10" s="6"/>
      <c r="AC10" s="6"/>
      <c r="AD10" s="6"/>
      <c r="AE10" s="6"/>
    </row>
    <row r="11" spans="1:31" x14ac:dyDescent="0.2">
      <c r="A11" s="121" t="s">
        <v>172</v>
      </c>
      <c r="B11" s="95" t="s">
        <v>682</v>
      </c>
      <c r="C11" s="282">
        <f>VLOOKUP(A11,maindata,'Data-transposed view'!$C$23,FALSE)</f>
        <v>10</v>
      </c>
      <c r="D11" s="283" t="str">
        <f>'Data-transposed view'!BC8</f>
        <v>I would do it because there's an upcoming performing event</v>
      </c>
      <c r="E11" s="284" t="s">
        <v>60</v>
      </c>
      <c r="F11" s="283" t="str">
        <f>'Data-transposed view'!BD8</f>
        <v>Blowfish</v>
      </c>
      <c r="G11" s="283" t="str">
        <f>'Data-transposed view'!BE8</f>
        <v>because it is the easiest.</v>
      </c>
    </row>
    <row r="12" spans="1:31" x14ac:dyDescent="0.2">
      <c r="A12" s="121" t="s">
        <v>195</v>
      </c>
      <c r="B12" s="95" t="s">
        <v>683</v>
      </c>
      <c r="C12" s="282">
        <f>VLOOKUP(A12,maindata,'Data-transposed view'!$C$23,FALSE)</f>
        <v>11</v>
      </c>
      <c r="D12" s="283" t="str">
        <f>'Data-transposed view'!BC9</f>
        <v>yes</v>
      </c>
      <c r="E12" s="284" t="s">
        <v>60</v>
      </c>
      <c r="F12" s="283" t="str">
        <f>'Data-transposed view'!BD9</f>
        <v>Water resistance</v>
      </c>
      <c r="G12" s="283" t="str">
        <f>'Data-transposed view'!BE9</f>
        <v>because it is fun, and has bubbles</v>
      </c>
    </row>
    <row r="13" spans="1:31" x14ac:dyDescent="0.2">
      <c r="A13" s="121" t="s">
        <v>214</v>
      </c>
      <c r="B13" s="95" t="s">
        <v>684</v>
      </c>
      <c r="C13" s="282">
        <f>VLOOKUP(A13,maindata,'Data-transposed view'!$C$23,FALSE)</f>
        <v>12</v>
      </c>
      <c r="D13" s="283" t="str">
        <f>'Data-transposed view'!BC10</f>
        <v>I most likely don't have the motivation to do it at home. depends on the exercise. I kind of lazy to do it.</v>
      </c>
      <c r="E13" s="284" t="s">
        <v>37</v>
      </c>
      <c r="F13" s="283" t="str">
        <f>'Data-transposed view'!BD10</f>
        <v>Lip trill</v>
      </c>
      <c r="G13" s="283" t="str">
        <f>'Data-transposed view'!BE10</f>
        <v>because this exercise is more familiar. I would not do the other exercises</v>
      </c>
    </row>
    <row r="14" spans="1:31" x14ac:dyDescent="0.2">
      <c r="A14" s="121" t="s">
        <v>233</v>
      </c>
      <c r="B14" s="95" t="s">
        <v>685</v>
      </c>
      <c r="C14" s="282">
        <f>VLOOKUP(A14,maindata,'Data-transposed view'!$C$23,FALSE)</f>
        <v>12</v>
      </c>
      <c r="D14" s="283" t="str">
        <f>'Data-transposed view'!BC11</f>
        <v>Yes</v>
      </c>
      <c r="E14" s="284" t="s">
        <v>60</v>
      </c>
      <c r="F14" s="283" t="str">
        <f>'Data-transposed view'!BD11</f>
        <v>Lip trill</v>
      </c>
      <c r="G14" s="283" t="str">
        <f>'Data-transposed view'!BE11</f>
        <v>for just exercises, liptrill... (because) I like liptrill more...</v>
      </c>
    </row>
    <row r="15" spans="1:31" x14ac:dyDescent="0.2">
      <c r="A15" s="121" t="s">
        <v>249</v>
      </c>
      <c r="B15" s="95" t="s">
        <v>686</v>
      </c>
      <c r="C15" s="282">
        <f>VLOOKUP(A15,maindata,'Data-transposed view'!$C$23,FALSE)</f>
        <v>10</v>
      </c>
      <c r="D15" s="283" t="str">
        <f>'Data-transposed view'!BC12</f>
        <v>I have too much activities, so probably no</v>
      </c>
      <c r="E15" s="284" t="s">
        <v>37</v>
      </c>
      <c r="F15" s="283" t="str">
        <f>'Data-transposed view'!BD12</f>
        <v>Tongue trill</v>
      </c>
      <c r="G15" s="283" t="str">
        <f>'Data-transposed view'!BE12</f>
        <v>I would choose tongue trill because in lip trill there's the Ticklish sensastions</v>
      </c>
    </row>
    <row r="16" spans="1:31" x14ac:dyDescent="0.2">
      <c r="A16" s="121" t="s">
        <v>266</v>
      </c>
      <c r="B16" s="95" t="s">
        <v>687</v>
      </c>
      <c r="C16" s="282">
        <f>VLOOKUP(A16,maindata,'Data-transposed view'!$C$23,FALSE)</f>
        <v>12</v>
      </c>
      <c r="D16" s="283" t="str">
        <f>'Data-transposed view'!BC13</f>
        <v>Yes, although, I would check on my time because I have lots of extracurricular activities. I'm very busy.</v>
      </c>
      <c r="E16" s="284" t="s">
        <v>60</v>
      </c>
      <c r="F16" s="283" t="str">
        <f>'Data-transposed view'!BD13</f>
        <v>Tongue trill</v>
      </c>
      <c r="G16" s="283" t="str">
        <f>'Data-transposed view'!BE13</f>
        <v>Because it is the easiest for me</v>
      </c>
    </row>
    <row r="17" spans="1:10" x14ac:dyDescent="0.2">
      <c r="A17" s="121" t="s">
        <v>281</v>
      </c>
      <c r="B17" s="95" t="s">
        <v>688</v>
      </c>
      <c r="C17" s="282">
        <f>VLOOKUP(A17,maindata,'Data-transposed view'!$C$23,FALSE)</f>
        <v>12</v>
      </c>
      <c r="D17" s="283" t="str">
        <f>'Data-transposed view'!BC14</f>
        <v>of course</v>
      </c>
      <c r="E17" s="284" t="s">
        <v>60</v>
      </c>
      <c r="F17" s="283" t="str">
        <f>'Data-transposed view'!BD14</f>
        <v>Water resistance</v>
      </c>
      <c r="G17" s="283" t="str">
        <f>'Data-transposed view'!BE14</f>
        <v>because it was a lot of fun!</v>
      </c>
      <c r="H17" s="77"/>
    </row>
    <row r="18" spans="1:10" x14ac:dyDescent="0.2">
      <c r="A18" s="121" t="s">
        <v>294</v>
      </c>
      <c r="B18" s="95" t="s">
        <v>689</v>
      </c>
      <c r="C18" s="282">
        <f>VLOOKUP(A18,maindata,'Data-transposed view'!$C$23,FALSE)</f>
        <v>10</v>
      </c>
      <c r="D18" s="283" t="str">
        <f>'Data-transposed view'!BC15</f>
        <v>maybe</v>
      </c>
      <c r="E18" s="284" t="s">
        <v>308</v>
      </c>
      <c r="F18" s="283" t="s">
        <v>231</v>
      </c>
      <c r="G18" s="283" t="str">
        <f>'Data-transposed view'!BE15</f>
        <v>(I choose) liptrill because tongue-trill is too easy, so I would go to the next challenging one.</v>
      </c>
      <c r="H18" s="77"/>
    </row>
    <row r="19" spans="1:10" x14ac:dyDescent="0.2">
      <c r="A19" s="121" t="s">
        <v>310</v>
      </c>
      <c r="B19" s="95" t="s">
        <v>690</v>
      </c>
      <c r="C19" s="282">
        <f>VLOOKUP(A19,maindata,'Data-transposed view'!$C$23,FALSE)</f>
        <v>11</v>
      </c>
      <c r="D19" s="283" t="str">
        <f>'Data-transposed view'!BC16</f>
        <v>Yes</v>
      </c>
      <c r="E19" s="284" t="s">
        <v>60</v>
      </c>
      <c r="F19" s="283" t="str">
        <f>'Data-transposed view'!BD16</f>
        <v>Lip trill</v>
      </c>
      <c r="G19" s="283" t="str">
        <f>'Data-transposed view'!BE16</f>
        <v>because it is more simpler to do and doesnt require a lot of steps to do, so you don't need to prepare the materials, but you can just simply do it whenver you want to.</v>
      </c>
      <c r="H19" s="77"/>
    </row>
    <row r="20" spans="1:10" x14ac:dyDescent="0.2">
      <c r="A20" s="121" t="s">
        <v>322</v>
      </c>
      <c r="B20" s="95" t="s">
        <v>691</v>
      </c>
      <c r="C20" s="282">
        <f>VLOOKUP(A20,maindata,'Data-transposed view'!$C$23,FALSE)</f>
        <v>11</v>
      </c>
      <c r="D20" s="283" t="str">
        <f>'Data-transposed view'!BC17</f>
        <v>I would, but not tongue trill</v>
      </c>
      <c r="E20" s="284" t="s">
        <v>60</v>
      </c>
      <c r="F20" s="283" t="str">
        <f>'Data-transposed view'!BD17</f>
        <v>Lip trill</v>
      </c>
      <c r="G20" s="283" t="str">
        <f>'Data-transposed view'!BE17</f>
        <v>(I would do) lip trill and maybe straw phonation with water. For lip trill, I found it easy to do, and for water phonation, I just found it fun to do.</v>
      </c>
      <c r="H20" s="77"/>
    </row>
    <row r="21" spans="1:10" x14ac:dyDescent="0.2">
      <c r="A21" s="121" t="s">
        <v>334</v>
      </c>
      <c r="B21" s="95" t="s">
        <v>692</v>
      </c>
      <c r="C21" s="282">
        <f>VLOOKUP(A21,maindata,'Data-transposed view'!$C$23,FALSE)</f>
        <v>12</v>
      </c>
      <c r="D21" s="283" t="str">
        <f>'Data-transposed view'!BC18</f>
        <v>Maybe</v>
      </c>
      <c r="E21" s="284" t="s">
        <v>308</v>
      </c>
      <c r="F21" s="283" t="str">
        <f>'Data-transposed view'!BD18</f>
        <v>Lip trill</v>
      </c>
      <c r="G21" s="283" t="str">
        <f>'Data-transposed view'!BE18</f>
        <v>Because you don't need anything to prepare.</v>
      </c>
      <c r="H21" s="77"/>
      <c r="I21" s="294" t="s">
        <v>706</v>
      </c>
      <c r="J21" s="295" t="s">
        <v>719</v>
      </c>
    </row>
    <row r="22" spans="1:10" x14ac:dyDescent="0.2">
      <c r="A22" s="121" t="s">
        <v>348</v>
      </c>
      <c r="B22" s="95" t="s">
        <v>693</v>
      </c>
      <c r="C22" s="282">
        <f>VLOOKUP(A22,maindata,'Data-transposed view'!$C$23,FALSE)</f>
        <v>10</v>
      </c>
      <c r="D22" s="283" t="str">
        <f>'Data-transposed view'!BC19</f>
        <v>not really</v>
      </c>
      <c r="E22" s="284" t="s">
        <v>37</v>
      </c>
      <c r="F22" s="283" t="str">
        <f>'Data-transposed view'!BD19</f>
        <v>Water resistance</v>
      </c>
      <c r="G22" s="283" t="str">
        <f>'Data-transposed view'!BE19</f>
        <v>It kept bubbling and it was fun.</v>
      </c>
      <c r="H22" s="77"/>
      <c r="I22" s="296" t="s">
        <v>231</v>
      </c>
      <c r="J22" s="297">
        <f>VLOOKUP(I22,independent,3,FALSE)</f>
        <v>0.33333333333333331</v>
      </c>
    </row>
    <row r="23" spans="1:10" x14ac:dyDescent="0.2">
      <c r="A23" s="121" t="s">
        <v>362</v>
      </c>
      <c r="B23" s="95" t="s">
        <v>694</v>
      </c>
      <c r="C23" s="282">
        <f>VLOOKUP(A23,maindata,'Data-transposed view'!$C$23,FALSE)</f>
        <v>12</v>
      </c>
      <c r="D23" s="283" t="str">
        <f>'Data-transposed view'!BC20</f>
        <v>Yes</v>
      </c>
      <c r="E23" s="284" t="s">
        <v>60</v>
      </c>
      <c r="F23" s="283" t="str">
        <f>'Data-transposed view'!BD20</f>
        <v>Lip trill</v>
      </c>
      <c r="G23" s="283" t="str">
        <f>'Data-transposed view'!BE20</f>
        <v>because it is more familiar.</v>
      </c>
      <c r="I23" s="298" t="s">
        <v>22</v>
      </c>
      <c r="J23" s="297">
        <f>VLOOKUP(I23,independent,3,FALSE)</f>
        <v>0.2857142857142857</v>
      </c>
    </row>
    <row r="24" spans="1:10" x14ac:dyDescent="0.2">
      <c r="A24" s="121" t="s">
        <v>376</v>
      </c>
      <c r="B24" s="95" t="s">
        <v>695</v>
      </c>
      <c r="C24" s="282">
        <f>VLOOKUP(A24,maindata,'Data-transposed view'!$C$23,FALSE)</f>
        <v>12</v>
      </c>
      <c r="D24" s="283" t="str">
        <f>'Data-transposed view'!BC21</f>
        <v>No, I dont like it</v>
      </c>
      <c r="E24" s="284" t="s">
        <v>37</v>
      </c>
      <c r="F24" s="283" t="str">
        <f>'Data-transposed view'!BD21</f>
        <v>Blowfish</v>
      </c>
      <c r="G24" s="283" t="str">
        <f>'Data-transposed view'!BE21</f>
        <v>because it is the easiest</v>
      </c>
      <c r="I24" s="298" t="s">
        <v>15</v>
      </c>
      <c r="J24" s="297">
        <f>VLOOKUP(I24,independent,3,FALSE)</f>
        <v>0.19047619047619047</v>
      </c>
    </row>
    <row r="25" spans="1:10" x14ac:dyDescent="0.2">
      <c r="A25" s="121" t="s">
        <v>391</v>
      </c>
      <c r="B25" s="95" t="s">
        <v>696</v>
      </c>
      <c r="C25" s="282">
        <f>VLOOKUP(A25,maindata,'Data-transposed view'!$C$23,FALSE)</f>
        <v>11</v>
      </c>
      <c r="D25" s="283" t="str">
        <f>'Data-transposed view'!BC22</f>
        <v>Maybe</v>
      </c>
      <c r="E25" s="284" t="s">
        <v>308</v>
      </c>
      <c r="F25" s="283" t="str">
        <f>'Data-transposed view'!BD22</f>
        <v>Water resistance</v>
      </c>
      <c r="G25" s="283" t="str">
        <f>'Data-transposed view'!BE22</f>
        <v>Because it is fun and actually very easy</v>
      </c>
      <c r="I25" s="298" t="s">
        <v>61</v>
      </c>
      <c r="J25" s="297">
        <f>VLOOKUP(I25,independent,3,FALSE)</f>
        <v>0.19047619047619047</v>
      </c>
    </row>
    <row r="26" spans="1:10" x14ac:dyDescent="0.2">
      <c r="I26" s="299" t="s">
        <v>718</v>
      </c>
      <c r="J26" s="297">
        <f>VLOOKUP(I26,independent,3,FALSE)</f>
        <v>0</v>
      </c>
    </row>
    <row r="27" spans="1:10" x14ac:dyDescent="0.2">
      <c r="D27" s="300" t="s">
        <v>38</v>
      </c>
      <c r="E27" s="93">
        <f t="shared" ref="E27:E29" si="2">COUNTIF($E$5:$E$25,D27)</f>
        <v>12</v>
      </c>
      <c r="F27" s="301">
        <f t="shared" ref="F27:F29" si="3">E27/(SUM($E$27:$E$29))</f>
        <v>0.5714285714285714</v>
      </c>
    </row>
    <row r="28" spans="1:10" x14ac:dyDescent="0.2">
      <c r="D28" s="300" t="s">
        <v>346</v>
      </c>
      <c r="E28" s="93">
        <f t="shared" si="2"/>
        <v>4</v>
      </c>
      <c r="F28" s="301">
        <f t="shared" si="3"/>
        <v>0.19047619047619047</v>
      </c>
    </row>
    <row r="29" spans="1:10" x14ac:dyDescent="0.2">
      <c r="D29" s="300" t="s">
        <v>51</v>
      </c>
      <c r="E29" s="93">
        <f t="shared" si="2"/>
        <v>5</v>
      </c>
      <c r="F29" s="301">
        <f t="shared" si="3"/>
        <v>0.23809523809523808</v>
      </c>
    </row>
  </sheetData>
  <autoFilter ref="I21:J26" xr:uid="{00000000-0009-0000-0000-000004000000}">
    <sortState ref="I21:J26">
      <sortCondition descending="1" ref="J21:J26"/>
    </sortState>
  </autoFilter>
  <mergeCells count="1">
    <mergeCell ref="F4:G4"/>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I997"/>
  <sheetViews>
    <sheetView workbookViewId="0">
      <pane ySplit="3" topLeftCell="A4" activePane="bottomLeft" state="frozen"/>
      <selection pane="bottomLeft" activeCell="B5" sqref="B5"/>
    </sheetView>
  </sheetViews>
  <sheetFormatPr defaultColWidth="12.5703125" defaultRowHeight="15.75" customHeight="1" x14ac:dyDescent="0.2"/>
  <cols>
    <col min="1" max="1" width="6.140625" customWidth="1"/>
    <col min="2" max="2" width="11.28515625" customWidth="1"/>
    <col min="3" max="3" width="18" customWidth="1"/>
    <col min="4" max="4" width="38.42578125" customWidth="1"/>
    <col min="5" max="5" width="16.42578125" customWidth="1"/>
    <col min="6" max="6" width="32.7109375" customWidth="1"/>
    <col min="8" max="8" width="21" customWidth="1"/>
  </cols>
  <sheetData>
    <row r="1" spans="1:9" x14ac:dyDescent="0.2">
      <c r="E1" s="108"/>
    </row>
    <row r="2" spans="1:9" x14ac:dyDescent="0.2">
      <c r="E2" s="108"/>
    </row>
    <row r="3" spans="1:9" x14ac:dyDescent="0.2">
      <c r="A3" s="302"/>
      <c r="B3" s="303" t="s">
        <v>0</v>
      </c>
      <c r="C3" s="304"/>
      <c r="D3" s="305" t="str">
        <f>'Data-transposed view'!BA1</f>
        <v>Before &amp; After impressions/ participants' perception/perspective</v>
      </c>
      <c r="E3" s="119" t="s">
        <v>720</v>
      </c>
      <c r="F3" s="305" t="s">
        <v>716</v>
      </c>
      <c r="H3" s="306" t="s">
        <v>720</v>
      </c>
      <c r="I3" s="307" t="s">
        <v>721</v>
      </c>
    </row>
    <row r="4" spans="1:9" x14ac:dyDescent="0.2">
      <c r="A4" s="119">
        <v>1</v>
      </c>
      <c r="B4" s="308" t="s">
        <v>32</v>
      </c>
      <c r="C4" s="309" t="s">
        <v>675</v>
      </c>
      <c r="D4" s="283" t="str">
        <f>'Data-transposed view'!BA2</f>
        <v>there's a difference, I feel a bit easier to reach higher notes</v>
      </c>
      <c r="E4" s="284" t="s">
        <v>38</v>
      </c>
      <c r="F4" s="283" t="s">
        <v>722</v>
      </c>
      <c r="H4" s="247" t="s">
        <v>38</v>
      </c>
      <c r="I4" s="245">
        <f>(COUNTIF($E$4:$E$24,H4))/COUNTA($E$4:$E$24)</f>
        <v>0.78947368421052633</v>
      </c>
    </row>
    <row r="5" spans="1:9" x14ac:dyDescent="0.2">
      <c r="A5" s="119">
        <v>2</v>
      </c>
      <c r="B5" s="308" t="s">
        <v>63</v>
      </c>
      <c r="C5" s="309" t="s">
        <v>677</v>
      </c>
      <c r="D5" s="283" t="str">
        <f>'Data-transposed view'!BA3</f>
        <v>I feel easier to do the vocalization after the sovts exercises</v>
      </c>
      <c r="E5" s="284" t="s">
        <v>38</v>
      </c>
      <c r="F5" s="283" t="s">
        <v>722</v>
      </c>
      <c r="H5" s="247" t="s">
        <v>51</v>
      </c>
      <c r="I5" s="245">
        <f>COUNTIF($E$4:$E$24,H5)/COUNTA($E$4:$E$24)</f>
        <v>0.21052631578947367</v>
      </c>
    </row>
    <row r="6" spans="1:9" x14ac:dyDescent="0.2">
      <c r="A6" s="119">
        <v>3</v>
      </c>
      <c r="B6" s="308" t="s">
        <v>87</v>
      </c>
      <c r="C6" s="309" t="s">
        <v>678</v>
      </c>
      <c r="D6" s="283" t="str">
        <f>'Data-transposed view'!BA4</f>
        <v>Yes, I feel difference, feels better after the exercise, more relaxed, more easier. I think it is due to the exercise</v>
      </c>
      <c r="E6" s="284" t="s">
        <v>38</v>
      </c>
      <c r="F6" s="283" t="s">
        <v>723</v>
      </c>
    </row>
    <row r="7" spans="1:9" x14ac:dyDescent="0.2">
      <c r="A7" s="119">
        <v>4</v>
      </c>
      <c r="B7" s="308" t="s">
        <v>109</v>
      </c>
      <c r="C7" s="309" t="s">
        <v>679</v>
      </c>
      <c r="D7" s="283" t="str">
        <f>'Data-transposed view'!BA5</f>
        <v>Yes. I feel i can sing lauder and easier after the exercise</v>
      </c>
      <c r="E7" s="284" t="s">
        <v>38</v>
      </c>
      <c r="F7" s="283" t="s">
        <v>724</v>
      </c>
    </row>
    <row r="8" spans="1:9" x14ac:dyDescent="0.2">
      <c r="A8" s="119">
        <v>5</v>
      </c>
      <c r="B8" s="308" t="s">
        <v>129</v>
      </c>
      <c r="C8" s="309" t="s">
        <v>680</v>
      </c>
      <c r="D8" s="283" t="str">
        <f>'Data-transposed view'!BA6</f>
        <v>Researcher's observation notes: Participant's sound after the intervention seems to be stronger and clearer and forward. the participant confirmed: I feel that after the exercises the singing becomes easier</v>
      </c>
      <c r="E8" s="284" t="s">
        <v>38</v>
      </c>
      <c r="F8" s="283" t="s">
        <v>722</v>
      </c>
    </row>
    <row r="9" spans="1:9" x14ac:dyDescent="0.2">
      <c r="A9" s="119">
        <v>6</v>
      </c>
      <c r="B9" s="308" t="s">
        <v>149</v>
      </c>
      <c r="C9" s="309" t="s">
        <v>681</v>
      </c>
      <c r="D9" s="283" t="str">
        <f>'Data-transposed view'!BA7</f>
        <v>((we didn't check after the intervention))</v>
      </c>
      <c r="E9" s="284"/>
      <c r="F9" s="283"/>
    </row>
    <row r="10" spans="1:9" x14ac:dyDescent="0.2">
      <c r="A10" s="119">
        <v>7</v>
      </c>
      <c r="B10" s="308" t="s">
        <v>172</v>
      </c>
      <c r="C10" s="309" t="s">
        <v>682</v>
      </c>
      <c r="D10" s="283" t="str">
        <f>'Data-transposed view'!BA8</f>
        <v>Yes, I feel there's difference. I feel that before the exercise, my voice is wider, also I felt that it was heavier to sing before the exercise, while after the exercise, it was more easier to sing. I like my voice better after the exercise</v>
      </c>
      <c r="E10" s="284" t="s">
        <v>38</v>
      </c>
      <c r="F10" s="283" t="s">
        <v>722</v>
      </c>
    </row>
    <row r="11" spans="1:9" x14ac:dyDescent="0.2">
      <c r="A11" s="119">
        <v>8</v>
      </c>
      <c r="B11" s="308" t="s">
        <v>195</v>
      </c>
      <c r="C11" s="309" t="s">
        <v>683</v>
      </c>
      <c r="D11" s="283" t="str">
        <f>'Data-transposed view'!BA9</f>
        <v>I feel a little different between before and after. It feels easier to reach the high notes. it is easier to sing and it is lighter to sing. Before this, it felt heavy.</v>
      </c>
      <c r="E11" s="284" t="s">
        <v>38</v>
      </c>
      <c r="F11" s="283" t="s">
        <v>725</v>
      </c>
    </row>
    <row r="12" spans="1:9" x14ac:dyDescent="0.2">
      <c r="A12" s="119">
        <v>9</v>
      </c>
      <c r="B12" s="308" t="s">
        <v>214</v>
      </c>
      <c r="C12" s="309" t="s">
        <v>684</v>
      </c>
      <c r="D12" s="283" t="str">
        <f>'Data-transposed view'!BA10</f>
        <v>I cant tell the difference before and after teh exercises. I do feel that I can reach higher notes now compared to before the exercises. It feels  a bit more easier to sing after the exercises.</v>
      </c>
      <c r="E12" s="284" t="s">
        <v>38</v>
      </c>
      <c r="F12" s="283" t="s">
        <v>726</v>
      </c>
    </row>
    <row r="13" spans="1:9" x14ac:dyDescent="0.2">
      <c r="A13" s="119">
        <v>10</v>
      </c>
      <c r="B13" s="308" t="s">
        <v>233</v>
      </c>
      <c r="C13" s="309" t="s">
        <v>685</v>
      </c>
      <c r="D13" s="283" t="str">
        <f>'Data-transposed view'!BA11</f>
        <v>((was not asked))</v>
      </c>
      <c r="E13" s="284"/>
      <c r="F13" s="283"/>
    </row>
    <row r="14" spans="1:9" x14ac:dyDescent="0.2">
      <c r="A14" s="119">
        <v>11</v>
      </c>
      <c r="B14" s="308" t="s">
        <v>249</v>
      </c>
      <c r="C14" s="309" t="s">
        <v>686</v>
      </c>
      <c r="D14" s="283" t="str">
        <f>'Data-transposed view'!BA12</f>
        <v>a bit more warmed up. because we are doing a different type of warm up. it is more easier to sing because it is feels more warmed up</v>
      </c>
      <c r="E14" s="284" t="s">
        <v>38</v>
      </c>
      <c r="F14" s="283" t="s">
        <v>727</v>
      </c>
    </row>
    <row r="15" spans="1:9" x14ac:dyDescent="0.2">
      <c r="A15" s="119">
        <v>12</v>
      </c>
      <c r="B15" s="308" t="s">
        <v>266</v>
      </c>
      <c r="C15" s="309" t="s">
        <v>687</v>
      </c>
      <c r="D15" s="283" t="str">
        <f>'Data-transposed view'!BA13</f>
        <v>a more stronger sound</v>
      </c>
      <c r="E15" s="284" t="s">
        <v>38</v>
      </c>
      <c r="F15" s="283" t="s">
        <v>728</v>
      </c>
    </row>
    <row r="16" spans="1:9" x14ac:dyDescent="0.2">
      <c r="A16" s="119">
        <v>13</v>
      </c>
      <c r="B16" s="308" t="s">
        <v>281</v>
      </c>
      <c r="C16" s="309" t="s">
        <v>688</v>
      </c>
      <c r="D16" s="283" t="str">
        <f>'Data-transposed view'!BA14</f>
        <v>I feel comfortable after these five exercises and my voice is a lot different</v>
      </c>
      <c r="E16" s="284" t="s">
        <v>38</v>
      </c>
      <c r="F16" s="283" t="s">
        <v>729</v>
      </c>
    </row>
    <row r="17" spans="1:9" x14ac:dyDescent="0.2">
      <c r="A17" s="119">
        <v>14</v>
      </c>
      <c r="B17" s="308" t="s">
        <v>294</v>
      </c>
      <c r="C17" s="309" t="s">
        <v>689</v>
      </c>
      <c r="D17" s="283" t="str">
        <f>'Data-transposed view'!BA15</f>
        <v>A bit more easier to sing.</v>
      </c>
      <c r="E17" s="284" t="s">
        <v>38</v>
      </c>
      <c r="F17" s="283" t="s">
        <v>722</v>
      </c>
    </row>
    <row r="18" spans="1:9" x14ac:dyDescent="0.2">
      <c r="A18" s="119">
        <v>15</v>
      </c>
      <c r="B18" s="308" t="s">
        <v>310</v>
      </c>
      <c r="C18" s="309" t="s">
        <v>690</v>
      </c>
      <c r="D18" s="283" t="str">
        <f>'Data-transposed view'!BA16</f>
        <v>Yes, I feel changes in my voice. It is more comfortable to sing and I could reach the higher notes more comfortably.</v>
      </c>
      <c r="E18" s="284" t="s">
        <v>38</v>
      </c>
      <c r="F18" s="283" t="s">
        <v>729</v>
      </c>
    </row>
    <row r="19" spans="1:9" x14ac:dyDescent="0.2">
      <c r="A19" s="119">
        <v>16</v>
      </c>
      <c r="B19" s="308" t="s">
        <v>322</v>
      </c>
      <c r="C19" s="309" t="s">
        <v>691</v>
      </c>
      <c r="D19" s="283" t="str">
        <f>'Data-transposed view'!BA17</f>
        <v>After 5 exercises, my voice feels the same.</v>
      </c>
      <c r="E19" s="284" t="s">
        <v>51</v>
      </c>
      <c r="F19" s="283" t="s">
        <v>730</v>
      </c>
    </row>
    <row r="20" spans="1:9" x14ac:dyDescent="0.2">
      <c r="A20" s="119">
        <v>17</v>
      </c>
      <c r="B20" s="308" t="s">
        <v>334</v>
      </c>
      <c r="C20" s="309" t="s">
        <v>692</v>
      </c>
      <c r="D20" s="283" t="str">
        <f>'Data-transposed view'!BA18</f>
        <v xml:space="preserve">I don't feel any different. I feel that the lip-trill did some effect. </v>
      </c>
      <c r="E20" s="284" t="s">
        <v>51</v>
      </c>
      <c r="F20" s="283" t="s">
        <v>730</v>
      </c>
    </row>
    <row r="21" spans="1:9" x14ac:dyDescent="0.2">
      <c r="A21" s="119">
        <v>18</v>
      </c>
      <c r="B21" s="308" t="s">
        <v>348</v>
      </c>
      <c r="C21" s="309" t="s">
        <v>693</v>
      </c>
      <c r="D21" s="283" t="str">
        <f>'Data-transposed view'!BA19</f>
        <v>It was the same voice.</v>
      </c>
      <c r="E21" s="284" t="s">
        <v>51</v>
      </c>
      <c r="F21" s="283" t="s">
        <v>730</v>
      </c>
    </row>
    <row r="22" spans="1:9" x14ac:dyDescent="0.2">
      <c r="A22" s="119">
        <v>19</v>
      </c>
      <c r="B22" s="308" t="s">
        <v>362</v>
      </c>
      <c r="C22" s="309" t="s">
        <v>694</v>
      </c>
      <c r="D22" s="283" t="str">
        <f>'Data-transposed view'!BA20</f>
        <v xml:space="preserve">I dont think all these five exercises really helps. At first I thougth that the second time I sing was because of the five exercises, but aftter I think about it, I think it is more because I already now more familiar with the given melody. </v>
      </c>
      <c r="E22" s="284" t="s">
        <v>51</v>
      </c>
      <c r="F22" s="283" t="s">
        <v>730</v>
      </c>
    </row>
    <row r="23" spans="1:9" x14ac:dyDescent="0.2">
      <c r="A23" s="119">
        <v>20</v>
      </c>
      <c r="B23" s="308" t="s">
        <v>376</v>
      </c>
      <c r="C23" s="309" t="s">
        <v>695</v>
      </c>
      <c r="D23" s="283" t="str">
        <f>'Data-transposed view'!BA21</f>
        <v xml:space="preserve">yes a little bit different. I don't know, suddenly it's hard to reach the hight notes. On the low notes it feels like you relieve (more easy to sing). </v>
      </c>
      <c r="E23" s="284" t="s">
        <v>38</v>
      </c>
      <c r="F23" s="283" t="s">
        <v>731</v>
      </c>
    </row>
    <row r="24" spans="1:9" x14ac:dyDescent="0.2">
      <c r="A24" s="119">
        <v>21</v>
      </c>
      <c r="B24" s="308" t="s">
        <v>391</v>
      </c>
      <c r="C24" s="309" t="s">
        <v>696</v>
      </c>
      <c r="D24" s="283" t="str">
        <f>'Data-transposed view'!BA22</f>
        <v>After the exercise, singing feels lighter, easier, and more comfortable. However, nerves might also contribute to discomfort during singing prior to the exercise.</v>
      </c>
      <c r="E24" s="284" t="s">
        <v>38</v>
      </c>
      <c r="F24" s="283" t="s">
        <v>732</v>
      </c>
    </row>
    <row r="25" spans="1:9" x14ac:dyDescent="0.2">
      <c r="E25" s="108"/>
      <c r="G25" s="144" t="s">
        <v>733</v>
      </c>
      <c r="H25" s="205" t="s">
        <v>734</v>
      </c>
      <c r="I25" s="144" t="s">
        <v>733</v>
      </c>
    </row>
    <row r="26" spans="1:9" x14ac:dyDescent="0.2">
      <c r="D26" s="77" t="s">
        <v>735</v>
      </c>
      <c r="E26" s="212" t="s">
        <v>722</v>
      </c>
      <c r="F26" s="310">
        <f t="shared" ref="F26:F31" si="0">COUNTIF($F$4:$F$24,"*"&amp;E26&amp;"*")</f>
        <v>11</v>
      </c>
      <c r="G26" s="311">
        <f t="shared" ref="G26:G31" si="1">F26/(SUM($F$26:$F$41))</f>
        <v>0.55000000000000004</v>
      </c>
      <c r="H26" s="312" t="s">
        <v>722</v>
      </c>
      <c r="I26" s="311">
        <v>0.55000000000000004</v>
      </c>
    </row>
    <row r="27" spans="1:9" x14ac:dyDescent="0.2">
      <c r="D27" s="77" t="s">
        <v>736</v>
      </c>
      <c r="E27" s="212" t="s">
        <v>729</v>
      </c>
      <c r="F27" s="310">
        <f t="shared" si="0"/>
        <v>4</v>
      </c>
      <c r="G27" s="311">
        <f t="shared" si="1"/>
        <v>0.2</v>
      </c>
      <c r="H27" s="312" t="s">
        <v>729</v>
      </c>
      <c r="I27" s="311">
        <v>0.2</v>
      </c>
    </row>
    <row r="28" spans="1:9" x14ac:dyDescent="0.2">
      <c r="E28" s="212" t="s">
        <v>728</v>
      </c>
      <c r="F28" s="310">
        <f t="shared" si="0"/>
        <v>2</v>
      </c>
      <c r="G28" s="311">
        <f t="shared" si="1"/>
        <v>0.1</v>
      </c>
      <c r="H28" s="312" t="s">
        <v>728</v>
      </c>
      <c r="I28" s="311">
        <v>0.1</v>
      </c>
    </row>
    <row r="29" spans="1:9" x14ac:dyDescent="0.2">
      <c r="E29" s="212" t="s">
        <v>737</v>
      </c>
      <c r="F29" s="310">
        <f t="shared" si="0"/>
        <v>1</v>
      </c>
      <c r="G29" s="311">
        <f t="shared" si="1"/>
        <v>0.05</v>
      </c>
      <c r="H29" s="312" t="s">
        <v>737</v>
      </c>
      <c r="I29" s="311">
        <v>0.05</v>
      </c>
    </row>
    <row r="30" spans="1:9" x14ac:dyDescent="0.2">
      <c r="E30" s="212" t="s">
        <v>738</v>
      </c>
      <c r="F30" s="310">
        <f t="shared" si="0"/>
        <v>1</v>
      </c>
      <c r="G30" s="311">
        <f t="shared" si="1"/>
        <v>0.05</v>
      </c>
      <c r="H30" s="312" t="s">
        <v>738</v>
      </c>
      <c r="I30" s="311">
        <v>0.05</v>
      </c>
    </row>
    <row r="31" spans="1:9" x14ac:dyDescent="0.2">
      <c r="E31" s="212" t="s">
        <v>739</v>
      </c>
      <c r="F31" s="310">
        <f t="shared" si="0"/>
        <v>1</v>
      </c>
      <c r="G31" s="311">
        <f t="shared" si="1"/>
        <v>0.05</v>
      </c>
      <c r="H31" s="312" t="s">
        <v>739</v>
      </c>
      <c r="I31" s="311">
        <v>0.05</v>
      </c>
    </row>
    <row r="34" spans="5:8" x14ac:dyDescent="0.2">
      <c r="E34" s="108"/>
    </row>
    <row r="35" spans="5:8" x14ac:dyDescent="0.2">
      <c r="E35" s="108"/>
    </row>
    <row r="36" spans="5:8" x14ac:dyDescent="0.2">
      <c r="E36" s="108"/>
    </row>
    <row r="37" spans="5:8" x14ac:dyDescent="0.2">
      <c r="E37" s="108"/>
    </row>
    <row r="38" spans="5:8" x14ac:dyDescent="0.2">
      <c r="F38" s="310"/>
    </row>
    <row r="39" spans="5:8" x14ac:dyDescent="0.2">
      <c r="E39" s="108"/>
    </row>
    <row r="40" spans="5:8" x14ac:dyDescent="0.2">
      <c r="E40" s="108"/>
    </row>
    <row r="41" spans="5:8" x14ac:dyDescent="0.2">
      <c r="E41" s="212"/>
      <c r="F41" s="310"/>
      <c r="G41" s="311"/>
      <c r="H41" s="312"/>
    </row>
    <row r="42" spans="5:8" x14ac:dyDescent="0.2">
      <c r="E42" s="108"/>
    </row>
    <row r="43" spans="5:8" x14ac:dyDescent="0.2">
      <c r="E43" s="108"/>
    </row>
    <row r="44" spans="5:8" x14ac:dyDescent="0.2">
      <c r="E44" s="108"/>
    </row>
    <row r="45" spans="5:8" x14ac:dyDescent="0.2">
      <c r="E45" s="108"/>
    </row>
    <row r="46" spans="5:8" x14ac:dyDescent="0.2">
      <c r="E46" s="108"/>
    </row>
    <row r="47" spans="5:8" x14ac:dyDescent="0.2">
      <c r="E47" s="108"/>
    </row>
    <row r="48" spans="5:8" x14ac:dyDescent="0.2">
      <c r="E48" s="108"/>
    </row>
    <row r="49" spans="5:5" x14ac:dyDescent="0.2">
      <c r="E49" s="108"/>
    </row>
    <row r="50" spans="5:5" x14ac:dyDescent="0.2">
      <c r="E50" s="108"/>
    </row>
    <row r="51" spans="5:5" x14ac:dyDescent="0.2">
      <c r="E51" s="108"/>
    </row>
    <row r="52" spans="5:5" x14ac:dyDescent="0.2">
      <c r="E52" s="108"/>
    </row>
    <row r="53" spans="5:5" x14ac:dyDescent="0.2">
      <c r="E53" s="108"/>
    </row>
    <row r="54" spans="5:5" x14ac:dyDescent="0.2">
      <c r="E54" s="108"/>
    </row>
    <row r="55" spans="5:5" x14ac:dyDescent="0.2">
      <c r="E55" s="108"/>
    </row>
    <row r="56" spans="5:5" x14ac:dyDescent="0.2">
      <c r="E56" s="108"/>
    </row>
    <row r="57" spans="5:5" x14ac:dyDescent="0.2">
      <c r="E57" s="108"/>
    </row>
    <row r="58" spans="5:5" x14ac:dyDescent="0.2">
      <c r="E58" s="108"/>
    </row>
    <row r="59" spans="5:5" x14ac:dyDescent="0.2">
      <c r="E59" s="108"/>
    </row>
    <row r="60" spans="5:5" x14ac:dyDescent="0.2">
      <c r="E60" s="108"/>
    </row>
    <row r="61" spans="5:5" x14ac:dyDescent="0.2">
      <c r="E61" s="108"/>
    </row>
    <row r="62" spans="5:5" x14ac:dyDescent="0.2">
      <c r="E62" s="108"/>
    </row>
    <row r="63" spans="5:5" x14ac:dyDescent="0.2">
      <c r="E63" s="108"/>
    </row>
    <row r="64" spans="5:5" x14ac:dyDescent="0.2">
      <c r="E64" s="108"/>
    </row>
    <row r="65" spans="5:5" x14ac:dyDescent="0.2">
      <c r="E65" s="108"/>
    </row>
    <row r="66" spans="5:5" x14ac:dyDescent="0.2">
      <c r="E66" s="108"/>
    </row>
    <row r="67" spans="5:5" x14ac:dyDescent="0.2">
      <c r="E67" s="108"/>
    </row>
    <row r="68" spans="5:5" x14ac:dyDescent="0.2">
      <c r="E68" s="108"/>
    </row>
    <row r="69" spans="5:5" x14ac:dyDescent="0.2">
      <c r="E69" s="108"/>
    </row>
    <row r="70" spans="5:5" x14ac:dyDescent="0.2">
      <c r="E70" s="108"/>
    </row>
    <row r="71" spans="5:5" x14ac:dyDescent="0.2">
      <c r="E71" s="108"/>
    </row>
    <row r="72" spans="5:5" x14ac:dyDescent="0.2">
      <c r="E72" s="108"/>
    </row>
    <row r="73" spans="5:5" x14ac:dyDescent="0.2">
      <c r="E73" s="108"/>
    </row>
    <row r="74" spans="5:5" x14ac:dyDescent="0.2">
      <c r="E74" s="108"/>
    </row>
    <row r="75" spans="5:5" x14ac:dyDescent="0.2">
      <c r="E75" s="108"/>
    </row>
    <row r="76" spans="5:5" x14ac:dyDescent="0.2">
      <c r="E76" s="108"/>
    </row>
    <row r="77" spans="5:5" x14ac:dyDescent="0.2">
      <c r="E77" s="108"/>
    </row>
    <row r="78" spans="5:5" x14ac:dyDescent="0.2">
      <c r="E78" s="108"/>
    </row>
    <row r="79" spans="5:5" x14ac:dyDescent="0.2">
      <c r="E79" s="108"/>
    </row>
    <row r="80" spans="5:5" x14ac:dyDescent="0.2">
      <c r="E80" s="108"/>
    </row>
    <row r="81" spans="5:5" x14ac:dyDescent="0.2">
      <c r="E81" s="108"/>
    </row>
    <row r="82" spans="5:5" x14ac:dyDescent="0.2">
      <c r="E82" s="108"/>
    </row>
    <row r="83" spans="5:5" x14ac:dyDescent="0.2">
      <c r="E83" s="108"/>
    </row>
    <row r="84" spans="5:5" x14ac:dyDescent="0.2">
      <c r="E84" s="108"/>
    </row>
    <row r="85" spans="5:5" x14ac:dyDescent="0.2">
      <c r="E85" s="108"/>
    </row>
    <row r="86" spans="5:5" x14ac:dyDescent="0.2">
      <c r="E86" s="108"/>
    </row>
    <row r="87" spans="5:5" x14ac:dyDescent="0.2">
      <c r="E87" s="108"/>
    </row>
    <row r="88" spans="5:5" x14ac:dyDescent="0.2">
      <c r="E88" s="108"/>
    </row>
    <row r="89" spans="5:5" x14ac:dyDescent="0.2">
      <c r="E89" s="108"/>
    </row>
    <row r="90" spans="5:5" x14ac:dyDescent="0.2">
      <c r="E90" s="108"/>
    </row>
    <row r="91" spans="5:5" x14ac:dyDescent="0.2">
      <c r="E91" s="108"/>
    </row>
    <row r="92" spans="5:5" x14ac:dyDescent="0.2">
      <c r="E92" s="108"/>
    </row>
    <row r="93" spans="5:5" x14ac:dyDescent="0.2">
      <c r="E93" s="108"/>
    </row>
    <row r="94" spans="5:5" x14ac:dyDescent="0.2">
      <c r="E94" s="108"/>
    </row>
    <row r="95" spans="5:5" x14ac:dyDescent="0.2">
      <c r="E95" s="108"/>
    </row>
    <row r="96" spans="5:5" x14ac:dyDescent="0.2">
      <c r="E96" s="108"/>
    </row>
    <row r="97" spans="5:5" x14ac:dyDescent="0.2">
      <c r="E97" s="108"/>
    </row>
    <row r="98" spans="5:5" x14ac:dyDescent="0.2">
      <c r="E98" s="108"/>
    </row>
    <row r="99" spans="5:5" x14ac:dyDescent="0.2">
      <c r="E99" s="108"/>
    </row>
    <row r="100" spans="5:5" x14ac:dyDescent="0.2">
      <c r="E100" s="108"/>
    </row>
    <row r="101" spans="5:5" x14ac:dyDescent="0.2">
      <c r="E101" s="108"/>
    </row>
    <row r="102" spans="5:5" x14ac:dyDescent="0.2">
      <c r="E102" s="108"/>
    </row>
    <row r="103" spans="5:5" x14ac:dyDescent="0.2">
      <c r="E103" s="108"/>
    </row>
    <row r="104" spans="5:5" x14ac:dyDescent="0.2">
      <c r="E104" s="108"/>
    </row>
    <row r="105" spans="5:5" x14ac:dyDescent="0.2">
      <c r="E105" s="108"/>
    </row>
    <row r="106" spans="5:5" x14ac:dyDescent="0.2">
      <c r="E106" s="108"/>
    </row>
    <row r="107" spans="5:5" x14ac:dyDescent="0.2">
      <c r="E107" s="108"/>
    </row>
    <row r="108" spans="5:5" x14ac:dyDescent="0.2">
      <c r="E108" s="108"/>
    </row>
    <row r="109" spans="5:5" x14ac:dyDescent="0.2">
      <c r="E109" s="108"/>
    </row>
    <row r="110" spans="5:5" x14ac:dyDescent="0.2">
      <c r="E110" s="108"/>
    </row>
    <row r="111" spans="5:5" x14ac:dyDescent="0.2">
      <c r="E111" s="108"/>
    </row>
    <row r="112" spans="5:5" x14ac:dyDescent="0.2">
      <c r="E112" s="108"/>
    </row>
    <row r="113" spans="5:5" x14ac:dyDescent="0.2">
      <c r="E113" s="108"/>
    </row>
    <row r="114" spans="5:5" x14ac:dyDescent="0.2">
      <c r="E114" s="108"/>
    </row>
    <row r="115" spans="5:5" x14ac:dyDescent="0.2">
      <c r="E115" s="108"/>
    </row>
    <row r="116" spans="5:5" x14ac:dyDescent="0.2">
      <c r="E116" s="108"/>
    </row>
    <row r="117" spans="5:5" x14ac:dyDescent="0.2">
      <c r="E117" s="108"/>
    </row>
    <row r="118" spans="5:5" x14ac:dyDescent="0.2">
      <c r="E118" s="108"/>
    </row>
    <row r="119" spans="5:5" x14ac:dyDescent="0.2">
      <c r="E119" s="108"/>
    </row>
    <row r="120" spans="5:5" x14ac:dyDescent="0.2">
      <c r="E120" s="108"/>
    </row>
    <row r="121" spans="5:5" x14ac:dyDescent="0.2">
      <c r="E121" s="108"/>
    </row>
    <row r="122" spans="5:5" x14ac:dyDescent="0.2">
      <c r="E122" s="108"/>
    </row>
    <row r="123" spans="5:5" x14ac:dyDescent="0.2">
      <c r="E123" s="108"/>
    </row>
    <row r="124" spans="5:5" x14ac:dyDescent="0.2">
      <c r="E124" s="108"/>
    </row>
    <row r="125" spans="5:5" x14ac:dyDescent="0.2">
      <c r="E125" s="108"/>
    </row>
    <row r="126" spans="5:5" x14ac:dyDescent="0.2">
      <c r="E126" s="108"/>
    </row>
    <row r="127" spans="5:5" x14ac:dyDescent="0.2">
      <c r="E127" s="108"/>
    </row>
    <row r="128" spans="5:5" x14ac:dyDescent="0.2">
      <c r="E128" s="108"/>
    </row>
    <row r="129" spans="5:5" x14ac:dyDescent="0.2">
      <c r="E129" s="108"/>
    </row>
    <row r="130" spans="5:5" x14ac:dyDescent="0.2">
      <c r="E130" s="108"/>
    </row>
    <row r="131" spans="5:5" x14ac:dyDescent="0.2">
      <c r="E131" s="108"/>
    </row>
    <row r="132" spans="5:5" x14ac:dyDescent="0.2">
      <c r="E132" s="108"/>
    </row>
    <row r="133" spans="5:5" x14ac:dyDescent="0.2">
      <c r="E133" s="108"/>
    </row>
    <row r="134" spans="5:5" x14ac:dyDescent="0.2">
      <c r="E134" s="108"/>
    </row>
    <row r="135" spans="5:5" x14ac:dyDescent="0.2">
      <c r="E135" s="108"/>
    </row>
    <row r="136" spans="5:5" x14ac:dyDescent="0.2">
      <c r="E136" s="108"/>
    </row>
    <row r="137" spans="5:5" x14ac:dyDescent="0.2">
      <c r="E137" s="108"/>
    </row>
    <row r="138" spans="5:5" x14ac:dyDescent="0.2">
      <c r="E138" s="108"/>
    </row>
    <row r="139" spans="5:5" x14ac:dyDescent="0.2">
      <c r="E139" s="108"/>
    </row>
    <row r="140" spans="5:5" x14ac:dyDescent="0.2">
      <c r="E140" s="108"/>
    </row>
    <row r="141" spans="5:5" x14ac:dyDescent="0.2">
      <c r="E141" s="108"/>
    </row>
    <row r="142" spans="5:5" x14ac:dyDescent="0.2">
      <c r="E142" s="108"/>
    </row>
    <row r="143" spans="5:5" x14ac:dyDescent="0.2">
      <c r="E143" s="108"/>
    </row>
    <row r="144" spans="5:5" x14ac:dyDescent="0.2">
      <c r="E144" s="108"/>
    </row>
    <row r="145" spans="5:5" x14ac:dyDescent="0.2">
      <c r="E145" s="108"/>
    </row>
    <row r="146" spans="5:5" x14ac:dyDescent="0.2">
      <c r="E146" s="108"/>
    </row>
    <row r="147" spans="5:5" x14ac:dyDescent="0.2">
      <c r="E147" s="108"/>
    </row>
    <row r="148" spans="5:5" x14ac:dyDescent="0.2">
      <c r="E148" s="108"/>
    </row>
    <row r="149" spans="5:5" x14ac:dyDescent="0.2">
      <c r="E149" s="108"/>
    </row>
    <row r="150" spans="5:5" x14ac:dyDescent="0.2">
      <c r="E150" s="108"/>
    </row>
    <row r="151" spans="5:5" x14ac:dyDescent="0.2">
      <c r="E151" s="108"/>
    </row>
    <row r="152" spans="5:5" x14ac:dyDescent="0.2">
      <c r="E152" s="108"/>
    </row>
    <row r="153" spans="5:5" x14ac:dyDescent="0.2">
      <c r="E153" s="108"/>
    </row>
    <row r="154" spans="5:5" x14ac:dyDescent="0.2">
      <c r="E154" s="108"/>
    </row>
    <row r="155" spans="5:5" x14ac:dyDescent="0.2">
      <c r="E155" s="108"/>
    </row>
    <row r="156" spans="5:5" x14ac:dyDescent="0.2">
      <c r="E156" s="108"/>
    </row>
    <row r="157" spans="5:5" x14ac:dyDescent="0.2">
      <c r="E157" s="108"/>
    </row>
    <row r="158" spans="5:5" x14ac:dyDescent="0.2">
      <c r="E158" s="108"/>
    </row>
    <row r="159" spans="5:5" x14ac:dyDescent="0.2">
      <c r="E159" s="108"/>
    </row>
    <row r="160" spans="5:5" x14ac:dyDescent="0.2">
      <c r="E160" s="108"/>
    </row>
    <row r="161" spans="5:5" x14ac:dyDescent="0.2">
      <c r="E161" s="108"/>
    </row>
    <row r="162" spans="5:5" x14ac:dyDescent="0.2">
      <c r="E162" s="108"/>
    </row>
    <row r="163" spans="5:5" x14ac:dyDescent="0.2">
      <c r="E163" s="108"/>
    </row>
    <row r="164" spans="5:5" x14ac:dyDescent="0.2">
      <c r="E164" s="108"/>
    </row>
    <row r="165" spans="5:5" x14ac:dyDescent="0.2">
      <c r="E165" s="108"/>
    </row>
    <row r="166" spans="5:5" x14ac:dyDescent="0.2">
      <c r="E166" s="108"/>
    </row>
    <row r="167" spans="5:5" x14ac:dyDescent="0.2">
      <c r="E167" s="108"/>
    </row>
    <row r="168" spans="5:5" x14ac:dyDescent="0.2">
      <c r="E168" s="108"/>
    </row>
    <row r="169" spans="5:5" x14ac:dyDescent="0.2">
      <c r="E169" s="108"/>
    </row>
    <row r="170" spans="5:5" x14ac:dyDescent="0.2">
      <c r="E170" s="108"/>
    </row>
    <row r="171" spans="5:5" x14ac:dyDescent="0.2">
      <c r="E171" s="108"/>
    </row>
    <row r="172" spans="5:5" x14ac:dyDescent="0.2">
      <c r="E172" s="108"/>
    </row>
    <row r="173" spans="5:5" x14ac:dyDescent="0.2">
      <c r="E173" s="108"/>
    </row>
    <row r="174" spans="5:5" x14ac:dyDescent="0.2">
      <c r="E174" s="108"/>
    </row>
    <row r="175" spans="5:5" x14ac:dyDescent="0.2">
      <c r="E175" s="108"/>
    </row>
    <row r="176" spans="5:5" x14ac:dyDescent="0.2">
      <c r="E176" s="108"/>
    </row>
    <row r="177" spans="5:5" x14ac:dyDescent="0.2">
      <c r="E177" s="108"/>
    </row>
    <row r="178" spans="5:5" x14ac:dyDescent="0.2">
      <c r="E178" s="108"/>
    </row>
    <row r="179" spans="5:5" x14ac:dyDescent="0.2">
      <c r="E179" s="108"/>
    </row>
    <row r="180" spans="5:5" x14ac:dyDescent="0.2">
      <c r="E180" s="108"/>
    </row>
    <row r="181" spans="5:5" x14ac:dyDescent="0.2">
      <c r="E181" s="108"/>
    </row>
    <row r="182" spans="5:5" x14ac:dyDescent="0.2">
      <c r="E182" s="108"/>
    </row>
    <row r="183" spans="5:5" x14ac:dyDescent="0.2">
      <c r="E183" s="108"/>
    </row>
    <row r="184" spans="5:5" x14ac:dyDescent="0.2">
      <c r="E184" s="108"/>
    </row>
    <row r="185" spans="5:5" x14ac:dyDescent="0.2">
      <c r="E185" s="108"/>
    </row>
    <row r="186" spans="5:5" x14ac:dyDescent="0.2">
      <c r="E186" s="108"/>
    </row>
    <row r="187" spans="5:5" x14ac:dyDescent="0.2">
      <c r="E187" s="108"/>
    </row>
    <row r="188" spans="5:5" x14ac:dyDescent="0.2">
      <c r="E188" s="108"/>
    </row>
    <row r="189" spans="5:5" x14ac:dyDescent="0.2">
      <c r="E189" s="108"/>
    </row>
    <row r="190" spans="5:5" x14ac:dyDescent="0.2">
      <c r="E190" s="108"/>
    </row>
    <row r="191" spans="5:5" x14ac:dyDescent="0.2">
      <c r="E191" s="108"/>
    </row>
    <row r="192" spans="5:5" x14ac:dyDescent="0.2">
      <c r="E192" s="108"/>
    </row>
    <row r="193" spans="5:5" x14ac:dyDescent="0.2">
      <c r="E193" s="108"/>
    </row>
    <row r="194" spans="5:5" x14ac:dyDescent="0.2">
      <c r="E194" s="108"/>
    </row>
    <row r="195" spans="5:5" x14ac:dyDescent="0.2">
      <c r="E195" s="108"/>
    </row>
    <row r="196" spans="5:5" x14ac:dyDescent="0.2">
      <c r="E196" s="108"/>
    </row>
    <row r="197" spans="5:5" x14ac:dyDescent="0.2">
      <c r="E197" s="108"/>
    </row>
    <row r="198" spans="5:5" x14ac:dyDescent="0.2">
      <c r="E198" s="108"/>
    </row>
    <row r="199" spans="5:5" x14ac:dyDescent="0.2">
      <c r="E199" s="108"/>
    </row>
    <row r="200" spans="5:5" x14ac:dyDescent="0.2">
      <c r="E200" s="108"/>
    </row>
    <row r="201" spans="5:5" x14ac:dyDescent="0.2">
      <c r="E201" s="108"/>
    </row>
    <row r="202" spans="5:5" x14ac:dyDescent="0.2">
      <c r="E202" s="108"/>
    </row>
    <row r="203" spans="5:5" x14ac:dyDescent="0.2">
      <c r="E203" s="108"/>
    </row>
    <row r="204" spans="5:5" x14ac:dyDescent="0.2">
      <c r="E204" s="108"/>
    </row>
    <row r="205" spans="5:5" x14ac:dyDescent="0.2">
      <c r="E205" s="108"/>
    </row>
    <row r="206" spans="5:5" x14ac:dyDescent="0.2">
      <c r="E206" s="108"/>
    </row>
    <row r="207" spans="5:5" x14ac:dyDescent="0.2">
      <c r="E207" s="108"/>
    </row>
    <row r="208" spans="5:5" x14ac:dyDescent="0.2">
      <c r="E208" s="108"/>
    </row>
    <row r="209" spans="5:5" x14ac:dyDescent="0.2">
      <c r="E209" s="108"/>
    </row>
    <row r="210" spans="5:5" x14ac:dyDescent="0.2">
      <c r="E210" s="108"/>
    </row>
    <row r="211" spans="5:5" x14ac:dyDescent="0.2">
      <c r="E211" s="108"/>
    </row>
    <row r="212" spans="5:5" x14ac:dyDescent="0.2">
      <c r="E212" s="108"/>
    </row>
    <row r="213" spans="5:5" x14ac:dyDescent="0.2">
      <c r="E213" s="108"/>
    </row>
    <row r="214" spans="5:5" x14ac:dyDescent="0.2">
      <c r="E214" s="108"/>
    </row>
    <row r="215" spans="5:5" x14ac:dyDescent="0.2">
      <c r="E215" s="108"/>
    </row>
    <row r="216" spans="5:5" x14ac:dyDescent="0.2">
      <c r="E216" s="108"/>
    </row>
    <row r="217" spans="5:5" x14ac:dyDescent="0.2">
      <c r="E217" s="108"/>
    </row>
    <row r="218" spans="5:5" x14ac:dyDescent="0.2">
      <c r="E218" s="108"/>
    </row>
    <row r="219" spans="5:5" x14ac:dyDescent="0.2">
      <c r="E219" s="108"/>
    </row>
    <row r="220" spans="5:5" x14ac:dyDescent="0.2">
      <c r="E220" s="108"/>
    </row>
    <row r="221" spans="5:5" x14ac:dyDescent="0.2">
      <c r="E221" s="108"/>
    </row>
    <row r="222" spans="5:5" x14ac:dyDescent="0.2">
      <c r="E222" s="108"/>
    </row>
    <row r="223" spans="5:5" x14ac:dyDescent="0.2">
      <c r="E223" s="108"/>
    </row>
    <row r="224" spans="5:5" x14ac:dyDescent="0.2">
      <c r="E224" s="108"/>
    </row>
    <row r="225" spans="5:5" x14ac:dyDescent="0.2">
      <c r="E225" s="108"/>
    </row>
    <row r="226" spans="5:5" x14ac:dyDescent="0.2">
      <c r="E226" s="108"/>
    </row>
    <row r="227" spans="5:5" x14ac:dyDescent="0.2">
      <c r="E227" s="108"/>
    </row>
    <row r="228" spans="5:5" x14ac:dyDescent="0.2">
      <c r="E228" s="108"/>
    </row>
    <row r="229" spans="5:5" x14ac:dyDescent="0.2">
      <c r="E229" s="108"/>
    </row>
    <row r="230" spans="5:5" x14ac:dyDescent="0.2">
      <c r="E230" s="108"/>
    </row>
    <row r="231" spans="5:5" x14ac:dyDescent="0.2">
      <c r="E231" s="108"/>
    </row>
    <row r="232" spans="5:5" x14ac:dyDescent="0.2">
      <c r="E232" s="108"/>
    </row>
    <row r="233" spans="5:5" x14ac:dyDescent="0.2">
      <c r="E233" s="108"/>
    </row>
    <row r="234" spans="5:5" x14ac:dyDescent="0.2">
      <c r="E234" s="108"/>
    </row>
    <row r="235" spans="5:5" x14ac:dyDescent="0.2">
      <c r="E235" s="108"/>
    </row>
    <row r="236" spans="5:5" x14ac:dyDescent="0.2">
      <c r="E236" s="108"/>
    </row>
    <row r="237" spans="5:5" x14ac:dyDescent="0.2">
      <c r="E237" s="108"/>
    </row>
    <row r="238" spans="5:5" x14ac:dyDescent="0.2">
      <c r="E238" s="108"/>
    </row>
    <row r="239" spans="5:5" x14ac:dyDescent="0.2">
      <c r="E239" s="108"/>
    </row>
    <row r="240" spans="5:5" x14ac:dyDescent="0.2">
      <c r="E240" s="108"/>
    </row>
    <row r="241" spans="5:5" x14ac:dyDescent="0.2">
      <c r="E241" s="108"/>
    </row>
    <row r="242" spans="5:5" x14ac:dyDescent="0.2">
      <c r="E242" s="108"/>
    </row>
    <row r="243" spans="5:5" x14ac:dyDescent="0.2">
      <c r="E243" s="108"/>
    </row>
    <row r="244" spans="5:5" x14ac:dyDescent="0.2">
      <c r="E244" s="108"/>
    </row>
    <row r="245" spans="5:5" x14ac:dyDescent="0.2">
      <c r="E245" s="108"/>
    </row>
    <row r="246" spans="5:5" x14ac:dyDescent="0.2">
      <c r="E246" s="108"/>
    </row>
    <row r="247" spans="5:5" x14ac:dyDescent="0.2">
      <c r="E247" s="108"/>
    </row>
    <row r="248" spans="5:5" x14ac:dyDescent="0.2">
      <c r="E248" s="108"/>
    </row>
    <row r="249" spans="5:5" x14ac:dyDescent="0.2">
      <c r="E249" s="108"/>
    </row>
    <row r="250" spans="5:5" x14ac:dyDescent="0.2">
      <c r="E250" s="108"/>
    </row>
    <row r="251" spans="5:5" x14ac:dyDescent="0.2">
      <c r="E251" s="108"/>
    </row>
    <row r="252" spans="5:5" x14ac:dyDescent="0.2">
      <c r="E252" s="108"/>
    </row>
    <row r="253" spans="5:5" x14ac:dyDescent="0.2">
      <c r="E253" s="108"/>
    </row>
    <row r="254" spans="5:5" x14ac:dyDescent="0.2">
      <c r="E254" s="108"/>
    </row>
    <row r="255" spans="5:5" x14ac:dyDescent="0.2">
      <c r="E255" s="108"/>
    </row>
    <row r="256" spans="5:5" x14ac:dyDescent="0.2">
      <c r="E256" s="108"/>
    </row>
    <row r="257" spans="5:5" x14ac:dyDescent="0.2">
      <c r="E257" s="108"/>
    </row>
    <row r="258" spans="5:5" x14ac:dyDescent="0.2">
      <c r="E258" s="108"/>
    </row>
    <row r="259" spans="5:5" x14ac:dyDescent="0.2">
      <c r="E259" s="108"/>
    </row>
    <row r="260" spans="5:5" x14ac:dyDescent="0.2">
      <c r="E260" s="108"/>
    </row>
    <row r="261" spans="5:5" x14ac:dyDescent="0.2">
      <c r="E261" s="108"/>
    </row>
    <row r="262" spans="5:5" x14ac:dyDescent="0.2">
      <c r="E262" s="108"/>
    </row>
    <row r="263" spans="5:5" x14ac:dyDescent="0.2">
      <c r="E263" s="108"/>
    </row>
    <row r="264" spans="5:5" x14ac:dyDescent="0.2">
      <c r="E264" s="108"/>
    </row>
    <row r="265" spans="5:5" x14ac:dyDescent="0.2">
      <c r="E265" s="108"/>
    </row>
    <row r="266" spans="5:5" x14ac:dyDescent="0.2">
      <c r="E266" s="108"/>
    </row>
    <row r="267" spans="5:5" x14ac:dyDescent="0.2">
      <c r="E267" s="108"/>
    </row>
    <row r="268" spans="5:5" x14ac:dyDescent="0.2">
      <c r="E268" s="108"/>
    </row>
    <row r="269" spans="5:5" x14ac:dyDescent="0.2">
      <c r="E269" s="108"/>
    </row>
    <row r="270" spans="5:5" x14ac:dyDescent="0.2">
      <c r="E270" s="108"/>
    </row>
    <row r="271" spans="5:5" x14ac:dyDescent="0.2">
      <c r="E271" s="108"/>
    </row>
    <row r="272" spans="5:5" x14ac:dyDescent="0.2">
      <c r="E272" s="108"/>
    </row>
    <row r="273" spans="5:5" x14ac:dyDescent="0.2">
      <c r="E273" s="108"/>
    </row>
    <row r="274" spans="5:5" x14ac:dyDescent="0.2">
      <c r="E274" s="108"/>
    </row>
    <row r="275" spans="5:5" x14ac:dyDescent="0.2">
      <c r="E275" s="108"/>
    </row>
    <row r="276" spans="5:5" x14ac:dyDescent="0.2">
      <c r="E276" s="108"/>
    </row>
    <row r="277" spans="5:5" x14ac:dyDescent="0.2">
      <c r="E277" s="108"/>
    </row>
    <row r="278" spans="5:5" x14ac:dyDescent="0.2">
      <c r="E278" s="108"/>
    </row>
    <row r="279" spans="5:5" x14ac:dyDescent="0.2">
      <c r="E279" s="108"/>
    </row>
    <row r="280" spans="5:5" x14ac:dyDescent="0.2">
      <c r="E280" s="108"/>
    </row>
    <row r="281" spans="5:5" x14ac:dyDescent="0.2">
      <c r="E281" s="108"/>
    </row>
    <row r="282" spans="5:5" x14ac:dyDescent="0.2">
      <c r="E282" s="108"/>
    </row>
    <row r="283" spans="5:5" x14ac:dyDescent="0.2">
      <c r="E283" s="108"/>
    </row>
    <row r="284" spans="5:5" x14ac:dyDescent="0.2">
      <c r="E284" s="108"/>
    </row>
    <row r="285" spans="5:5" x14ac:dyDescent="0.2">
      <c r="E285" s="108"/>
    </row>
    <row r="286" spans="5:5" x14ac:dyDescent="0.2">
      <c r="E286" s="108"/>
    </row>
    <row r="287" spans="5:5" x14ac:dyDescent="0.2">
      <c r="E287" s="108"/>
    </row>
    <row r="288" spans="5:5" x14ac:dyDescent="0.2">
      <c r="E288" s="108"/>
    </row>
    <row r="289" spans="5:5" x14ac:dyDescent="0.2">
      <c r="E289" s="108"/>
    </row>
    <row r="290" spans="5:5" x14ac:dyDescent="0.2">
      <c r="E290" s="108"/>
    </row>
    <row r="291" spans="5:5" x14ac:dyDescent="0.2">
      <c r="E291" s="108"/>
    </row>
    <row r="292" spans="5:5" x14ac:dyDescent="0.2">
      <c r="E292" s="108"/>
    </row>
    <row r="293" spans="5:5" x14ac:dyDescent="0.2">
      <c r="E293" s="108"/>
    </row>
    <row r="294" spans="5:5" x14ac:dyDescent="0.2">
      <c r="E294" s="108"/>
    </row>
    <row r="295" spans="5:5" x14ac:dyDescent="0.2">
      <c r="E295" s="108"/>
    </row>
    <row r="296" spans="5:5" x14ac:dyDescent="0.2">
      <c r="E296" s="108"/>
    </row>
    <row r="297" spans="5:5" x14ac:dyDescent="0.2">
      <c r="E297" s="108"/>
    </row>
    <row r="298" spans="5:5" x14ac:dyDescent="0.2">
      <c r="E298" s="108"/>
    </row>
    <row r="299" spans="5:5" x14ac:dyDescent="0.2">
      <c r="E299" s="108"/>
    </row>
    <row r="300" spans="5:5" x14ac:dyDescent="0.2">
      <c r="E300" s="108"/>
    </row>
    <row r="301" spans="5:5" x14ac:dyDescent="0.2">
      <c r="E301" s="108"/>
    </row>
    <row r="302" spans="5:5" x14ac:dyDescent="0.2">
      <c r="E302" s="108"/>
    </row>
    <row r="303" spans="5:5" x14ac:dyDescent="0.2">
      <c r="E303" s="108"/>
    </row>
    <row r="304" spans="5:5" x14ac:dyDescent="0.2">
      <c r="E304" s="108"/>
    </row>
    <row r="305" spans="5:5" x14ac:dyDescent="0.2">
      <c r="E305" s="108"/>
    </row>
    <row r="306" spans="5:5" x14ac:dyDescent="0.2">
      <c r="E306" s="108"/>
    </row>
    <row r="307" spans="5:5" x14ac:dyDescent="0.2">
      <c r="E307" s="108"/>
    </row>
    <row r="308" spans="5:5" x14ac:dyDescent="0.2">
      <c r="E308" s="108"/>
    </row>
    <row r="309" spans="5:5" x14ac:dyDescent="0.2">
      <c r="E309" s="108"/>
    </row>
    <row r="310" spans="5:5" x14ac:dyDescent="0.2">
      <c r="E310" s="108"/>
    </row>
    <row r="311" spans="5:5" x14ac:dyDescent="0.2">
      <c r="E311" s="108"/>
    </row>
    <row r="312" spans="5:5" x14ac:dyDescent="0.2">
      <c r="E312" s="108"/>
    </row>
    <row r="313" spans="5:5" x14ac:dyDescent="0.2">
      <c r="E313" s="108"/>
    </row>
    <row r="314" spans="5:5" x14ac:dyDescent="0.2">
      <c r="E314" s="108"/>
    </row>
    <row r="315" spans="5:5" x14ac:dyDescent="0.2">
      <c r="E315" s="108"/>
    </row>
    <row r="316" spans="5:5" x14ac:dyDescent="0.2">
      <c r="E316" s="108"/>
    </row>
    <row r="317" spans="5:5" x14ac:dyDescent="0.2">
      <c r="E317" s="108"/>
    </row>
    <row r="318" spans="5:5" x14ac:dyDescent="0.2">
      <c r="E318" s="108"/>
    </row>
    <row r="319" spans="5:5" x14ac:dyDescent="0.2">
      <c r="E319" s="108"/>
    </row>
    <row r="320" spans="5:5" x14ac:dyDescent="0.2">
      <c r="E320" s="108"/>
    </row>
    <row r="321" spans="5:5" x14ac:dyDescent="0.2">
      <c r="E321" s="108"/>
    </row>
    <row r="322" spans="5:5" x14ac:dyDescent="0.2">
      <c r="E322" s="108"/>
    </row>
    <row r="323" spans="5:5" x14ac:dyDescent="0.2">
      <c r="E323" s="108"/>
    </row>
    <row r="324" spans="5:5" x14ac:dyDescent="0.2">
      <c r="E324" s="108"/>
    </row>
    <row r="325" spans="5:5" x14ac:dyDescent="0.2">
      <c r="E325" s="108"/>
    </row>
    <row r="326" spans="5:5" x14ac:dyDescent="0.2">
      <c r="E326" s="108"/>
    </row>
    <row r="327" spans="5:5" x14ac:dyDescent="0.2">
      <c r="E327" s="108"/>
    </row>
    <row r="328" spans="5:5" x14ac:dyDescent="0.2">
      <c r="E328" s="108"/>
    </row>
    <row r="329" spans="5:5" x14ac:dyDescent="0.2">
      <c r="E329" s="108"/>
    </row>
    <row r="330" spans="5:5" x14ac:dyDescent="0.2">
      <c r="E330" s="108"/>
    </row>
    <row r="331" spans="5:5" x14ac:dyDescent="0.2">
      <c r="E331" s="108"/>
    </row>
    <row r="332" spans="5:5" x14ac:dyDescent="0.2">
      <c r="E332" s="108"/>
    </row>
    <row r="333" spans="5:5" x14ac:dyDescent="0.2">
      <c r="E333" s="108"/>
    </row>
    <row r="334" spans="5:5" x14ac:dyDescent="0.2">
      <c r="E334" s="108"/>
    </row>
    <row r="335" spans="5:5" x14ac:dyDescent="0.2">
      <c r="E335" s="108"/>
    </row>
    <row r="336" spans="5:5" x14ac:dyDescent="0.2">
      <c r="E336" s="108"/>
    </row>
    <row r="337" spans="5:5" x14ac:dyDescent="0.2">
      <c r="E337" s="108"/>
    </row>
    <row r="338" spans="5:5" x14ac:dyDescent="0.2">
      <c r="E338" s="108"/>
    </row>
    <row r="339" spans="5:5" x14ac:dyDescent="0.2">
      <c r="E339" s="108"/>
    </row>
    <row r="340" spans="5:5" x14ac:dyDescent="0.2">
      <c r="E340" s="108"/>
    </row>
    <row r="341" spans="5:5" x14ac:dyDescent="0.2">
      <c r="E341" s="108"/>
    </row>
    <row r="342" spans="5:5" x14ac:dyDescent="0.2">
      <c r="E342" s="108"/>
    </row>
    <row r="343" spans="5:5" x14ac:dyDescent="0.2">
      <c r="E343" s="108"/>
    </row>
    <row r="344" spans="5:5" x14ac:dyDescent="0.2">
      <c r="E344" s="108"/>
    </row>
    <row r="345" spans="5:5" x14ac:dyDescent="0.2">
      <c r="E345" s="108"/>
    </row>
    <row r="346" spans="5:5" x14ac:dyDescent="0.2">
      <c r="E346" s="108"/>
    </row>
    <row r="347" spans="5:5" x14ac:dyDescent="0.2">
      <c r="E347" s="108"/>
    </row>
    <row r="348" spans="5:5" x14ac:dyDescent="0.2">
      <c r="E348" s="108"/>
    </row>
    <row r="349" spans="5:5" x14ac:dyDescent="0.2">
      <c r="E349" s="108"/>
    </row>
    <row r="350" spans="5:5" x14ac:dyDescent="0.2">
      <c r="E350" s="108"/>
    </row>
    <row r="351" spans="5:5" x14ac:dyDescent="0.2">
      <c r="E351" s="108"/>
    </row>
    <row r="352" spans="5:5" x14ac:dyDescent="0.2">
      <c r="E352" s="108"/>
    </row>
    <row r="353" spans="5:5" x14ac:dyDescent="0.2">
      <c r="E353" s="108"/>
    </row>
    <row r="354" spans="5:5" x14ac:dyDescent="0.2">
      <c r="E354" s="108"/>
    </row>
    <row r="355" spans="5:5" x14ac:dyDescent="0.2">
      <c r="E355" s="108"/>
    </row>
    <row r="356" spans="5:5" x14ac:dyDescent="0.2">
      <c r="E356" s="108"/>
    </row>
    <row r="357" spans="5:5" x14ac:dyDescent="0.2">
      <c r="E357" s="108"/>
    </row>
    <row r="358" spans="5:5" x14ac:dyDescent="0.2">
      <c r="E358" s="108"/>
    </row>
    <row r="359" spans="5:5" x14ac:dyDescent="0.2">
      <c r="E359" s="108"/>
    </row>
    <row r="360" spans="5:5" x14ac:dyDescent="0.2">
      <c r="E360" s="108"/>
    </row>
    <row r="361" spans="5:5" x14ac:dyDescent="0.2">
      <c r="E361" s="108"/>
    </row>
    <row r="362" spans="5:5" x14ac:dyDescent="0.2">
      <c r="E362" s="108"/>
    </row>
    <row r="363" spans="5:5" x14ac:dyDescent="0.2">
      <c r="E363" s="108"/>
    </row>
    <row r="364" spans="5:5" x14ac:dyDescent="0.2">
      <c r="E364" s="108"/>
    </row>
    <row r="365" spans="5:5" x14ac:dyDescent="0.2">
      <c r="E365" s="108"/>
    </row>
    <row r="366" spans="5:5" x14ac:dyDescent="0.2">
      <c r="E366" s="108"/>
    </row>
    <row r="367" spans="5:5" x14ac:dyDescent="0.2">
      <c r="E367" s="108"/>
    </row>
    <row r="368" spans="5:5" x14ac:dyDescent="0.2">
      <c r="E368" s="108"/>
    </row>
    <row r="369" spans="5:5" x14ac:dyDescent="0.2">
      <c r="E369" s="108"/>
    </row>
    <row r="370" spans="5:5" x14ac:dyDescent="0.2">
      <c r="E370" s="108"/>
    </row>
    <row r="371" spans="5:5" x14ac:dyDescent="0.2">
      <c r="E371" s="108"/>
    </row>
    <row r="372" spans="5:5" x14ac:dyDescent="0.2">
      <c r="E372" s="108"/>
    </row>
    <row r="373" spans="5:5" x14ac:dyDescent="0.2">
      <c r="E373" s="108"/>
    </row>
    <row r="374" spans="5:5" x14ac:dyDescent="0.2">
      <c r="E374" s="108"/>
    </row>
    <row r="375" spans="5:5" x14ac:dyDescent="0.2">
      <c r="E375" s="108"/>
    </row>
    <row r="376" spans="5:5" x14ac:dyDescent="0.2">
      <c r="E376" s="108"/>
    </row>
    <row r="377" spans="5:5" x14ac:dyDescent="0.2">
      <c r="E377" s="108"/>
    </row>
    <row r="378" spans="5:5" x14ac:dyDescent="0.2">
      <c r="E378" s="108"/>
    </row>
    <row r="379" spans="5:5" x14ac:dyDescent="0.2">
      <c r="E379" s="108"/>
    </row>
    <row r="380" spans="5:5" x14ac:dyDescent="0.2">
      <c r="E380" s="108"/>
    </row>
    <row r="381" spans="5:5" x14ac:dyDescent="0.2">
      <c r="E381" s="108"/>
    </row>
    <row r="382" spans="5:5" x14ac:dyDescent="0.2">
      <c r="E382" s="108"/>
    </row>
    <row r="383" spans="5:5" x14ac:dyDescent="0.2">
      <c r="E383" s="108"/>
    </row>
    <row r="384" spans="5:5" x14ac:dyDescent="0.2">
      <c r="E384" s="108"/>
    </row>
    <row r="385" spans="5:5" x14ac:dyDescent="0.2">
      <c r="E385" s="108"/>
    </row>
    <row r="386" spans="5:5" x14ac:dyDescent="0.2">
      <c r="E386" s="108"/>
    </row>
    <row r="387" spans="5:5" x14ac:dyDescent="0.2">
      <c r="E387" s="108"/>
    </row>
    <row r="388" spans="5:5" x14ac:dyDescent="0.2">
      <c r="E388" s="108"/>
    </row>
    <row r="389" spans="5:5" x14ac:dyDescent="0.2">
      <c r="E389" s="108"/>
    </row>
    <row r="390" spans="5:5" x14ac:dyDescent="0.2">
      <c r="E390" s="108"/>
    </row>
    <row r="391" spans="5:5" x14ac:dyDescent="0.2">
      <c r="E391" s="108"/>
    </row>
    <row r="392" spans="5:5" x14ac:dyDescent="0.2">
      <c r="E392" s="108"/>
    </row>
    <row r="393" spans="5:5" x14ac:dyDescent="0.2">
      <c r="E393" s="108"/>
    </row>
    <row r="394" spans="5:5" x14ac:dyDescent="0.2">
      <c r="E394" s="108"/>
    </row>
    <row r="395" spans="5:5" x14ac:dyDescent="0.2">
      <c r="E395" s="108"/>
    </row>
    <row r="396" spans="5:5" x14ac:dyDescent="0.2">
      <c r="E396" s="108"/>
    </row>
    <row r="397" spans="5:5" x14ac:dyDescent="0.2">
      <c r="E397" s="108"/>
    </row>
    <row r="398" spans="5:5" x14ac:dyDescent="0.2">
      <c r="E398" s="108"/>
    </row>
    <row r="399" spans="5:5" x14ac:dyDescent="0.2">
      <c r="E399" s="108"/>
    </row>
    <row r="400" spans="5:5" x14ac:dyDescent="0.2">
      <c r="E400" s="108"/>
    </row>
    <row r="401" spans="5:5" x14ac:dyDescent="0.2">
      <c r="E401" s="108"/>
    </row>
    <row r="402" spans="5:5" x14ac:dyDescent="0.2">
      <c r="E402" s="108"/>
    </row>
    <row r="403" spans="5:5" x14ac:dyDescent="0.2">
      <c r="E403" s="108"/>
    </row>
    <row r="404" spans="5:5" x14ac:dyDescent="0.2">
      <c r="E404" s="108"/>
    </row>
    <row r="405" spans="5:5" x14ac:dyDescent="0.2">
      <c r="E405" s="108"/>
    </row>
    <row r="406" spans="5:5" x14ac:dyDescent="0.2">
      <c r="E406" s="108"/>
    </row>
    <row r="407" spans="5:5" x14ac:dyDescent="0.2">
      <c r="E407" s="108"/>
    </row>
    <row r="408" spans="5:5" x14ac:dyDescent="0.2">
      <c r="E408" s="108"/>
    </row>
    <row r="409" spans="5:5" x14ac:dyDescent="0.2">
      <c r="E409" s="108"/>
    </row>
    <row r="410" spans="5:5" x14ac:dyDescent="0.2">
      <c r="E410" s="108"/>
    </row>
    <row r="411" spans="5:5" x14ac:dyDescent="0.2">
      <c r="E411" s="108"/>
    </row>
    <row r="412" spans="5:5" x14ac:dyDescent="0.2">
      <c r="E412" s="108"/>
    </row>
    <row r="413" spans="5:5" x14ac:dyDescent="0.2">
      <c r="E413" s="108"/>
    </row>
    <row r="414" spans="5:5" x14ac:dyDescent="0.2">
      <c r="E414" s="108"/>
    </row>
    <row r="415" spans="5:5" x14ac:dyDescent="0.2">
      <c r="E415" s="108"/>
    </row>
    <row r="416" spans="5:5" x14ac:dyDescent="0.2">
      <c r="E416" s="108"/>
    </row>
    <row r="417" spans="5:5" x14ac:dyDescent="0.2">
      <c r="E417" s="108"/>
    </row>
    <row r="418" spans="5:5" x14ac:dyDescent="0.2">
      <c r="E418" s="108"/>
    </row>
    <row r="419" spans="5:5" x14ac:dyDescent="0.2">
      <c r="E419" s="108"/>
    </row>
    <row r="420" spans="5:5" x14ac:dyDescent="0.2">
      <c r="E420" s="108"/>
    </row>
    <row r="421" spans="5:5" x14ac:dyDescent="0.2">
      <c r="E421" s="108"/>
    </row>
    <row r="422" spans="5:5" x14ac:dyDescent="0.2">
      <c r="E422" s="108"/>
    </row>
    <row r="423" spans="5:5" x14ac:dyDescent="0.2">
      <c r="E423" s="108"/>
    </row>
    <row r="424" spans="5:5" x14ac:dyDescent="0.2">
      <c r="E424" s="108"/>
    </row>
    <row r="425" spans="5:5" x14ac:dyDescent="0.2">
      <c r="E425" s="108"/>
    </row>
    <row r="426" spans="5:5" x14ac:dyDescent="0.2">
      <c r="E426" s="108"/>
    </row>
    <row r="427" spans="5:5" x14ac:dyDescent="0.2">
      <c r="E427" s="108"/>
    </row>
    <row r="428" spans="5:5" x14ac:dyDescent="0.2">
      <c r="E428" s="108"/>
    </row>
    <row r="429" spans="5:5" x14ac:dyDescent="0.2">
      <c r="E429" s="108"/>
    </row>
    <row r="430" spans="5:5" x14ac:dyDescent="0.2">
      <c r="E430" s="108"/>
    </row>
    <row r="431" spans="5:5" x14ac:dyDescent="0.2">
      <c r="E431" s="108"/>
    </row>
    <row r="432" spans="5:5" x14ac:dyDescent="0.2">
      <c r="E432" s="108"/>
    </row>
    <row r="433" spans="5:5" x14ac:dyDescent="0.2">
      <c r="E433" s="108"/>
    </row>
    <row r="434" spans="5:5" x14ac:dyDescent="0.2">
      <c r="E434" s="108"/>
    </row>
    <row r="435" spans="5:5" x14ac:dyDescent="0.2">
      <c r="E435" s="108"/>
    </row>
    <row r="436" spans="5:5" x14ac:dyDescent="0.2">
      <c r="E436" s="108"/>
    </row>
    <row r="437" spans="5:5" x14ac:dyDescent="0.2">
      <c r="E437" s="108"/>
    </row>
    <row r="438" spans="5:5" x14ac:dyDescent="0.2">
      <c r="E438" s="108"/>
    </row>
    <row r="439" spans="5:5" x14ac:dyDescent="0.2">
      <c r="E439" s="108"/>
    </row>
    <row r="440" spans="5:5" x14ac:dyDescent="0.2">
      <c r="E440" s="108"/>
    </row>
    <row r="441" spans="5:5" x14ac:dyDescent="0.2">
      <c r="E441" s="108"/>
    </row>
    <row r="442" spans="5:5" x14ac:dyDescent="0.2">
      <c r="E442" s="108"/>
    </row>
    <row r="443" spans="5:5" x14ac:dyDescent="0.2">
      <c r="E443" s="108"/>
    </row>
    <row r="444" spans="5:5" x14ac:dyDescent="0.2">
      <c r="E444" s="108"/>
    </row>
    <row r="445" spans="5:5" x14ac:dyDescent="0.2">
      <c r="E445" s="108"/>
    </row>
    <row r="446" spans="5:5" x14ac:dyDescent="0.2">
      <c r="E446" s="108"/>
    </row>
    <row r="447" spans="5:5" x14ac:dyDescent="0.2">
      <c r="E447" s="108"/>
    </row>
    <row r="448" spans="5:5" x14ac:dyDescent="0.2">
      <c r="E448" s="108"/>
    </row>
    <row r="449" spans="5:5" x14ac:dyDescent="0.2">
      <c r="E449" s="108"/>
    </row>
    <row r="450" spans="5:5" x14ac:dyDescent="0.2">
      <c r="E450" s="108"/>
    </row>
    <row r="451" spans="5:5" x14ac:dyDescent="0.2">
      <c r="E451" s="108"/>
    </row>
    <row r="452" spans="5:5" x14ac:dyDescent="0.2">
      <c r="E452" s="108"/>
    </row>
    <row r="453" spans="5:5" x14ac:dyDescent="0.2">
      <c r="E453" s="108"/>
    </row>
    <row r="454" spans="5:5" x14ac:dyDescent="0.2">
      <c r="E454" s="108"/>
    </row>
    <row r="455" spans="5:5" x14ac:dyDescent="0.2">
      <c r="E455" s="108"/>
    </row>
    <row r="456" spans="5:5" x14ac:dyDescent="0.2">
      <c r="E456" s="108"/>
    </row>
    <row r="457" spans="5:5" x14ac:dyDescent="0.2">
      <c r="E457" s="108"/>
    </row>
    <row r="458" spans="5:5" x14ac:dyDescent="0.2">
      <c r="E458" s="108"/>
    </row>
    <row r="459" spans="5:5" x14ac:dyDescent="0.2">
      <c r="E459" s="108"/>
    </row>
    <row r="460" spans="5:5" x14ac:dyDescent="0.2">
      <c r="E460" s="108"/>
    </row>
    <row r="461" spans="5:5" x14ac:dyDescent="0.2">
      <c r="E461" s="108"/>
    </row>
    <row r="462" spans="5:5" x14ac:dyDescent="0.2">
      <c r="E462" s="108"/>
    </row>
    <row r="463" spans="5:5" x14ac:dyDescent="0.2">
      <c r="E463" s="108"/>
    </row>
    <row r="464" spans="5:5" x14ac:dyDescent="0.2">
      <c r="E464" s="108"/>
    </row>
    <row r="465" spans="5:5" x14ac:dyDescent="0.2">
      <c r="E465" s="108"/>
    </row>
    <row r="466" spans="5:5" x14ac:dyDescent="0.2">
      <c r="E466" s="108"/>
    </row>
    <row r="467" spans="5:5" x14ac:dyDescent="0.2">
      <c r="E467" s="108"/>
    </row>
    <row r="468" spans="5:5" x14ac:dyDescent="0.2">
      <c r="E468" s="108"/>
    </row>
    <row r="469" spans="5:5" x14ac:dyDescent="0.2">
      <c r="E469" s="108"/>
    </row>
    <row r="470" spans="5:5" x14ac:dyDescent="0.2">
      <c r="E470" s="108"/>
    </row>
    <row r="471" spans="5:5" x14ac:dyDescent="0.2">
      <c r="E471" s="108"/>
    </row>
    <row r="472" spans="5:5" x14ac:dyDescent="0.2">
      <c r="E472" s="108"/>
    </row>
    <row r="473" spans="5:5" x14ac:dyDescent="0.2">
      <c r="E473" s="108"/>
    </row>
    <row r="474" spans="5:5" x14ac:dyDescent="0.2">
      <c r="E474" s="108"/>
    </row>
    <row r="475" spans="5:5" x14ac:dyDescent="0.2">
      <c r="E475" s="108"/>
    </row>
    <row r="476" spans="5:5" x14ac:dyDescent="0.2">
      <c r="E476" s="108"/>
    </row>
    <row r="477" spans="5:5" x14ac:dyDescent="0.2">
      <c r="E477" s="108"/>
    </row>
    <row r="478" spans="5:5" x14ac:dyDescent="0.2">
      <c r="E478" s="108"/>
    </row>
    <row r="479" spans="5:5" x14ac:dyDescent="0.2">
      <c r="E479" s="108"/>
    </row>
    <row r="480" spans="5:5" x14ac:dyDescent="0.2">
      <c r="E480" s="108"/>
    </row>
    <row r="481" spans="5:5" x14ac:dyDescent="0.2">
      <c r="E481" s="108"/>
    </row>
    <row r="482" spans="5:5" x14ac:dyDescent="0.2">
      <c r="E482" s="108"/>
    </row>
    <row r="483" spans="5:5" x14ac:dyDescent="0.2">
      <c r="E483" s="108"/>
    </row>
    <row r="484" spans="5:5" x14ac:dyDescent="0.2">
      <c r="E484" s="108"/>
    </row>
    <row r="485" spans="5:5" x14ac:dyDescent="0.2">
      <c r="E485" s="108"/>
    </row>
    <row r="486" spans="5:5" x14ac:dyDescent="0.2">
      <c r="E486" s="108"/>
    </row>
    <row r="487" spans="5:5" x14ac:dyDescent="0.2">
      <c r="E487" s="108"/>
    </row>
    <row r="488" spans="5:5" x14ac:dyDescent="0.2">
      <c r="E488" s="108"/>
    </row>
    <row r="489" spans="5:5" x14ac:dyDescent="0.2">
      <c r="E489" s="108"/>
    </row>
    <row r="490" spans="5:5" x14ac:dyDescent="0.2">
      <c r="E490" s="108"/>
    </row>
    <row r="491" spans="5:5" x14ac:dyDescent="0.2">
      <c r="E491" s="108"/>
    </row>
    <row r="492" spans="5:5" x14ac:dyDescent="0.2">
      <c r="E492" s="108"/>
    </row>
    <row r="493" spans="5:5" x14ac:dyDescent="0.2">
      <c r="E493" s="108"/>
    </row>
    <row r="494" spans="5:5" x14ac:dyDescent="0.2">
      <c r="E494" s="108"/>
    </row>
    <row r="495" spans="5:5" x14ac:dyDescent="0.2">
      <c r="E495" s="108"/>
    </row>
    <row r="496" spans="5:5" x14ac:dyDescent="0.2">
      <c r="E496" s="108"/>
    </row>
    <row r="497" spans="5:5" x14ac:dyDescent="0.2">
      <c r="E497" s="108"/>
    </row>
    <row r="498" spans="5:5" x14ac:dyDescent="0.2">
      <c r="E498" s="108"/>
    </row>
    <row r="499" spans="5:5" x14ac:dyDescent="0.2">
      <c r="E499" s="108"/>
    </row>
    <row r="500" spans="5:5" x14ac:dyDescent="0.2">
      <c r="E500" s="108"/>
    </row>
    <row r="501" spans="5:5" x14ac:dyDescent="0.2">
      <c r="E501" s="108"/>
    </row>
    <row r="502" spans="5:5" x14ac:dyDescent="0.2">
      <c r="E502" s="108"/>
    </row>
    <row r="503" spans="5:5" x14ac:dyDescent="0.2">
      <c r="E503" s="108"/>
    </row>
    <row r="504" spans="5:5" x14ac:dyDescent="0.2">
      <c r="E504" s="108"/>
    </row>
    <row r="505" spans="5:5" x14ac:dyDescent="0.2">
      <c r="E505" s="108"/>
    </row>
    <row r="506" spans="5:5" x14ac:dyDescent="0.2">
      <c r="E506" s="108"/>
    </row>
    <row r="507" spans="5:5" x14ac:dyDescent="0.2">
      <c r="E507" s="108"/>
    </row>
    <row r="508" spans="5:5" x14ac:dyDescent="0.2">
      <c r="E508" s="108"/>
    </row>
    <row r="509" spans="5:5" x14ac:dyDescent="0.2">
      <c r="E509" s="108"/>
    </row>
    <row r="510" spans="5:5" x14ac:dyDescent="0.2">
      <c r="E510" s="108"/>
    </row>
    <row r="511" spans="5:5" x14ac:dyDescent="0.2">
      <c r="E511" s="108"/>
    </row>
    <row r="512" spans="5:5" x14ac:dyDescent="0.2">
      <c r="E512" s="108"/>
    </row>
    <row r="513" spans="5:5" x14ac:dyDescent="0.2">
      <c r="E513" s="108"/>
    </row>
    <row r="514" spans="5:5" x14ac:dyDescent="0.2">
      <c r="E514" s="108"/>
    </row>
    <row r="515" spans="5:5" x14ac:dyDescent="0.2">
      <c r="E515" s="108"/>
    </row>
    <row r="516" spans="5:5" x14ac:dyDescent="0.2">
      <c r="E516" s="108"/>
    </row>
    <row r="517" spans="5:5" x14ac:dyDescent="0.2">
      <c r="E517" s="108"/>
    </row>
    <row r="518" spans="5:5" x14ac:dyDescent="0.2">
      <c r="E518" s="108"/>
    </row>
    <row r="519" spans="5:5" x14ac:dyDescent="0.2">
      <c r="E519" s="108"/>
    </row>
    <row r="520" spans="5:5" x14ac:dyDescent="0.2">
      <c r="E520" s="108"/>
    </row>
    <row r="521" spans="5:5" x14ac:dyDescent="0.2">
      <c r="E521" s="108"/>
    </row>
    <row r="522" spans="5:5" x14ac:dyDescent="0.2">
      <c r="E522" s="108"/>
    </row>
    <row r="523" spans="5:5" x14ac:dyDescent="0.2">
      <c r="E523" s="108"/>
    </row>
    <row r="524" spans="5:5" x14ac:dyDescent="0.2">
      <c r="E524" s="108"/>
    </row>
    <row r="525" spans="5:5" x14ac:dyDescent="0.2">
      <c r="E525" s="108"/>
    </row>
    <row r="526" spans="5:5" x14ac:dyDescent="0.2">
      <c r="E526" s="108"/>
    </row>
    <row r="527" spans="5:5" x14ac:dyDescent="0.2">
      <c r="E527" s="108"/>
    </row>
    <row r="528" spans="5:5" x14ac:dyDescent="0.2">
      <c r="E528" s="108"/>
    </row>
    <row r="529" spans="5:5" x14ac:dyDescent="0.2">
      <c r="E529" s="108"/>
    </row>
    <row r="530" spans="5:5" x14ac:dyDescent="0.2">
      <c r="E530" s="108"/>
    </row>
    <row r="531" spans="5:5" x14ac:dyDescent="0.2">
      <c r="E531" s="108"/>
    </row>
    <row r="532" spans="5:5" x14ac:dyDescent="0.2">
      <c r="E532" s="108"/>
    </row>
    <row r="533" spans="5:5" x14ac:dyDescent="0.2">
      <c r="E533" s="108"/>
    </row>
    <row r="534" spans="5:5" x14ac:dyDescent="0.2">
      <c r="E534" s="108"/>
    </row>
    <row r="535" spans="5:5" x14ac:dyDescent="0.2">
      <c r="E535" s="108"/>
    </row>
    <row r="536" spans="5:5" x14ac:dyDescent="0.2">
      <c r="E536" s="108"/>
    </row>
    <row r="537" spans="5:5" x14ac:dyDescent="0.2">
      <c r="E537" s="108"/>
    </row>
    <row r="538" spans="5:5" x14ac:dyDescent="0.2">
      <c r="E538" s="108"/>
    </row>
    <row r="539" spans="5:5" x14ac:dyDescent="0.2">
      <c r="E539" s="108"/>
    </row>
    <row r="540" spans="5:5" x14ac:dyDescent="0.2">
      <c r="E540" s="108"/>
    </row>
    <row r="541" spans="5:5" x14ac:dyDescent="0.2">
      <c r="E541" s="108"/>
    </row>
    <row r="542" spans="5:5" x14ac:dyDescent="0.2">
      <c r="E542" s="108"/>
    </row>
    <row r="543" spans="5:5" x14ac:dyDescent="0.2">
      <c r="E543" s="108"/>
    </row>
    <row r="544" spans="5:5" x14ac:dyDescent="0.2">
      <c r="E544" s="108"/>
    </row>
    <row r="545" spans="5:5" x14ac:dyDescent="0.2">
      <c r="E545" s="108"/>
    </row>
    <row r="546" spans="5:5" x14ac:dyDescent="0.2">
      <c r="E546" s="108"/>
    </row>
    <row r="547" spans="5:5" x14ac:dyDescent="0.2">
      <c r="E547" s="108"/>
    </row>
    <row r="548" spans="5:5" x14ac:dyDescent="0.2">
      <c r="E548" s="108"/>
    </row>
    <row r="549" spans="5:5" x14ac:dyDescent="0.2">
      <c r="E549" s="108"/>
    </row>
    <row r="550" spans="5:5" x14ac:dyDescent="0.2">
      <c r="E550" s="108"/>
    </row>
    <row r="551" spans="5:5" x14ac:dyDescent="0.2">
      <c r="E551" s="108"/>
    </row>
    <row r="552" spans="5:5" x14ac:dyDescent="0.2">
      <c r="E552" s="108"/>
    </row>
    <row r="553" spans="5:5" x14ac:dyDescent="0.2">
      <c r="E553" s="108"/>
    </row>
    <row r="554" spans="5:5" x14ac:dyDescent="0.2">
      <c r="E554" s="108"/>
    </row>
    <row r="555" spans="5:5" x14ac:dyDescent="0.2">
      <c r="E555" s="108"/>
    </row>
    <row r="556" spans="5:5" x14ac:dyDescent="0.2">
      <c r="E556" s="108"/>
    </row>
    <row r="557" spans="5:5" x14ac:dyDescent="0.2">
      <c r="E557" s="108"/>
    </row>
    <row r="558" spans="5:5" x14ac:dyDescent="0.2">
      <c r="E558" s="108"/>
    </row>
    <row r="559" spans="5:5" x14ac:dyDescent="0.2">
      <c r="E559" s="108"/>
    </row>
    <row r="560" spans="5:5" x14ac:dyDescent="0.2">
      <c r="E560" s="108"/>
    </row>
    <row r="561" spans="5:5" x14ac:dyDescent="0.2">
      <c r="E561" s="108"/>
    </row>
    <row r="562" spans="5:5" x14ac:dyDescent="0.2">
      <c r="E562" s="108"/>
    </row>
    <row r="563" spans="5:5" x14ac:dyDescent="0.2">
      <c r="E563" s="108"/>
    </row>
    <row r="564" spans="5:5" x14ac:dyDescent="0.2">
      <c r="E564" s="108"/>
    </row>
    <row r="565" spans="5:5" x14ac:dyDescent="0.2">
      <c r="E565" s="108"/>
    </row>
    <row r="566" spans="5:5" x14ac:dyDescent="0.2">
      <c r="E566" s="108"/>
    </row>
    <row r="567" spans="5:5" x14ac:dyDescent="0.2">
      <c r="E567" s="108"/>
    </row>
    <row r="568" spans="5:5" x14ac:dyDescent="0.2">
      <c r="E568" s="108"/>
    </row>
    <row r="569" spans="5:5" x14ac:dyDescent="0.2">
      <c r="E569" s="108"/>
    </row>
    <row r="570" spans="5:5" x14ac:dyDescent="0.2">
      <c r="E570" s="108"/>
    </row>
    <row r="571" spans="5:5" x14ac:dyDescent="0.2">
      <c r="E571" s="108"/>
    </row>
    <row r="572" spans="5:5" x14ac:dyDescent="0.2">
      <c r="E572" s="108"/>
    </row>
    <row r="573" spans="5:5" x14ac:dyDescent="0.2">
      <c r="E573" s="108"/>
    </row>
    <row r="574" spans="5:5" x14ac:dyDescent="0.2">
      <c r="E574" s="108"/>
    </row>
    <row r="575" spans="5:5" x14ac:dyDescent="0.2">
      <c r="E575" s="108"/>
    </row>
    <row r="576" spans="5:5" x14ac:dyDescent="0.2">
      <c r="E576" s="108"/>
    </row>
    <row r="577" spans="5:5" x14ac:dyDescent="0.2">
      <c r="E577" s="108"/>
    </row>
    <row r="578" spans="5:5" x14ac:dyDescent="0.2">
      <c r="E578" s="108"/>
    </row>
    <row r="579" spans="5:5" x14ac:dyDescent="0.2">
      <c r="E579" s="108"/>
    </row>
    <row r="580" spans="5:5" x14ac:dyDescent="0.2">
      <c r="E580" s="108"/>
    </row>
    <row r="581" spans="5:5" x14ac:dyDescent="0.2">
      <c r="E581" s="108"/>
    </row>
    <row r="582" spans="5:5" x14ac:dyDescent="0.2">
      <c r="E582" s="108"/>
    </row>
    <row r="583" spans="5:5" x14ac:dyDescent="0.2">
      <c r="E583" s="108"/>
    </row>
    <row r="584" spans="5:5" x14ac:dyDescent="0.2">
      <c r="E584" s="108"/>
    </row>
    <row r="585" spans="5:5" x14ac:dyDescent="0.2">
      <c r="E585" s="108"/>
    </row>
    <row r="586" spans="5:5" x14ac:dyDescent="0.2">
      <c r="E586" s="108"/>
    </row>
    <row r="587" spans="5:5" x14ac:dyDescent="0.2">
      <c r="E587" s="108"/>
    </row>
    <row r="588" spans="5:5" x14ac:dyDescent="0.2">
      <c r="E588" s="108"/>
    </row>
    <row r="589" spans="5:5" x14ac:dyDescent="0.2">
      <c r="E589" s="108"/>
    </row>
    <row r="590" spans="5:5" x14ac:dyDescent="0.2">
      <c r="E590" s="108"/>
    </row>
    <row r="591" spans="5:5" x14ac:dyDescent="0.2">
      <c r="E591" s="108"/>
    </row>
    <row r="592" spans="5:5" x14ac:dyDescent="0.2">
      <c r="E592" s="108"/>
    </row>
    <row r="593" spans="5:5" x14ac:dyDescent="0.2">
      <c r="E593" s="108"/>
    </row>
    <row r="594" spans="5:5" x14ac:dyDescent="0.2">
      <c r="E594" s="108"/>
    </row>
    <row r="595" spans="5:5" x14ac:dyDescent="0.2">
      <c r="E595" s="108"/>
    </row>
    <row r="596" spans="5:5" x14ac:dyDescent="0.2">
      <c r="E596" s="108"/>
    </row>
    <row r="597" spans="5:5" x14ac:dyDescent="0.2">
      <c r="E597" s="108"/>
    </row>
    <row r="598" spans="5:5" x14ac:dyDescent="0.2">
      <c r="E598" s="108"/>
    </row>
    <row r="599" spans="5:5" x14ac:dyDescent="0.2">
      <c r="E599" s="108"/>
    </row>
    <row r="600" spans="5:5" x14ac:dyDescent="0.2">
      <c r="E600" s="108"/>
    </row>
    <row r="601" spans="5:5" x14ac:dyDescent="0.2">
      <c r="E601" s="108"/>
    </row>
    <row r="602" spans="5:5" x14ac:dyDescent="0.2">
      <c r="E602" s="108"/>
    </row>
    <row r="603" spans="5:5" x14ac:dyDescent="0.2">
      <c r="E603" s="108"/>
    </row>
    <row r="604" spans="5:5" x14ac:dyDescent="0.2">
      <c r="E604" s="108"/>
    </row>
    <row r="605" spans="5:5" x14ac:dyDescent="0.2">
      <c r="E605" s="108"/>
    </row>
    <row r="606" spans="5:5" x14ac:dyDescent="0.2">
      <c r="E606" s="108"/>
    </row>
    <row r="607" spans="5:5" x14ac:dyDescent="0.2">
      <c r="E607" s="108"/>
    </row>
    <row r="608" spans="5:5" x14ac:dyDescent="0.2">
      <c r="E608" s="108"/>
    </row>
    <row r="609" spans="5:5" x14ac:dyDescent="0.2">
      <c r="E609" s="108"/>
    </row>
    <row r="610" spans="5:5" x14ac:dyDescent="0.2">
      <c r="E610" s="108"/>
    </row>
    <row r="611" spans="5:5" x14ac:dyDescent="0.2">
      <c r="E611" s="108"/>
    </row>
    <row r="612" spans="5:5" x14ac:dyDescent="0.2">
      <c r="E612" s="108"/>
    </row>
    <row r="613" spans="5:5" x14ac:dyDescent="0.2">
      <c r="E613" s="108"/>
    </row>
    <row r="614" spans="5:5" x14ac:dyDescent="0.2">
      <c r="E614" s="108"/>
    </row>
    <row r="615" spans="5:5" x14ac:dyDescent="0.2">
      <c r="E615" s="108"/>
    </row>
    <row r="616" spans="5:5" x14ac:dyDescent="0.2">
      <c r="E616" s="108"/>
    </row>
    <row r="617" spans="5:5" x14ac:dyDescent="0.2">
      <c r="E617" s="108"/>
    </row>
    <row r="618" spans="5:5" x14ac:dyDescent="0.2">
      <c r="E618" s="108"/>
    </row>
    <row r="619" spans="5:5" x14ac:dyDescent="0.2">
      <c r="E619" s="108"/>
    </row>
    <row r="620" spans="5:5" x14ac:dyDescent="0.2">
      <c r="E620" s="108"/>
    </row>
    <row r="621" spans="5:5" x14ac:dyDescent="0.2">
      <c r="E621" s="108"/>
    </row>
    <row r="622" spans="5:5" x14ac:dyDescent="0.2">
      <c r="E622" s="108"/>
    </row>
    <row r="623" spans="5:5" x14ac:dyDescent="0.2">
      <c r="E623" s="108"/>
    </row>
    <row r="624" spans="5:5" x14ac:dyDescent="0.2">
      <c r="E624" s="108"/>
    </row>
    <row r="625" spans="5:5" x14ac:dyDescent="0.2">
      <c r="E625" s="108"/>
    </row>
    <row r="626" spans="5:5" x14ac:dyDescent="0.2">
      <c r="E626" s="108"/>
    </row>
    <row r="627" spans="5:5" x14ac:dyDescent="0.2">
      <c r="E627" s="108"/>
    </row>
    <row r="628" spans="5:5" x14ac:dyDescent="0.2">
      <c r="E628" s="108"/>
    </row>
    <row r="629" spans="5:5" x14ac:dyDescent="0.2">
      <c r="E629" s="108"/>
    </row>
    <row r="630" spans="5:5" x14ac:dyDescent="0.2">
      <c r="E630" s="108"/>
    </row>
    <row r="631" spans="5:5" x14ac:dyDescent="0.2">
      <c r="E631" s="108"/>
    </row>
    <row r="632" spans="5:5" x14ac:dyDescent="0.2">
      <c r="E632" s="108"/>
    </row>
    <row r="633" spans="5:5" x14ac:dyDescent="0.2">
      <c r="E633" s="108"/>
    </row>
    <row r="634" spans="5:5" x14ac:dyDescent="0.2">
      <c r="E634" s="108"/>
    </row>
    <row r="635" spans="5:5" x14ac:dyDescent="0.2">
      <c r="E635" s="108"/>
    </row>
    <row r="636" spans="5:5" x14ac:dyDescent="0.2">
      <c r="E636" s="108"/>
    </row>
    <row r="637" spans="5:5" x14ac:dyDescent="0.2">
      <c r="E637" s="108"/>
    </row>
    <row r="638" spans="5:5" x14ac:dyDescent="0.2">
      <c r="E638" s="108"/>
    </row>
    <row r="639" spans="5:5" x14ac:dyDescent="0.2">
      <c r="E639" s="108"/>
    </row>
    <row r="640" spans="5:5" x14ac:dyDescent="0.2">
      <c r="E640" s="108"/>
    </row>
    <row r="641" spans="5:5" x14ac:dyDescent="0.2">
      <c r="E641" s="108"/>
    </row>
    <row r="642" spans="5:5" x14ac:dyDescent="0.2">
      <c r="E642" s="108"/>
    </row>
    <row r="643" spans="5:5" x14ac:dyDescent="0.2">
      <c r="E643" s="108"/>
    </row>
    <row r="644" spans="5:5" x14ac:dyDescent="0.2">
      <c r="E644" s="108"/>
    </row>
    <row r="645" spans="5:5" x14ac:dyDescent="0.2">
      <c r="E645" s="108"/>
    </row>
    <row r="646" spans="5:5" x14ac:dyDescent="0.2">
      <c r="E646" s="108"/>
    </row>
    <row r="647" spans="5:5" x14ac:dyDescent="0.2">
      <c r="E647" s="108"/>
    </row>
    <row r="648" spans="5:5" x14ac:dyDescent="0.2">
      <c r="E648" s="108"/>
    </row>
    <row r="649" spans="5:5" x14ac:dyDescent="0.2">
      <c r="E649" s="108"/>
    </row>
    <row r="650" spans="5:5" x14ac:dyDescent="0.2">
      <c r="E650" s="108"/>
    </row>
    <row r="651" spans="5:5" x14ac:dyDescent="0.2">
      <c r="E651" s="108"/>
    </row>
    <row r="652" spans="5:5" x14ac:dyDescent="0.2">
      <c r="E652" s="108"/>
    </row>
    <row r="653" spans="5:5" x14ac:dyDescent="0.2">
      <c r="E653" s="108"/>
    </row>
    <row r="654" spans="5:5" x14ac:dyDescent="0.2">
      <c r="E654" s="108"/>
    </row>
    <row r="655" spans="5:5" x14ac:dyDescent="0.2">
      <c r="E655" s="108"/>
    </row>
    <row r="656" spans="5:5" x14ac:dyDescent="0.2">
      <c r="E656" s="108"/>
    </row>
    <row r="657" spans="5:5" x14ac:dyDescent="0.2">
      <c r="E657" s="108"/>
    </row>
    <row r="658" spans="5:5" x14ac:dyDescent="0.2">
      <c r="E658" s="108"/>
    </row>
    <row r="659" spans="5:5" x14ac:dyDescent="0.2">
      <c r="E659" s="108"/>
    </row>
    <row r="660" spans="5:5" x14ac:dyDescent="0.2">
      <c r="E660" s="108"/>
    </row>
    <row r="661" spans="5:5" x14ac:dyDescent="0.2">
      <c r="E661" s="108"/>
    </row>
    <row r="662" spans="5:5" x14ac:dyDescent="0.2">
      <c r="E662" s="108"/>
    </row>
    <row r="663" spans="5:5" x14ac:dyDescent="0.2">
      <c r="E663" s="108"/>
    </row>
    <row r="664" spans="5:5" x14ac:dyDescent="0.2">
      <c r="E664" s="108"/>
    </row>
    <row r="665" spans="5:5" x14ac:dyDescent="0.2">
      <c r="E665" s="108"/>
    </row>
    <row r="666" spans="5:5" x14ac:dyDescent="0.2">
      <c r="E666" s="108"/>
    </row>
    <row r="667" spans="5:5" x14ac:dyDescent="0.2">
      <c r="E667" s="108"/>
    </row>
    <row r="668" spans="5:5" x14ac:dyDescent="0.2">
      <c r="E668" s="108"/>
    </row>
    <row r="669" spans="5:5" x14ac:dyDescent="0.2">
      <c r="E669" s="108"/>
    </row>
    <row r="670" spans="5:5" x14ac:dyDescent="0.2">
      <c r="E670" s="108"/>
    </row>
    <row r="671" spans="5:5" x14ac:dyDescent="0.2">
      <c r="E671" s="108"/>
    </row>
    <row r="672" spans="5:5" x14ac:dyDescent="0.2">
      <c r="E672" s="108"/>
    </row>
    <row r="673" spans="5:5" x14ac:dyDescent="0.2">
      <c r="E673" s="108"/>
    </row>
    <row r="674" spans="5:5" x14ac:dyDescent="0.2">
      <c r="E674" s="108"/>
    </row>
    <row r="675" spans="5:5" x14ac:dyDescent="0.2">
      <c r="E675" s="108"/>
    </row>
    <row r="676" spans="5:5" x14ac:dyDescent="0.2">
      <c r="E676" s="108"/>
    </row>
    <row r="677" spans="5:5" x14ac:dyDescent="0.2">
      <c r="E677" s="108"/>
    </row>
    <row r="678" spans="5:5" x14ac:dyDescent="0.2">
      <c r="E678" s="108"/>
    </row>
    <row r="679" spans="5:5" x14ac:dyDescent="0.2">
      <c r="E679" s="108"/>
    </row>
    <row r="680" spans="5:5" x14ac:dyDescent="0.2">
      <c r="E680" s="108"/>
    </row>
    <row r="681" spans="5:5" x14ac:dyDescent="0.2">
      <c r="E681" s="108"/>
    </row>
    <row r="682" spans="5:5" x14ac:dyDescent="0.2">
      <c r="E682" s="108"/>
    </row>
    <row r="683" spans="5:5" x14ac:dyDescent="0.2">
      <c r="E683" s="108"/>
    </row>
    <row r="684" spans="5:5" x14ac:dyDescent="0.2">
      <c r="E684" s="108"/>
    </row>
    <row r="685" spans="5:5" x14ac:dyDescent="0.2">
      <c r="E685" s="108"/>
    </row>
    <row r="686" spans="5:5" x14ac:dyDescent="0.2">
      <c r="E686" s="108"/>
    </row>
    <row r="687" spans="5:5" x14ac:dyDescent="0.2">
      <c r="E687" s="108"/>
    </row>
    <row r="688" spans="5:5" x14ac:dyDescent="0.2">
      <c r="E688" s="108"/>
    </row>
    <row r="689" spans="5:5" x14ac:dyDescent="0.2">
      <c r="E689" s="108"/>
    </row>
    <row r="690" spans="5:5" x14ac:dyDescent="0.2">
      <c r="E690" s="108"/>
    </row>
    <row r="691" spans="5:5" x14ac:dyDescent="0.2">
      <c r="E691" s="108"/>
    </row>
    <row r="692" spans="5:5" x14ac:dyDescent="0.2">
      <c r="E692" s="108"/>
    </row>
    <row r="693" spans="5:5" x14ac:dyDescent="0.2">
      <c r="E693" s="108"/>
    </row>
    <row r="694" spans="5:5" x14ac:dyDescent="0.2">
      <c r="E694" s="108"/>
    </row>
    <row r="695" spans="5:5" x14ac:dyDescent="0.2">
      <c r="E695" s="108"/>
    </row>
    <row r="696" spans="5:5" x14ac:dyDescent="0.2">
      <c r="E696" s="108"/>
    </row>
    <row r="697" spans="5:5" x14ac:dyDescent="0.2">
      <c r="E697" s="108"/>
    </row>
    <row r="698" spans="5:5" x14ac:dyDescent="0.2">
      <c r="E698" s="108"/>
    </row>
    <row r="699" spans="5:5" x14ac:dyDescent="0.2">
      <c r="E699" s="108"/>
    </row>
    <row r="700" spans="5:5" x14ac:dyDescent="0.2">
      <c r="E700" s="108"/>
    </row>
    <row r="701" spans="5:5" x14ac:dyDescent="0.2">
      <c r="E701" s="108"/>
    </row>
    <row r="702" spans="5:5" x14ac:dyDescent="0.2">
      <c r="E702" s="108"/>
    </row>
    <row r="703" spans="5:5" x14ac:dyDescent="0.2">
      <c r="E703" s="108"/>
    </row>
    <row r="704" spans="5:5" x14ac:dyDescent="0.2">
      <c r="E704" s="108"/>
    </row>
    <row r="705" spans="5:5" x14ac:dyDescent="0.2">
      <c r="E705" s="108"/>
    </row>
    <row r="706" spans="5:5" x14ac:dyDescent="0.2">
      <c r="E706" s="108"/>
    </row>
    <row r="707" spans="5:5" x14ac:dyDescent="0.2">
      <c r="E707" s="108"/>
    </row>
    <row r="708" spans="5:5" x14ac:dyDescent="0.2">
      <c r="E708" s="108"/>
    </row>
    <row r="709" spans="5:5" x14ac:dyDescent="0.2">
      <c r="E709" s="108"/>
    </row>
    <row r="710" spans="5:5" x14ac:dyDescent="0.2">
      <c r="E710" s="108"/>
    </row>
    <row r="711" spans="5:5" x14ac:dyDescent="0.2">
      <c r="E711" s="108"/>
    </row>
    <row r="712" spans="5:5" x14ac:dyDescent="0.2">
      <c r="E712" s="108"/>
    </row>
    <row r="713" spans="5:5" x14ac:dyDescent="0.2">
      <c r="E713" s="108"/>
    </row>
    <row r="714" spans="5:5" x14ac:dyDescent="0.2">
      <c r="E714" s="108"/>
    </row>
    <row r="715" spans="5:5" x14ac:dyDescent="0.2">
      <c r="E715" s="108"/>
    </row>
    <row r="716" spans="5:5" x14ac:dyDescent="0.2">
      <c r="E716" s="108"/>
    </row>
    <row r="717" spans="5:5" x14ac:dyDescent="0.2">
      <c r="E717" s="108"/>
    </row>
    <row r="718" spans="5:5" x14ac:dyDescent="0.2">
      <c r="E718" s="108"/>
    </row>
    <row r="719" spans="5:5" x14ac:dyDescent="0.2">
      <c r="E719" s="108"/>
    </row>
    <row r="720" spans="5:5" x14ac:dyDescent="0.2">
      <c r="E720" s="108"/>
    </row>
    <row r="721" spans="5:5" x14ac:dyDescent="0.2">
      <c r="E721" s="108"/>
    </row>
    <row r="722" spans="5:5" x14ac:dyDescent="0.2">
      <c r="E722" s="108"/>
    </row>
    <row r="723" spans="5:5" x14ac:dyDescent="0.2">
      <c r="E723" s="108"/>
    </row>
    <row r="724" spans="5:5" x14ac:dyDescent="0.2">
      <c r="E724" s="108"/>
    </row>
    <row r="725" spans="5:5" x14ac:dyDescent="0.2">
      <c r="E725" s="108"/>
    </row>
    <row r="726" spans="5:5" x14ac:dyDescent="0.2">
      <c r="E726" s="108"/>
    </row>
    <row r="727" spans="5:5" x14ac:dyDescent="0.2">
      <c r="E727" s="108"/>
    </row>
    <row r="728" spans="5:5" x14ac:dyDescent="0.2">
      <c r="E728" s="108"/>
    </row>
    <row r="729" spans="5:5" x14ac:dyDescent="0.2">
      <c r="E729" s="108"/>
    </row>
    <row r="730" spans="5:5" x14ac:dyDescent="0.2">
      <c r="E730" s="108"/>
    </row>
    <row r="731" spans="5:5" x14ac:dyDescent="0.2">
      <c r="E731" s="108"/>
    </row>
    <row r="732" spans="5:5" x14ac:dyDescent="0.2">
      <c r="E732" s="108"/>
    </row>
    <row r="733" spans="5:5" x14ac:dyDescent="0.2">
      <c r="E733" s="108"/>
    </row>
    <row r="734" spans="5:5" x14ac:dyDescent="0.2">
      <c r="E734" s="108"/>
    </row>
    <row r="735" spans="5:5" x14ac:dyDescent="0.2">
      <c r="E735" s="108"/>
    </row>
    <row r="736" spans="5:5" x14ac:dyDescent="0.2">
      <c r="E736" s="108"/>
    </row>
    <row r="737" spans="5:5" x14ac:dyDescent="0.2">
      <c r="E737" s="108"/>
    </row>
    <row r="738" spans="5:5" x14ac:dyDescent="0.2">
      <c r="E738" s="108"/>
    </row>
    <row r="739" spans="5:5" x14ac:dyDescent="0.2">
      <c r="E739" s="108"/>
    </row>
    <row r="740" spans="5:5" x14ac:dyDescent="0.2">
      <c r="E740" s="108"/>
    </row>
    <row r="741" spans="5:5" x14ac:dyDescent="0.2">
      <c r="E741" s="108"/>
    </row>
    <row r="742" spans="5:5" x14ac:dyDescent="0.2">
      <c r="E742" s="108"/>
    </row>
    <row r="743" spans="5:5" x14ac:dyDescent="0.2">
      <c r="E743" s="108"/>
    </row>
    <row r="744" spans="5:5" x14ac:dyDescent="0.2">
      <c r="E744" s="108"/>
    </row>
    <row r="745" spans="5:5" x14ac:dyDescent="0.2">
      <c r="E745" s="108"/>
    </row>
    <row r="746" spans="5:5" x14ac:dyDescent="0.2">
      <c r="E746" s="108"/>
    </row>
    <row r="747" spans="5:5" x14ac:dyDescent="0.2">
      <c r="E747" s="108"/>
    </row>
    <row r="748" spans="5:5" x14ac:dyDescent="0.2">
      <c r="E748" s="108"/>
    </row>
    <row r="749" spans="5:5" x14ac:dyDescent="0.2">
      <c r="E749" s="108"/>
    </row>
    <row r="750" spans="5:5" x14ac:dyDescent="0.2">
      <c r="E750" s="108"/>
    </row>
    <row r="751" spans="5:5" x14ac:dyDescent="0.2">
      <c r="E751" s="108"/>
    </row>
    <row r="752" spans="5:5" x14ac:dyDescent="0.2">
      <c r="E752" s="108"/>
    </row>
    <row r="753" spans="5:5" x14ac:dyDescent="0.2">
      <c r="E753" s="108"/>
    </row>
    <row r="754" spans="5:5" x14ac:dyDescent="0.2">
      <c r="E754" s="108"/>
    </row>
    <row r="755" spans="5:5" x14ac:dyDescent="0.2">
      <c r="E755" s="108"/>
    </row>
    <row r="756" spans="5:5" x14ac:dyDescent="0.2">
      <c r="E756" s="108"/>
    </row>
    <row r="757" spans="5:5" x14ac:dyDescent="0.2">
      <c r="E757" s="108"/>
    </row>
    <row r="758" spans="5:5" x14ac:dyDescent="0.2">
      <c r="E758" s="108"/>
    </row>
    <row r="759" spans="5:5" x14ac:dyDescent="0.2">
      <c r="E759" s="108"/>
    </row>
    <row r="760" spans="5:5" x14ac:dyDescent="0.2">
      <c r="E760" s="108"/>
    </row>
    <row r="761" spans="5:5" x14ac:dyDescent="0.2">
      <c r="E761" s="108"/>
    </row>
    <row r="762" spans="5:5" x14ac:dyDescent="0.2">
      <c r="E762" s="108"/>
    </row>
    <row r="763" spans="5:5" x14ac:dyDescent="0.2">
      <c r="E763" s="108"/>
    </row>
    <row r="764" spans="5:5" x14ac:dyDescent="0.2">
      <c r="E764" s="108"/>
    </row>
    <row r="765" spans="5:5" x14ac:dyDescent="0.2">
      <c r="E765" s="108"/>
    </row>
    <row r="766" spans="5:5" x14ac:dyDescent="0.2">
      <c r="E766" s="108"/>
    </row>
    <row r="767" spans="5:5" x14ac:dyDescent="0.2">
      <c r="E767" s="108"/>
    </row>
    <row r="768" spans="5:5" x14ac:dyDescent="0.2">
      <c r="E768" s="108"/>
    </row>
    <row r="769" spans="5:5" x14ac:dyDescent="0.2">
      <c r="E769" s="108"/>
    </row>
    <row r="770" spans="5:5" x14ac:dyDescent="0.2">
      <c r="E770" s="108"/>
    </row>
    <row r="771" spans="5:5" x14ac:dyDescent="0.2">
      <c r="E771" s="108"/>
    </row>
    <row r="772" spans="5:5" x14ac:dyDescent="0.2">
      <c r="E772" s="108"/>
    </row>
    <row r="773" spans="5:5" x14ac:dyDescent="0.2">
      <c r="E773" s="108"/>
    </row>
    <row r="774" spans="5:5" x14ac:dyDescent="0.2">
      <c r="E774" s="108"/>
    </row>
    <row r="775" spans="5:5" x14ac:dyDescent="0.2">
      <c r="E775" s="108"/>
    </row>
    <row r="776" spans="5:5" x14ac:dyDescent="0.2">
      <c r="E776" s="108"/>
    </row>
    <row r="777" spans="5:5" x14ac:dyDescent="0.2">
      <c r="E777" s="108"/>
    </row>
    <row r="778" spans="5:5" x14ac:dyDescent="0.2">
      <c r="E778" s="108"/>
    </row>
    <row r="779" spans="5:5" x14ac:dyDescent="0.2">
      <c r="E779" s="108"/>
    </row>
    <row r="780" spans="5:5" x14ac:dyDescent="0.2">
      <c r="E780" s="108"/>
    </row>
    <row r="781" spans="5:5" x14ac:dyDescent="0.2">
      <c r="E781" s="108"/>
    </row>
    <row r="782" spans="5:5" x14ac:dyDescent="0.2">
      <c r="E782" s="108"/>
    </row>
    <row r="783" spans="5:5" x14ac:dyDescent="0.2">
      <c r="E783" s="108"/>
    </row>
    <row r="784" spans="5:5" x14ac:dyDescent="0.2">
      <c r="E784" s="108"/>
    </row>
    <row r="785" spans="5:5" x14ac:dyDescent="0.2">
      <c r="E785" s="108"/>
    </row>
    <row r="786" spans="5:5" x14ac:dyDescent="0.2">
      <c r="E786" s="108"/>
    </row>
    <row r="787" spans="5:5" x14ac:dyDescent="0.2">
      <c r="E787" s="108"/>
    </row>
    <row r="788" spans="5:5" x14ac:dyDescent="0.2">
      <c r="E788" s="108"/>
    </row>
    <row r="789" spans="5:5" x14ac:dyDescent="0.2">
      <c r="E789" s="108"/>
    </row>
    <row r="790" spans="5:5" x14ac:dyDescent="0.2">
      <c r="E790" s="108"/>
    </row>
    <row r="791" spans="5:5" x14ac:dyDescent="0.2">
      <c r="E791" s="108"/>
    </row>
    <row r="792" spans="5:5" x14ac:dyDescent="0.2">
      <c r="E792" s="108"/>
    </row>
    <row r="793" spans="5:5" x14ac:dyDescent="0.2">
      <c r="E793" s="108"/>
    </row>
    <row r="794" spans="5:5" x14ac:dyDescent="0.2">
      <c r="E794" s="108"/>
    </row>
    <row r="795" spans="5:5" x14ac:dyDescent="0.2">
      <c r="E795" s="108"/>
    </row>
    <row r="796" spans="5:5" x14ac:dyDescent="0.2">
      <c r="E796" s="108"/>
    </row>
    <row r="797" spans="5:5" x14ac:dyDescent="0.2">
      <c r="E797" s="108"/>
    </row>
    <row r="798" spans="5:5" x14ac:dyDescent="0.2">
      <c r="E798" s="108"/>
    </row>
    <row r="799" spans="5:5" x14ac:dyDescent="0.2">
      <c r="E799" s="108"/>
    </row>
    <row r="800" spans="5:5" x14ac:dyDescent="0.2">
      <c r="E800" s="108"/>
    </row>
    <row r="801" spans="5:5" x14ac:dyDescent="0.2">
      <c r="E801" s="108"/>
    </row>
    <row r="802" spans="5:5" x14ac:dyDescent="0.2">
      <c r="E802" s="108"/>
    </row>
    <row r="803" spans="5:5" x14ac:dyDescent="0.2">
      <c r="E803" s="108"/>
    </row>
    <row r="804" spans="5:5" x14ac:dyDescent="0.2">
      <c r="E804" s="108"/>
    </row>
    <row r="805" spans="5:5" x14ac:dyDescent="0.2">
      <c r="E805" s="108"/>
    </row>
    <row r="806" spans="5:5" x14ac:dyDescent="0.2">
      <c r="E806" s="108"/>
    </row>
    <row r="807" spans="5:5" x14ac:dyDescent="0.2">
      <c r="E807" s="108"/>
    </row>
    <row r="808" spans="5:5" x14ac:dyDescent="0.2">
      <c r="E808" s="108"/>
    </row>
    <row r="809" spans="5:5" x14ac:dyDescent="0.2">
      <c r="E809" s="108"/>
    </row>
    <row r="810" spans="5:5" x14ac:dyDescent="0.2">
      <c r="E810" s="108"/>
    </row>
    <row r="811" spans="5:5" x14ac:dyDescent="0.2">
      <c r="E811" s="108"/>
    </row>
    <row r="812" spans="5:5" x14ac:dyDescent="0.2">
      <c r="E812" s="108"/>
    </row>
    <row r="813" spans="5:5" x14ac:dyDescent="0.2">
      <c r="E813" s="108"/>
    </row>
    <row r="814" spans="5:5" x14ac:dyDescent="0.2">
      <c r="E814" s="108"/>
    </row>
    <row r="815" spans="5:5" x14ac:dyDescent="0.2">
      <c r="E815" s="108"/>
    </row>
    <row r="816" spans="5:5" x14ac:dyDescent="0.2">
      <c r="E816" s="108"/>
    </row>
    <row r="817" spans="5:5" x14ac:dyDescent="0.2">
      <c r="E817" s="108"/>
    </row>
    <row r="818" spans="5:5" x14ac:dyDescent="0.2">
      <c r="E818" s="108"/>
    </row>
    <row r="819" spans="5:5" x14ac:dyDescent="0.2">
      <c r="E819" s="108"/>
    </row>
    <row r="820" spans="5:5" x14ac:dyDescent="0.2">
      <c r="E820" s="108"/>
    </row>
    <row r="821" spans="5:5" x14ac:dyDescent="0.2">
      <c r="E821" s="108"/>
    </row>
    <row r="822" spans="5:5" x14ac:dyDescent="0.2">
      <c r="E822" s="108"/>
    </row>
    <row r="823" spans="5:5" x14ac:dyDescent="0.2">
      <c r="E823" s="108"/>
    </row>
    <row r="824" spans="5:5" x14ac:dyDescent="0.2">
      <c r="E824" s="108"/>
    </row>
    <row r="825" spans="5:5" x14ac:dyDescent="0.2">
      <c r="E825" s="108"/>
    </row>
    <row r="826" spans="5:5" x14ac:dyDescent="0.2">
      <c r="E826" s="108"/>
    </row>
    <row r="827" spans="5:5" x14ac:dyDescent="0.2">
      <c r="E827" s="108"/>
    </row>
    <row r="828" spans="5:5" x14ac:dyDescent="0.2">
      <c r="E828" s="108"/>
    </row>
    <row r="829" spans="5:5" x14ac:dyDescent="0.2">
      <c r="E829" s="108"/>
    </row>
    <row r="830" spans="5:5" x14ac:dyDescent="0.2">
      <c r="E830" s="108"/>
    </row>
    <row r="831" spans="5:5" x14ac:dyDescent="0.2">
      <c r="E831" s="108"/>
    </row>
    <row r="832" spans="5:5" x14ac:dyDescent="0.2">
      <c r="E832" s="108"/>
    </row>
    <row r="833" spans="5:5" x14ac:dyDescent="0.2">
      <c r="E833" s="108"/>
    </row>
    <row r="834" spans="5:5" x14ac:dyDescent="0.2">
      <c r="E834" s="108"/>
    </row>
    <row r="835" spans="5:5" x14ac:dyDescent="0.2">
      <c r="E835" s="108"/>
    </row>
    <row r="836" spans="5:5" x14ac:dyDescent="0.2">
      <c r="E836" s="108"/>
    </row>
    <row r="837" spans="5:5" x14ac:dyDescent="0.2">
      <c r="E837" s="108"/>
    </row>
    <row r="838" spans="5:5" x14ac:dyDescent="0.2">
      <c r="E838" s="108"/>
    </row>
    <row r="839" spans="5:5" x14ac:dyDescent="0.2">
      <c r="E839" s="108"/>
    </row>
    <row r="840" spans="5:5" x14ac:dyDescent="0.2">
      <c r="E840" s="108"/>
    </row>
    <row r="841" spans="5:5" x14ac:dyDescent="0.2">
      <c r="E841" s="108"/>
    </row>
    <row r="842" spans="5:5" x14ac:dyDescent="0.2">
      <c r="E842" s="108"/>
    </row>
    <row r="843" spans="5:5" x14ac:dyDescent="0.2">
      <c r="E843" s="108"/>
    </row>
    <row r="844" spans="5:5" x14ac:dyDescent="0.2">
      <c r="E844" s="108"/>
    </row>
    <row r="845" spans="5:5" x14ac:dyDescent="0.2">
      <c r="E845" s="108"/>
    </row>
    <row r="846" spans="5:5" x14ac:dyDescent="0.2">
      <c r="E846" s="108"/>
    </row>
    <row r="847" spans="5:5" x14ac:dyDescent="0.2">
      <c r="E847" s="108"/>
    </row>
    <row r="848" spans="5:5" x14ac:dyDescent="0.2">
      <c r="E848" s="108"/>
    </row>
    <row r="849" spans="5:5" x14ac:dyDescent="0.2">
      <c r="E849" s="108"/>
    </row>
    <row r="850" spans="5:5" x14ac:dyDescent="0.2">
      <c r="E850" s="108"/>
    </row>
    <row r="851" spans="5:5" x14ac:dyDescent="0.2">
      <c r="E851" s="108"/>
    </row>
    <row r="852" spans="5:5" x14ac:dyDescent="0.2">
      <c r="E852" s="108"/>
    </row>
    <row r="853" spans="5:5" x14ac:dyDescent="0.2">
      <c r="E853" s="108"/>
    </row>
    <row r="854" spans="5:5" x14ac:dyDescent="0.2">
      <c r="E854" s="108"/>
    </row>
    <row r="855" spans="5:5" x14ac:dyDescent="0.2">
      <c r="E855" s="108"/>
    </row>
    <row r="856" spans="5:5" x14ac:dyDescent="0.2">
      <c r="E856" s="108"/>
    </row>
    <row r="857" spans="5:5" x14ac:dyDescent="0.2">
      <c r="E857" s="108"/>
    </row>
    <row r="858" spans="5:5" x14ac:dyDescent="0.2">
      <c r="E858" s="108"/>
    </row>
    <row r="859" spans="5:5" x14ac:dyDescent="0.2">
      <c r="E859" s="108"/>
    </row>
    <row r="860" spans="5:5" x14ac:dyDescent="0.2">
      <c r="E860" s="108"/>
    </row>
    <row r="861" spans="5:5" x14ac:dyDescent="0.2">
      <c r="E861" s="108"/>
    </row>
    <row r="862" spans="5:5" x14ac:dyDescent="0.2">
      <c r="E862" s="108"/>
    </row>
    <row r="863" spans="5:5" x14ac:dyDescent="0.2">
      <c r="E863" s="108"/>
    </row>
    <row r="864" spans="5:5" x14ac:dyDescent="0.2">
      <c r="E864" s="108"/>
    </row>
    <row r="865" spans="5:5" x14ac:dyDescent="0.2">
      <c r="E865" s="108"/>
    </row>
    <row r="866" spans="5:5" x14ac:dyDescent="0.2">
      <c r="E866" s="108"/>
    </row>
    <row r="867" spans="5:5" x14ac:dyDescent="0.2">
      <c r="E867" s="108"/>
    </row>
    <row r="868" spans="5:5" x14ac:dyDescent="0.2">
      <c r="E868" s="108"/>
    </row>
    <row r="869" spans="5:5" x14ac:dyDescent="0.2">
      <c r="E869" s="108"/>
    </row>
    <row r="870" spans="5:5" x14ac:dyDescent="0.2">
      <c r="E870" s="108"/>
    </row>
    <row r="871" spans="5:5" x14ac:dyDescent="0.2">
      <c r="E871" s="108"/>
    </row>
    <row r="872" spans="5:5" x14ac:dyDescent="0.2">
      <c r="E872" s="108"/>
    </row>
    <row r="873" spans="5:5" x14ac:dyDescent="0.2">
      <c r="E873" s="108"/>
    </row>
    <row r="874" spans="5:5" x14ac:dyDescent="0.2">
      <c r="E874" s="108"/>
    </row>
    <row r="875" spans="5:5" x14ac:dyDescent="0.2">
      <c r="E875" s="108"/>
    </row>
    <row r="876" spans="5:5" x14ac:dyDescent="0.2">
      <c r="E876" s="108"/>
    </row>
    <row r="877" spans="5:5" x14ac:dyDescent="0.2">
      <c r="E877" s="108"/>
    </row>
    <row r="878" spans="5:5" x14ac:dyDescent="0.2">
      <c r="E878" s="108"/>
    </row>
    <row r="879" spans="5:5" x14ac:dyDescent="0.2">
      <c r="E879" s="108"/>
    </row>
    <row r="880" spans="5:5" x14ac:dyDescent="0.2">
      <c r="E880" s="108"/>
    </row>
    <row r="881" spans="5:5" x14ac:dyDescent="0.2">
      <c r="E881" s="108"/>
    </row>
    <row r="882" spans="5:5" x14ac:dyDescent="0.2">
      <c r="E882" s="108"/>
    </row>
    <row r="883" spans="5:5" x14ac:dyDescent="0.2">
      <c r="E883" s="108"/>
    </row>
    <row r="884" spans="5:5" x14ac:dyDescent="0.2">
      <c r="E884" s="108"/>
    </row>
    <row r="885" spans="5:5" x14ac:dyDescent="0.2">
      <c r="E885" s="108"/>
    </row>
    <row r="886" spans="5:5" x14ac:dyDescent="0.2">
      <c r="E886" s="108"/>
    </row>
    <row r="887" spans="5:5" x14ac:dyDescent="0.2">
      <c r="E887" s="108"/>
    </row>
    <row r="888" spans="5:5" x14ac:dyDescent="0.2">
      <c r="E888" s="108"/>
    </row>
    <row r="889" spans="5:5" x14ac:dyDescent="0.2">
      <c r="E889" s="108"/>
    </row>
    <row r="890" spans="5:5" x14ac:dyDescent="0.2">
      <c r="E890" s="108"/>
    </row>
    <row r="891" spans="5:5" x14ac:dyDescent="0.2">
      <c r="E891" s="108"/>
    </row>
    <row r="892" spans="5:5" x14ac:dyDescent="0.2">
      <c r="E892" s="108"/>
    </row>
    <row r="893" spans="5:5" x14ac:dyDescent="0.2">
      <c r="E893" s="108"/>
    </row>
    <row r="894" spans="5:5" x14ac:dyDescent="0.2">
      <c r="E894" s="108"/>
    </row>
    <row r="895" spans="5:5" x14ac:dyDescent="0.2">
      <c r="E895" s="108"/>
    </row>
    <row r="896" spans="5:5" x14ac:dyDescent="0.2">
      <c r="E896" s="108"/>
    </row>
    <row r="897" spans="5:5" x14ac:dyDescent="0.2">
      <c r="E897" s="108"/>
    </row>
    <row r="898" spans="5:5" x14ac:dyDescent="0.2">
      <c r="E898" s="108"/>
    </row>
    <row r="899" spans="5:5" x14ac:dyDescent="0.2">
      <c r="E899" s="108"/>
    </row>
    <row r="900" spans="5:5" x14ac:dyDescent="0.2">
      <c r="E900" s="108"/>
    </row>
    <row r="901" spans="5:5" x14ac:dyDescent="0.2">
      <c r="E901" s="108"/>
    </row>
    <row r="902" spans="5:5" x14ac:dyDescent="0.2">
      <c r="E902" s="108"/>
    </row>
    <row r="903" spans="5:5" x14ac:dyDescent="0.2">
      <c r="E903" s="108"/>
    </row>
    <row r="904" spans="5:5" x14ac:dyDescent="0.2">
      <c r="E904" s="108"/>
    </row>
    <row r="905" spans="5:5" x14ac:dyDescent="0.2">
      <c r="E905" s="108"/>
    </row>
    <row r="906" spans="5:5" x14ac:dyDescent="0.2">
      <c r="E906" s="108"/>
    </row>
    <row r="907" spans="5:5" x14ac:dyDescent="0.2">
      <c r="E907" s="108"/>
    </row>
    <row r="908" spans="5:5" x14ac:dyDescent="0.2">
      <c r="E908" s="108"/>
    </row>
    <row r="909" spans="5:5" x14ac:dyDescent="0.2">
      <c r="E909" s="108"/>
    </row>
    <row r="910" spans="5:5" x14ac:dyDescent="0.2">
      <c r="E910" s="108"/>
    </row>
    <row r="911" spans="5:5" x14ac:dyDescent="0.2">
      <c r="E911" s="108"/>
    </row>
    <row r="912" spans="5:5" x14ac:dyDescent="0.2">
      <c r="E912" s="108"/>
    </row>
    <row r="913" spans="5:5" x14ac:dyDescent="0.2">
      <c r="E913" s="108"/>
    </row>
    <row r="914" spans="5:5" x14ac:dyDescent="0.2">
      <c r="E914" s="108"/>
    </row>
    <row r="915" spans="5:5" x14ac:dyDescent="0.2">
      <c r="E915" s="108"/>
    </row>
    <row r="916" spans="5:5" x14ac:dyDescent="0.2">
      <c r="E916" s="108"/>
    </row>
    <row r="917" spans="5:5" x14ac:dyDescent="0.2">
      <c r="E917" s="108"/>
    </row>
    <row r="918" spans="5:5" x14ac:dyDescent="0.2">
      <c r="E918" s="108"/>
    </row>
    <row r="919" spans="5:5" x14ac:dyDescent="0.2">
      <c r="E919" s="108"/>
    </row>
    <row r="920" spans="5:5" x14ac:dyDescent="0.2">
      <c r="E920" s="108"/>
    </row>
    <row r="921" spans="5:5" x14ac:dyDescent="0.2">
      <c r="E921" s="108"/>
    </row>
    <row r="922" spans="5:5" x14ac:dyDescent="0.2">
      <c r="E922" s="108"/>
    </row>
    <row r="923" spans="5:5" x14ac:dyDescent="0.2">
      <c r="E923" s="108"/>
    </row>
    <row r="924" spans="5:5" x14ac:dyDescent="0.2">
      <c r="E924" s="108"/>
    </row>
    <row r="925" spans="5:5" x14ac:dyDescent="0.2">
      <c r="E925" s="108"/>
    </row>
    <row r="926" spans="5:5" x14ac:dyDescent="0.2">
      <c r="E926" s="108"/>
    </row>
    <row r="927" spans="5:5" x14ac:dyDescent="0.2">
      <c r="E927" s="108"/>
    </row>
    <row r="928" spans="5:5" x14ac:dyDescent="0.2">
      <c r="E928" s="108"/>
    </row>
    <row r="929" spans="5:5" x14ac:dyDescent="0.2">
      <c r="E929" s="108"/>
    </row>
    <row r="930" spans="5:5" x14ac:dyDescent="0.2">
      <c r="E930" s="108"/>
    </row>
    <row r="931" spans="5:5" x14ac:dyDescent="0.2">
      <c r="E931" s="108"/>
    </row>
    <row r="932" spans="5:5" x14ac:dyDescent="0.2">
      <c r="E932" s="108"/>
    </row>
    <row r="933" spans="5:5" x14ac:dyDescent="0.2">
      <c r="E933" s="108"/>
    </row>
    <row r="934" spans="5:5" x14ac:dyDescent="0.2">
      <c r="E934" s="108"/>
    </row>
    <row r="935" spans="5:5" x14ac:dyDescent="0.2">
      <c r="E935" s="108"/>
    </row>
    <row r="936" spans="5:5" x14ac:dyDescent="0.2">
      <c r="E936" s="108"/>
    </row>
    <row r="937" spans="5:5" x14ac:dyDescent="0.2">
      <c r="E937" s="108"/>
    </row>
    <row r="938" spans="5:5" x14ac:dyDescent="0.2">
      <c r="E938" s="108"/>
    </row>
    <row r="939" spans="5:5" x14ac:dyDescent="0.2">
      <c r="E939" s="108"/>
    </row>
    <row r="940" spans="5:5" x14ac:dyDescent="0.2">
      <c r="E940" s="108"/>
    </row>
    <row r="941" spans="5:5" x14ac:dyDescent="0.2">
      <c r="E941" s="108"/>
    </row>
    <row r="942" spans="5:5" x14ac:dyDescent="0.2">
      <c r="E942" s="108"/>
    </row>
    <row r="943" spans="5:5" x14ac:dyDescent="0.2">
      <c r="E943" s="108"/>
    </row>
    <row r="944" spans="5:5" x14ac:dyDescent="0.2">
      <c r="E944" s="108"/>
    </row>
    <row r="945" spans="5:5" x14ac:dyDescent="0.2">
      <c r="E945" s="108"/>
    </row>
    <row r="946" spans="5:5" x14ac:dyDescent="0.2">
      <c r="E946" s="108"/>
    </row>
    <row r="947" spans="5:5" x14ac:dyDescent="0.2">
      <c r="E947" s="108"/>
    </row>
    <row r="948" spans="5:5" x14ac:dyDescent="0.2">
      <c r="E948" s="108"/>
    </row>
    <row r="949" spans="5:5" x14ac:dyDescent="0.2">
      <c r="E949" s="108"/>
    </row>
    <row r="950" spans="5:5" x14ac:dyDescent="0.2">
      <c r="E950" s="108"/>
    </row>
    <row r="951" spans="5:5" x14ac:dyDescent="0.2">
      <c r="E951" s="108"/>
    </row>
    <row r="952" spans="5:5" x14ac:dyDescent="0.2">
      <c r="E952" s="108"/>
    </row>
    <row r="953" spans="5:5" x14ac:dyDescent="0.2">
      <c r="E953" s="108"/>
    </row>
    <row r="954" spans="5:5" x14ac:dyDescent="0.2">
      <c r="E954" s="108"/>
    </row>
    <row r="955" spans="5:5" x14ac:dyDescent="0.2">
      <c r="E955" s="108"/>
    </row>
    <row r="956" spans="5:5" x14ac:dyDescent="0.2">
      <c r="E956" s="108"/>
    </row>
    <row r="957" spans="5:5" x14ac:dyDescent="0.2">
      <c r="E957" s="108"/>
    </row>
    <row r="958" spans="5:5" x14ac:dyDescent="0.2">
      <c r="E958" s="108"/>
    </row>
    <row r="959" spans="5:5" x14ac:dyDescent="0.2">
      <c r="E959" s="108"/>
    </row>
    <row r="960" spans="5:5" x14ac:dyDescent="0.2">
      <c r="E960" s="108"/>
    </row>
    <row r="961" spans="5:5" x14ac:dyDescent="0.2">
      <c r="E961" s="108"/>
    </row>
    <row r="962" spans="5:5" x14ac:dyDescent="0.2">
      <c r="E962" s="108"/>
    </row>
    <row r="963" spans="5:5" x14ac:dyDescent="0.2">
      <c r="E963" s="108"/>
    </row>
    <row r="964" spans="5:5" x14ac:dyDescent="0.2">
      <c r="E964" s="108"/>
    </row>
    <row r="965" spans="5:5" x14ac:dyDescent="0.2">
      <c r="E965" s="108"/>
    </row>
    <row r="966" spans="5:5" x14ac:dyDescent="0.2">
      <c r="E966" s="108"/>
    </row>
    <row r="967" spans="5:5" x14ac:dyDescent="0.2">
      <c r="E967" s="108"/>
    </row>
    <row r="968" spans="5:5" x14ac:dyDescent="0.2">
      <c r="E968" s="108"/>
    </row>
    <row r="969" spans="5:5" x14ac:dyDescent="0.2">
      <c r="E969" s="108"/>
    </row>
    <row r="970" spans="5:5" x14ac:dyDescent="0.2">
      <c r="E970" s="108"/>
    </row>
    <row r="971" spans="5:5" x14ac:dyDescent="0.2">
      <c r="E971" s="108"/>
    </row>
    <row r="972" spans="5:5" x14ac:dyDescent="0.2">
      <c r="E972" s="108"/>
    </row>
    <row r="973" spans="5:5" x14ac:dyDescent="0.2">
      <c r="E973" s="108"/>
    </row>
    <row r="974" spans="5:5" x14ac:dyDescent="0.2">
      <c r="E974" s="108"/>
    </row>
    <row r="975" spans="5:5" x14ac:dyDescent="0.2">
      <c r="E975" s="108"/>
    </row>
    <row r="976" spans="5:5" x14ac:dyDescent="0.2">
      <c r="E976" s="108"/>
    </row>
    <row r="977" spans="5:5" x14ac:dyDescent="0.2">
      <c r="E977" s="108"/>
    </row>
    <row r="978" spans="5:5" x14ac:dyDescent="0.2">
      <c r="E978" s="108"/>
    </row>
    <row r="979" spans="5:5" x14ac:dyDescent="0.2">
      <c r="E979" s="108"/>
    </row>
    <row r="980" spans="5:5" x14ac:dyDescent="0.2">
      <c r="E980" s="108"/>
    </row>
    <row r="981" spans="5:5" x14ac:dyDescent="0.2">
      <c r="E981" s="108"/>
    </row>
    <row r="982" spans="5:5" x14ac:dyDescent="0.2">
      <c r="E982" s="108"/>
    </row>
    <row r="983" spans="5:5" x14ac:dyDescent="0.2">
      <c r="E983" s="108"/>
    </row>
    <row r="984" spans="5:5" x14ac:dyDescent="0.2">
      <c r="E984" s="108"/>
    </row>
    <row r="985" spans="5:5" x14ac:dyDescent="0.2">
      <c r="E985" s="108"/>
    </row>
    <row r="986" spans="5:5" x14ac:dyDescent="0.2">
      <c r="E986" s="108"/>
    </row>
    <row r="987" spans="5:5" x14ac:dyDescent="0.2">
      <c r="E987" s="108"/>
    </row>
    <row r="988" spans="5:5" x14ac:dyDescent="0.2">
      <c r="E988" s="108"/>
    </row>
    <row r="989" spans="5:5" x14ac:dyDescent="0.2">
      <c r="E989" s="108"/>
    </row>
    <row r="990" spans="5:5" x14ac:dyDescent="0.2">
      <c r="E990" s="108"/>
    </row>
    <row r="991" spans="5:5" x14ac:dyDescent="0.2">
      <c r="E991" s="108"/>
    </row>
    <row r="992" spans="5:5" x14ac:dyDescent="0.2">
      <c r="E992" s="108"/>
    </row>
    <row r="993" spans="5:5" x14ac:dyDescent="0.2">
      <c r="E993" s="108"/>
    </row>
    <row r="994" spans="5:5" x14ac:dyDescent="0.2">
      <c r="E994" s="108"/>
    </row>
    <row r="995" spans="5:5" x14ac:dyDescent="0.2">
      <c r="E995" s="108"/>
    </row>
    <row r="996" spans="5:5" x14ac:dyDescent="0.2">
      <c r="E996" s="108"/>
    </row>
    <row r="997" spans="5:5" x14ac:dyDescent="0.2">
      <c r="E997" s="108"/>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Data-transposed view</vt:lpstr>
      <vt:lpstr>1_Familiarity</vt:lpstr>
      <vt:lpstr>2_Perception of each exercise</vt:lpstr>
      <vt:lpstr>3_Rank based on Favoritism</vt:lpstr>
      <vt:lpstr>4_Independent exercise preferen</vt:lpstr>
      <vt:lpstr>5_Before and after impression</vt:lpstr>
      <vt:lpstr>independent</vt:lpstr>
      <vt:lpstr>maindata</vt:lpstr>
      <vt:lpstr>NamedRange1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Dani Dumadi</cp:lastModifiedBy>
  <dcterms:modified xsi:type="dcterms:W3CDTF">2025-02-18T06:30:33Z</dcterms:modified>
</cp:coreProperties>
</file>