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0" windowWidth="16384" windowHeight="8192" activeTab="0" tabRatio="500"/>
  </bookViews>
  <sheets>
    <sheet name="Investment_Appraisal" sheetId="1" r:id="rId1"/>
  </sheets>
  <calcPr fullCalcOnLoad="1" calcId="124519" iterateDelta="1.0E-4"/>
</workbook>
</file>

<file path=xl/sharedStrings.xml><?xml version="1.0" encoding="utf-8"?>
<sst xmlns="http://schemas.openxmlformats.org/spreadsheetml/2006/main" uniqueCount="48" count="48">
  <si>
    <t>INVESTMENT APPRAISAL MODEL</t>
  </si>
  <si>
    <t>Payback Period | Accounting Rate of Return (ARR) | Net Present Value (NPV)</t>
  </si>
  <si>
    <t>1. PROJECT ASSUMPTIONS (Inputs – edit the blue numbers)</t>
  </si>
  <si>
    <t>Initial Investment (Year 0)</t>
  </si>
  <si>
    <t>← Change this value</t>
  </si>
  <si>
    <t>Discount Rate (r)</t>
  </si>
  <si>
    <t>← Assume 8% as per brief</t>
  </si>
  <si>
    <t>Project Life (Years)</t>
  </si>
  <si>
    <t>2. ANNUAL CASH FLOWS (Inputs)</t>
  </si>
  <si>
    <t>Year</t>
  </si>
  <si>
    <t>Cash Flow (£)</t>
  </si>
  <si>
    <t>Cumulative CF (£)</t>
  </si>
  <si>
    <t>Discount Factor</t>
  </si>
  <si>
    <t>Present Value (£)</t>
  </si>
  <si>
    <t>Notes</t>
  </si>
  <si>
    <t>Initial outlay</t>
  </si>
  <si>
    <t>Operating cash inflow</t>
  </si>
  <si>
    <t>TOTAL</t>
  </si>
  <si>
    <t>3. INVESTMENT APPRAISAL RESULTS</t>
  </si>
  <si>
    <t>A. PAYBACK PERIOD</t>
  </si>
  <si>
    <t>Method</t>
  </si>
  <si>
    <t>Cumulative cash flow recovery of initial investment</t>
  </si>
  <si>
    <t>Payback Period (Years)</t>
  </si>
  <si>
    <t>years</t>
  </si>
  <si>
    <t>(Formula assumes recovery occurs in Year 4 for the sample data. Update if cash flows change significantly.)</t>
  </si>
  <si>
    <t>Interpretation</t>
  </si>
  <si>
    <t>The project recovers its initial investment in the calculated years above.</t>
  </si>
  <si>
    <t>B. ACCOUNTING RATE OF RETURN (ARR)</t>
  </si>
  <si>
    <t>Average Annual Cash Flow / Profit</t>
  </si>
  <si>
    <t>ARR (%)</t>
  </si>
  <si>
    <t>Formula used</t>
  </si>
  <si>
    <t>ARR = (Average Annual Profit ÷ Initial Investment) × 100</t>
  </si>
  <si>
    <t>Note</t>
  </si>
  <si>
    <t>Assumes cash flows approximate accounting profit (no depreciation adjustment shown for simplicity).</t>
  </si>
  <si>
    <t>C. NET PRESENT VALUE (NPV)</t>
  </si>
  <si>
    <t>NPV (using Excel NPV function)</t>
  </si>
  <si>
    <t>NPV (manual sum of PVs)</t>
  </si>
  <si>
    <t>Decision Rule</t>
  </si>
  <si>
    <t>NPV = Σ [CFt / (1+r)^t] – Initial Investment   (or =NPV(rate, CF1:CF5) + CF0)</t>
  </si>
  <si>
    <t>4. SUMMARY OF KEY RESULTS</t>
  </si>
  <si>
    <t>Metric</t>
  </si>
  <si>
    <t>Value</t>
  </si>
  <si>
    <t>Decision Implication</t>
  </si>
  <si>
    <t>Payback Period</t>
  </si>
  <si>
    <t>Shorter is better (liquidity)</t>
  </si>
  <si>
    <t>ARR</t>
  </si>
  <si>
    <t>Higher is better (accounting return)</t>
  </si>
  <si>
    <t>NPV @ 8%</t>
  </si>
</sst>
</file>

<file path=xl/styles.xml><?xml version="1.0" encoding="utf-8"?>
<styleSheet xmlns="http://schemas.openxmlformats.org/spreadsheetml/2006/main">
  <numFmts count="7">
    <numFmt numFmtId="0" formatCode="General"/>
    <numFmt numFmtId="164" formatCode="\£#,##0"/>
    <numFmt numFmtId="10" formatCode="0.00%"/>
    <numFmt numFmtId="165" formatCode="0.0000"/>
    <numFmt numFmtId="166" formatCode="\£#,##0.00"/>
    <numFmt numFmtId="2" formatCode="0.00"/>
    <numFmt numFmtId="167" formatCode="0.00&quot; years&quot;"/>
  </numFmts>
  <fonts count="14">
    <font>
      <name val="Calibri"/>
      <sz val="11"/>
    </font>
    <font>
      <name val="Calibri"/>
      <charset val="1"/>
      <sz val="11"/>
      <color rgb="FF000000"/>
    </font>
    <font>
      <name val="Arial"/>
      <b/>
      <charset val="1"/>
      <sz val="16"/>
      <color rgb="FF1F4E79"/>
    </font>
    <font>
      <name val="Arial"/>
      <charset val="1"/>
      <sz val="10"/>
      <color rgb="FF666666"/>
    </font>
    <font>
      <name val="Arial"/>
      <b/>
      <charset val="1"/>
      <sz val="11"/>
      <color rgb="FF1F4E79"/>
    </font>
    <font>
      <name val="Arial"/>
      <charset val="1"/>
      <sz val="11"/>
      <color rgb="FF0000FF"/>
    </font>
    <font>
      <name val="Arial"/>
      <i/>
      <charset val="1"/>
      <sz val="9"/>
      <color rgb="FF666666"/>
    </font>
    <font>
      <name val="Arial"/>
      <b/>
      <charset val="1"/>
      <sz val="12"/>
      <color rgb="FFFFFFFF"/>
    </font>
    <font>
      <name val="Arial"/>
      <charset val="1"/>
      <sz val="11"/>
      <color rgb="FF000000"/>
    </font>
    <font>
      <name val="Arial"/>
      <b/>
      <charset val="1"/>
      <sz val="11"/>
    </font>
    <font>
      <name val="Arial"/>
      <b/>
      <charset val="1"/>
      <sz val="12"/>
    </font>
    <font>
      <name val="Arial"/>
      <i/>
      <charset val="1"/>
      <sz val="8"/>
      <color rgb="FF666666"/>
    </font>
    <font>
      <name val="Arial"/>
      <b/>
      <charset val="1"/>
      <sz val="11"/>
      <color rgb="FF006600"/>
    </font>
    <font>
      <name val="Arial"/>
      <sz val="11"/>
    </font>
  </fonts>
  <fills count="7">
    <fill>
      <patternFill patternType="none"/>
    </fill>
    <fill>
      <patternFill patternType="gray125"/>
    </fill>
    <fill>
      <patternFill patternType="solid">
        <fgColor rgb="FFD6EAF8"/>
        <bgColor rgb="FFE2EFDA"/>
      </patternFill>
    </fill>
    <fill>
      <patternFill patternType="solid">
        <fgColor rgb="FFFFF2CC"/>
        <bgColor rgb="FFFCE4D6"/>
      </patternFill>
    </fill>
    <fill>
      <patternFill patternType="solid">
        <fgColor rgb="FF1F4E79"/>
        <bgColor rgb="FF003366"/>
      </patternFill>
    </fill>
    <fill>
      <patternFill patternType="solid">
        <fgColor rgb="FFE2EFDA"/>
        <bgColor rgb="FFD6EAF8"/>
      </patternFill>
    </fill>
    <fill>
      <patternFill patternType="solid">
        <fgColor rgb="FFFCE4D6"/>
        <bgColor rgb="FFFFF2CC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Alignment="1">
      <alignment vertical="bottom"/>
    </xf>
    <xf numFmtId="0" fontId="2" fillId="0" borderId="0" xfId="0" applyAlignment="1">
      <alignment horizontal="left" vertical="center"/>
    </xf>
    <xf numFmtId="0" fontId="3" fillId="0" borderId="0" xfId="0" applyAlignment="1">
      <alignment vertical="bottom"/>
    </xf>
    <xf numFmtId="0" fontId="4" fillId="2" borderId="0" xfId="0" applyAlignment="1">
      <alignment vertical="bottom"/>
    </xf>
    <xf numFmtId="164" fontId="5" fillId="3" borderId="1" xfId="0" applyAlignment="1">
      <alignment vertical="bottom"/>
    </xf>
    <xf numFmtId="0" fontId="6" fillId="0" borderId="0" xfId="0" applyAlignment="1">
      <alignment vertical="bottom"/>
    </xf>
    <xf numFmtId="10" fontId="5" fillId="3" borderId="1" xfId="0" applyAlignment="1">
      <alignment vertical="bottom"/>
    </xf>
    <xf numFmtId="0" fontId="5" fillId="3" borderId="1" xfId="0" applyAlignment="1">
      <alignment vertical="bottom"/>
    </xf>
    <xf numFmtId="0" fontId="7" fillId="4" borderId="1" xfId="0" applyAlignment="1">
      <alignment horizontal="center" vertical="center"/>
    </xf>
    <xf numFmtId="0" fontId="1" fillId="0" borderId="1" xfId="0" applyAlignment="1">
      <alignment horizontal="center" vertical="center"/>
    </xf>
    <xf numFmtId="164" fontId="1" fillId="0" borderId="1" xfId="0" applyAlignment="1">
      <alignment horizontal="center" vertical="center"/>
    </xf>
    <xf numFmtId="165" fontId="1" fillId="0" borderId="1" xfId="0" applyAlignment="1">
      <alignment horizontal="center" vertical="center"/>
    </xf>
    <xf numFmtId="166" fontId="1" fillId="0" borderId="1" xfId="0" applyAlignment="1">
      <alignment horizontal="center" vertical="center"/>
    </xf>
    <xf numFmtId="0" fontId="1" fillId="0" borderId="1" xfId="0" applyAlignment="1">
      <alignment horizontal="left" vertical="center"/>
    </xf>
    <xf numFmtId="0" fontId="8" fillId="0" borderId="1" xfId="0" applyAlignment="1">
      <alignment horizontal="center" vertical="center"/>
    </xf>
    <xf numFmtId="164" fontId="5" fillId="3" borderId="1" xfId="0" applyAlignment="1">
      <alignment horizontal="center" vertical="center"/>
    </xf>
    <xf numFmtId="165" fontId="8" fillId="0" borderId="1" xfId="0" applyAlignment="1">
      <alignment horizontal="center" vertical="bottom"/>
    </xf>
    <xf numFmtId="166" fontId="8" fillId="0" borderId="1" xfId="0" applyAlignment="1">
      <alignment horizontal="center" vertical="bottom"/>
    </xf>
    <xf numFmtId="0" fontId="9" fillId="5" borderId="1" xfId="0" applyAlignment="1">
      <alignment vertical="bottom"/>
    </xf>
    <xf numFmtId="164" fontId="9" fillId="5" borderId="1" xfId="0" applyAlignment="1">
      <alignment vertical="bottom"/>
    </xf>
    <xf numFmtId="0" fontId="1" fillId="0" borderId="1" xfId="0" applyAlignment="1">
      <alignment vertical="bottom"/>
    </xf>
    <xf numFmtId="166" fontId="9" fillId="5" borderId="1" xfId="0" applyAlignment="1">
      <alignment vertical="bottom"/>
    </xf>
    <xf numFmtId="0" fontId="9" fillId="6" borderId="0" xfId="0" applyAlignment="1">
      <alignment vertical="bottom"/>
    </xf>
    <xf numFmtId="2" fontId="10" fillId="5" borderId="1" xfId="0" applyAlignment="1">
      <alignment vertical="bottom"/>
    </xf>
    <xf numFmtId="0" fontId="11" fillId="0" borderId="0" xfId="0" applyAlignment="1">
      <alignment vertical="bottom"/>
    </xf>
    <xf numFmtId="166" fontId="1" fillId="0" borderId="1" xfId="0" applyAlignment="1">
      <alignment vertical="bottom"/>
    </xf>
    <xf numFmtId="10" fontId="10" fillId="5" borderId="1" xfId="0" applyAlignment="1">
      <alignment vertical="bottom"/>
    </xf>
    <xf numFmtId="166" fontId="10" fillId="5" borderId="1" xfId="0" applyAlignment="1">
      <alignment vertical="bottom"/>
    </xf>
    <xf numFmtId="0" fontId="12" fillId="0" borderId="0" xfId="0" applyAlignment="1">
      <alignment vertical="bottom"/>
    </xf>
    <xf numFmtId="0" fontId="8" fillId="0" borderId="1" xfId="0" applyAlignment="1">
      <alignment vertical="bottom"/>
    </xf>
    <xf numFmtId="167" fontId="9" fillId="5" borderId="1" xfId="0" applyAlignment="1">
      <alignment vertical="bottom"/>
    </xf>
    <xf numFmtId="10" fontId="9" fillId="5" borderId="1" xfId="0" applyAlignment="1">
      <alignment vertical="bottom"/>
    </xf>
    <xf numFmtId="0" fontId="13" fillId="0" borderId="0" xfId="0" applyAlignment="1">
      <alignment vertical="bottom"/>
    </xf>
    <xf numFmtId="0" fontId="13" fillId="0" borderId="0" xfId="0" applyAlignment="1">
      <alignment vertical="bottom"/>
    </xf>
  </cellXfs>
  <cellStyles count="1">
    <cellStyle name="常规" xfId="0" builtinId="0"/>
  </cellStyles>
  <dxf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808000"/>
      <rgbColor rgb="00800080"/>
      <rgbColor rgb="00008080"/>
      <rgbColor rgb="00B0B0B0"/>
      <rgbColor rgb="00808080"/>
      <rgbColor rgb="009999FF"/>
      <rgbColor rgb="00993366"/>
      <rgbColor rgb="00FFF2CC"/>
      <rgbColor rgb="00D6EAF8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2EFDA"/>
      <rgbColor rgb="00FFFF99"/>
      <rgbColor rgb="0099CCFF"/>
      <rgbColor rgb="00FF99CC"/>
      <rgbColor rgb="00CC99FF"/>
      <rgbColor rgb="00FCE4D6"/>
      <rgbColor rgb="003366FF"/>
      <rgbColor rgb="0033CCCC"/>
      <rgbColor rgb="0099CC00"/>
      <rgbColor rgb="00FFCC00"/>
      <rgbColor rgb="00FF9900"/>
      <rgbColor rgb="00FF6600"/>
      <rgbColor rgb="00666666"/>
      <rgbColor rgb="00999999"/>
      <rgbColor rgb="00003366"/>
      <rgbColor rgb="00339966"/>
      <rgbColor rgb="00003300"/>
      <rgbColor rgb="00333300"/>
      <rgbColor rgb="00993300"/>
      <rgbColor rgb="00993366"/>
      <rgbColor rgb="001F4E7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54"/>
  <sheetViews>
    <sheetView tabSelected="1" workbookViewId="0">
      <pane ySplit="3" topLeftCell="A3" state="frozen" activePane="bottomLeft"/>
      <selection pane="bottomLeft" activeCell="A1" sqref="A1:H1"/>
    </sheetView>
  </sheetViews>
  <sheetFormatPr defaultRowHeight="15.0" zeroHeight="1"/>
  <cols>
    <col min="1" max="1" customWidth="1" width="32.0" style="1"/>
    <col min="2" max="5" customWidth="1" width="16.0" style="1"/>
    <col min="6" max="7" customWidth="1" width="18.0" style="1"/>
    <col min="8" max="8" customWidth="1" width="22.0" style="1"/>
  </cols>
  <sheetData>
    <row r="1" spans="8:8" ht="27.75" customHeight="1">
      <c r="A1" s="2" t="s">
        <v>0</v>
      </c>
    </row>
    <row r="2" spans="8:8" ht="18.0" customHeight="1">
      <c r="A2" s="3" t="s">
        <v>1</v>
      </c>
    </row>
    <row r="4" spans="8:8" ht="15.0" customHeight="1">
      <c r="A4" s="4" t="s">
        <v>2</v>
      </c>
    </row>
    <row r="5" spans="8:8" ht="15.0" customHeight="1">
      <c r="A5" s="1" t="s">
        <v>3</v>
      </c>
      <c r="B5" s="5">
        <v>100000.0</v>
      </c>
      <c r="C5" s="6" t="s">
        <v>4</v>
      </c>
    </row>
    <row r="6" spans="8:8" ht="15.0" customHeight="1">
      <c r="A6" s="1" t="s">
        <v>5</v>
      </c>
      <c r="B6" s="7">
        <v>0.08</v>
      </c>
      <c r="C6" s="6" t="s">
        <v>6</v>
      </c>
    </row>
    <row r="7" spans="8:8" ht="15.0" customHeight="1">
      <c r="A7" s="1" t="s">
        <v>7</v>
      </c>
      <c r="B7" s="8">
        <v>5.0</v>
      </c>
    </row>
    <row r="9" spans="8:8" ht="15.0" customHeight="1">
      <c r="A9" s="4" t="s">
        <v>8</v>
      </c>
    </row>
    <row r="10" spans="8:8" ht="15.0" customHeight="1">
      <c r="A10" s="9" t="s">
        <v>9</v>
      </c>
      <c r="B10" s="9" t="s">
        <v>10</v>
      </c>
      <c r="C10" s="9" t="s">
        <v>11</v>
      </c>
      <c r="D10" s="9" t="s">
        <v>12</v>
      </c>
      <c r="E10" s="9" t="s">
        <v>13</v>
      </c>
      <c r="F10" s="9" t="s">
        <v>14</v>
      </c>
    </row>
    <row r="11" spans="8:8" ht="15.0" customHeight="1">
      <c r="A11" s="10">
        <v>0.0</v>
      </c>
      <c r="B11" s="11">
        <f>-B5</f>
        <v>-100000.0</v>
      </c>
      <c r="C11" s="11">
        <f>B11</f>
        <v>-100000.0</v>
      </c>
      <c r="D11" s="12">
        <v>1.0</v>
      </c>
      <c r="E11" s="13">
        <f>B11*D11</f>
        <v>-100000.0</v>
      </c>
      <c r="F11" s="14" t="s">
        <v>15</v>
      </c>
    </row>
    <row r="12" spans="8:8" ht="15.0" customHeight="1">
      <c r="A12" s="15">
        <v>1.0</v>
      </c>
      <c r="B12" s="16">
        <v>25000.0</v>
      </c>
      <c r="C12" s="11">
        <f>C11+B12</f>
        <v>-75000.0</v>
      </c>
      <c r="D12" s="17">
        <f>1/(1+$B$6)^A12</f>
        <v>0.9259259259259258</v>
      </c>
      <c r="E12" s="18">
        <f>B12*D12</f>
        <v>23148.148148148146</v>
      </c>
      <c r="F12" s="14" t="s">
        <v>16</v>
      </c>
    </row>
    <row r="13" spans="8:8" ht="15.0" hidden="1" customHeight="1">
      <c r="A13" s="15">
        <v>2.0</v>
      </c>
      <c r="B13" s="16">
        <v>30000.0</v>
      </c>
      <c r="C13" s="11">
        <f>C12+B13</f>
        <v>-45000.0</v>
      </c>
      <c r="D13" s="17">
        <f>1/(1+$B$6)^A13</f>
        <v>0.8573388203017832</v>
      </c>
      <c r="E13" s="18">
        <f>B13*D13</f>
        <v>25720.164609053496</v>
      </c>
      <c r="F13" s="14" t="s">
        <v>16</v>
      </c>
    </row>
    <row r="14" spans="8:8" ht="15.0" customHeight="1">
      <c r="A14" s="15">
        <v>3.0</v>
      </c>
      <c r="B14" s="16">
        <v>35000.0</v>
      </c>
      <c r="C14" s="11">
        <f>C13+B14</f>
        <v>-10000.0</v>
      </c>
      <c r="D14" s="17">
        <f>1/(1+$B$6)^A14</f>
        <v>0.7938322410201696</v>
      </c>
      <c r="E14" s="18">
        <f>B14*D14</f>
        <v>27784.128435705934</v>
      </c>
      <c r="F14" s="14" t="s">
        <v>16</v>
      </c>
    </row>
    <row r="15" spans="8:8" ht="15.0" customHeight="1">
      <c r="A15" s="15">
        <v>4.0</v>
      </c>
      <c r="B15" s="16">
        <v>40000.0</v>
      </c>
      <c r="C15" s="11">
        <f>C14+B15</f>
        <v>30000.0</v>
      </c>
      <c r="D15" s="17">
        <f>1/(1+$B$6)^A15</f>
        <v>0.7350298527964533</v>
      </c>
      <c r="E15" s="18">
        <f>B15*D15</f>
        <v>29401.19411185813</v>
      </c>
      <c r="F15" s="14" t="s">
        <v>16</v>
      </c>
    </row>
    <row r="16" spans="8:8" ht="15.0" customHeight="1">
      <c r="A16" s="15">
        <v>5.0</v>
      </c>
      <c r="B16" s="16">
        <v>45000.0</v>
      </c>
      <c r="C16" s="11">
        <f>C15+B16</f>
        <v>75000.0</v>
      </c>
      <c r="D16" s="17">
        <f>1/(1+$B$6)^A16</f>
        <v>0.6805831970337529</v>
      </c>
      <c r="E16" s="18">
        <f>B16*D16</f>
        <v>30626.243866518882</v>
      </c>
      <c r="F16" s="14" t="s">
        <v>16</v>
      </c>
    </row>
    <row r="17" spans="8:8" ht="15.0" customHeight="1">
      <c r="A17" s="19" t="s">
        <v>17</v>
      </c>
      <c r="B17" s="20">
        <f>SUM(B12:B16)</f>
        <v>175000.0</v>
      </c>
      <c r="C17" s="21"/>
      <c r="D17" s="21"/>
      <c r="E17" s="22">
        <f>SUM(E11:E16)</f>
        <v>36679.879171284585</v>
      </c>
      <c r="F17" s="21"/>
    </row>
    <row r="19" spans="8:8" ht="15.0" customHeight="1">
      <c r="A19" s="4" t="s">
        <v>18</v>
      </c>
    </row>
    <row r="21" spans="8:8" ht="15.0" customHeight="1">
      <c r="A21" s="23" t="s">
        <v>19</v>
      </c>
    </row>
    <row r="22" spans="8:8" ht="15.0" customHeight="1">
      <c r="A22" s="1" t="s">
        <v>20</v>
      </c>
      <c r="B22" s="6" t="s">
        <v>21</v>
      </c>
    </row>
    <row r="23" spans="8:8" ht="15.0" customHeight="1">
      <c r="A23" s="1" t="s">
        <v>22</v>
      </c>
      <c r="B23" s="24">
        <f>3+ABS(C14)/B15</f>
        <v>3.25</v>
      </c>
      <c r="C23" s="6" t="s">
        <v>23</v>
      </c>
      <c r="D23" s="25" t="s">
        <v>24</v>
      </c>
    </row>
    <row r="24" spans="8:8" ht="15.0" customHeight="1">
      <c r="A24" s="1" t="s">
        <v>25</v>
      </c>
      <c r="B24" s="6" t="s">
        <v>26</v>
      </c>
    </row>
    <row r="26" spans="8:8" ht="15.0" customHeight="1">
      <c r="A26" s="23" t="s">
        <v>27</v>
      </c>
    </row>
    <row r="27" spans="8:8" ht="15.0" customHeight="1">
      <c r="A27" s="1" t="s">
        <v>28</v>
      </c>
      <c r="B27" s="26">
        <f>AVERAGE(B12:B16)</f>
        <v>35000.0</v>
      </c>
    </row>
    <row r="28" spans="8:8" ht="15.0" customHeight="1">
      <c r="A28" s="1" t="s">
        <v>29</v>
      </c>
      <c r="B28" s="27">
        <f>B27/B5</f>
        <v>0.35</v>
      </c>
    </row>
    <row r="29" spans="8:8" ht="15.0" customHeight="1">
      <c r="A29" s="1" t="s">
        <v>30</v>
      </c>
      <c r="B29" s="6" t="s">
        <v>31</v>
      </c>
    </row>
    <row r="30" spans="8:8" ht="15.0" customHeight="1">
      <c r="A30" s="1" t="s">
        <v>32</v>
      </c>
      <c r="B30" s="6" t="s">
        <v>33</v>
      </c>
    </row>
    <row r="32" spans="8:8" ht="15.0" customHeight="1">
      <c r="A32" s="23" t="s">
        <v>34</v>
      </c>
    </row>
    <row r="33" spans="8:8" ht="15.0" customHeight="1">
      <c r="A33" s="1" t="s">
        <v>35</v>
      </c>
      <c r="B33" s="28">
        <f>NPV(B6,B12:B16)+B11</f>
        <v>36679.87917128499</v>
      </c>
    </row>
    <row r="34" spans="8:8" ht="15.0" customHeight="1">
      <c r="A34" s="1" t="s">
        <v>36</v>
      </c>
      <c r="B34" s="26">
        <f>E17</f>
        <v>36679.879171284585</v>
      </c>
    </row>
    <row r="35" spans="8:8" ht="15.0" customHeight="1">
      <c r="A35" s="1" t="s">
        <v>37</v>
      </c>
      <c r="B35" s="29" t="str">
        <f>IF(B33&gt;0,"ACCEPT – Positive NPV adds value","REJECT – Negative NPV destroys value")</f>
        <v>ACCEPT – Positive NPV adds value</v>
      </c>
    </row>
    <row r="36" spans="8:8" ht="15.0" customHeight="1">
      <c r="A36" s="1" t="s">
        <v>30</v>
      </c>
      <c r="B36" s="6" t="s">
        <v>38</v>
      </c>
    </row>
    <row r="38" spans="8:8" ht="15.0" customHeight="1">
      <c r="A38" s="4" t="s">
        <v>39</v>
      </c>
    </row>
    <row r="39" spans="8:8" ht="15.0" customHeight="1">
      <c r="A39" s="9" t="s">
        <v>40</v>
      </c>
      <c r="B39" s="9" t="s">
        <v>41</v>
      </c>
      <c r="C39" s="9" t="s">
        <v>42</v>
      </c>
    </row>
    <row r="40" spans="8:8" ht="15.0" customHeight="1">
      <c r="A40" s="30" t="s">
        <v>43</v>
      </c>
      <c r="B40" s="31">
        <f>B23</f>
        <v>3.25</v>
      </c>
      <c r="C40" s="30" t="s">
        <v>44</v>
      </c>
    </row>
    <row r="41" spans="8:8" ht="15.0" customHeight="1">
      <c r="A41" s="30" t="s">
        <v>45</v>
      </c>
      <c r="B41" s="32">
        <f>B28</f>
        <v>0.35</v>
      </c>
      <c r="C41" s="30" t="s">
        <v>46</v>
      </c>
    </row>
    <row r="42" spans="8:8" ht="15.0" customHeight="1">
      <c r="A42" s="30" t="s">
        <v>47</v>
      </c>
      <c r="B42" s="22">
        <f>B33</f>
        <v>36679.87917128499</v>
      </c>
      <c r="C42" s="30" t="str">
        <f>IF(B33&gt;0,"Value-creating project","Value-destroying project")</f>
        <v>Value-creating project</v>
      </c>
    </row>
    <row r="44" spans="8:8" ht="15.0" customHeight="1">
      <c r="A44" s="33"/>
      <c r="B44" s="34"/>
      <c r="C44" s="34"/>
      <c r="D44" s="34"/>
      <c r="E44" s="34"/>
      <c r="F44" s="34"/>
      <c r="G44" s="34"/>
    </row>
    <row r="45" spans="8:8" ht="15.0" customHeight="1">
      <c r="A45" s="33"/>
      <c r="B45" s="34"/>
      <c r="C45" s="34"/>
      <c r="D45" s="34"/>
      <c r="E45" s="34"/>
      <c r="F45" s="34"/>
      <c r="G45" s="34"/>
    </row>
    <row r="46" spans="8:8" ht="15.0" customHeight="1">
      <c r="A46" s="33"/>
      <c r="B46" s="34"/>
      <c r="C46" s="34"/>
      <c r="D46" s="34"/>
      <c r="E46" s="34"/>
      <c r="F46" s="34"/>
      <c r="G46" s="34"/>
    </row>
    <row r="47" spans="8:8" ht="15.0" customHeight="1">
      <c r="A47" s="33"/>
      <c r="B47" s="34"/>
      <c r="C47" s="34"/>
      <c r="D47" s="34"/>
      <c r="E47" s="34"/>
      <c r="F47" s="34"/>
      <c r="G47" s="34"/>
    </row>
    <row r="48" spans="8:8" ht="15.0" customHeight="1">
      <c r="A48" s="33"/>
      <c r="B48" s="34"/>
      <c r="C48" s="34"/>
      <c r="D48" s="34"/>
      <c r="E48" s="34"/>
      <c r="F48" s="34"/>
      <c r="G48" s="34"/>
    </row>
    <row r="49" spans="8:8" ht="15.0" customHeight="1">
      <c r="A49" s="33"/>
      <c r="B49" s="34"/>
      <c r="C49" s="34"/>
      <c r="D49" s="34"/>
      <c r="E49" s="34"/>
      <c r="F49" s="34"/>
      <c r="G49" s="34"/>
    </row>
    <row r="50" spans="8:8" ht="15.0" customHeight="1">
      <c r="A50" s="33"/>
      <c r="B50" s="34"/>
      <c r="C50" s="34"/>
      <c r="D50" s="34"/>
      <c r="E50" s="34"/>
      <c r="F50" s="34"/>
      <c r="G50" s="34"/>
    </row>
    <row r="51" spans="8:8" ht="15.0" customHeight="1">
      <c r="A51" s="33"/>
      <c r="B51" s="34"/>
      <c r="C51" s="34"/>
      <c r="D51" s="34"/>
      <c r="E51" s="34"/>
      <c r="F51" s="34"/>
      <c r="G51" s="34"/>
    </row>
    <row r="52" spans="8:8" ht="15.0" customHeight="1">
      <c r="A52" s="33"/>
      <c r="B52" s="34"/>
      <c r="C52" s="34"/>
      <c r="D52" s="34"/>
      <c r="E52" s="34"/>
      <c r="F52" s="34"/>
      <c r="G52" s="34"/>
    </row>
    <row r="53" spans="8:8" ht="15.0">
      <c r="A53" s="34"/>
      <c r="B53" s="34"/>
      <c r="C53" s="34"/>
      <c r="D53" s="34"/>
      <c r="E53" s="34"/>
      <c r="F53" s="34"/>
      <c r="G53" s="34"/>
    </row>
    <row r="54" spans="8:8" ht="15.0" customHeight="1">
      <c r="A54" s="33"/>
      <c r="B54" s="34"/>
      <c r="C54" s="34"/>
      <c r="D54" s="34"/>
      <c r="E54" s="34"/>
      <c r="F54" s="34"/>
      <c r="G54" s="34"/>
    </row>
  </sheetData>
  <mergeCells count="15">
    <mergeCell ref="A4:D4"/>
    <mergeCell ref="A1:H1"/>
    <mergeCell ref="A2:H2"/>
    <mergeCell ref="A9:F9"/>
    <mergeCell ref="A38:C38"/>
    <mergeCell ref="B22:D22"/>
    <mergeCell ref="B30:F30"/>
    <mergeCell ref="A21:C21"/>
    <mergeCell ref="B36:F36"/>
    <mergeCell ref="B24:F24"/>
    <mergeCell ref="A32:C32"/>
    <mergeCell ref="A19:D19"/>
    <mergeCell ref="B29:F29"/>
    <mergeCell ref="A26:C26"/>
    <mergeCell ref="B35:F35"/>
  </mergeCells>
  <pageMargins left="0.75" right="0.75" top="1.0" bottom="1.0" header="0.511811023622047" footer="0.511811023622047"/>
  <pageSetup paperSize="9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2026-08-11T16:12:52Z</dcterms:created>
  <dcterms:modified xsi:type="dcterms:W3CDTF">2026-08-11T17:22:42Z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e1a4a1ddf267451582ebc308ce61e374_23</vt:lpwstr>
  </property>
</Properties>
</file>