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Accounting Fundamentals\Exercises and activities\"/>
    </mc:Choice>
  </mc:AlternateContent>
  <xr:revisionPtr revIDLastSave="0" documentId="8_{71CC21B1-81F2-4FD2-A485-F7C8DE5059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ercise 1" sheetId="1" r:id="rId1"/>
    <sheet name="Exercise 2" sheetId="2" r:id="rId2"/>
    <sheet name="Exercise 3" sheetId="3" r:id="rId3"/>
    <sheet name="Exercise 4" sheetId="4" r:id="rId4"/>
    <sheet name="Exercise 5" sheetId="5" r:id="rId5"/>
    <sheet name="Exercise 6" sheetId="6" r:id="rId6"/>
    <sheet name="Exercise 7 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6" i="7" l="1"/>
  <c r="D58" i="7"/>
  <c r="F58" i="7" s="1"/>
  <c r="D60" i="7"/>
  <c r="F60" i="7" s="1"/>
  <c r="D59" i="7"/>
  <c r="C51" i="7"/>
  <c r="E60" i="7" s="1"/>
  <c r="C50" i="7"/>
  <c r="E59" i="7" s="1"/>
  <c r="E61" i="7" s="1"/>
  <c r="C47" i="7"/>
  <c r="C46" i="7"/>
  <c r="C45" i="7"/>
  <c r="D25" i="7"/>
  <c r="C25" i="7"/>
  <c r="E86" i="7"/>
  <c r="E83" i="7"/>
  <c r="D73" i="7"/>
  <c r="E74" i="7" s="1"/>
  <c r="D65" i="7"/>
  <c r="D64" i="7"/>
  <c r="E67" i="7" s="1"/>
  <c r="C41" i="7"/>
  <c r="C39" i="7"/>
  <c r="C38" i="7"/>
  <c r="D36" i="7"/>
  <c r="D23" i="6"/>
  <c r="C23" i="6"/>
  <c r="F56" i="6"/>
  <c r="E79" i="6"/>
  <c r="C44" i="6"/>
  <c r="E82" i="6"/>
  <c r="E76" i="6"/>
  <c r="D69" i="6"/>
  <c r="E70" i="6" s="1"/>
  <c r="D63" i="6"/>
  <c r="D62" i="6"/>
  <c r="D58" i="6"/>
  <c r="D57" i="6"/>
  <c r="C49" i="6"/>
  <c r="E58" i="6" s="1"/>
  <c r="F58" i="6" s="1"/>
  <c r="C48" i="6"/>
  <c r="E57" i="6" s="1"/>
  <c r="C47" i="6"/>
  <c r="C46" i="6"/>
  <c r="C45" i="6"/>
  <c r="C43" i="6"/>
  <c r="C39" i="6"/>
  <c r="C37" i="6"/>
  <c r="C36" i="6"/>
  <c r="D34" i="6"/>
  <c r="C43" i="5"/>
  <c r="D21" i="5"/>
  <c r="C21" i="5"/>
  <c r="E79" i="5"/>
  <c r="E76" i="5"/>
  <c r="E73" i="5"/>
  <c r="D65" i="5"/>
  <c r="E67" i="5" s="1"/>
  <c r="D61" i="5"/>
  <c r="D60" i="5"/>
  <c r="D59" i="5"/>
  <c r="D55" i="5"/>
  <c r="D54" i="5"/>
  <c r="C46" i="5"/>
  <c r="E55" i="5" s="1"/>
  <c r="C45" i="5"/>
  <c r="E54" i="5" s="1"/>
  <c r="E56" i="5" s="1"/>
  <c r="C44" i="5"/>
  <c r="C42" i="5"/>
  <c r="C41" i="5"/>
  <c r="C37" i="5"/>
  <c r="C35" i="5"/>
  <c r="C34" i="5"/>
  <c r="D32" i="5"/>
  <c r="D77" i="4"/>
  <c r="C67" i="4"/>
  <c r="D68" i="4" s="1"/>
  <c r="C62" i="4"/>
  <c r="C61" i="4"/>
  <c r="C60" i="4"/>
  <c r="D62" i="4" s="1"/>
  <c r="D56" i="4"/>
  <c r="E56" i="4" s="1"/>
  <c r="C56" i="4"/>
  <c r="D55" i="4"/>
  <c r="D57" i="4" s="1"/>
  <c r="C47" i="4"/>
  <c r="C46" i="4"/>
  <c r="C55" i="4"/>
  <c r="C57" i="4" s="1"/>
  <c r="E54" i="4"/>
  <c r="C54" i="4"/>
  <c r="C45" i="4"/>
  <c r="C44" i="4"/>
  <c r="C43" i="4"/>
  <c r="D47" i="4" s="1"/>
  <c r="C42" i="4"/>
  <c r="C38" i="4"/>
  <c r="C36" i="4"/>
  <c r="C37" i="4" s="1"/>
  <c r="D38" i="4" s="1"/>
  <c r="D39" i="4" s="1"/>
  <c r="C35" i="4"/>
  <c r="D33" i="4"/>
  <c r="D22" i="4"/>
  <c r="C22" i="4"/>
  <c r="D80" i="4"/>
  <c r="D74" i="4"/>
  <c r="D49" i="4" l="1"/>
  <c r="D78" i="4" s="1"/>
  <c r="E55" i="4"/>
  <c r="D51" i="7"/>
  <c r="E57" i="4"/>
  <c r="E69" i="4"/>
  <c r="F59" i="7"/>
  <c r="F61" i="7"/>
  <c r="D61" i="7"/>
  <c r="C40" i="7"/>
  <c r="D41" i="7" s="1"/>
  <c r="D42" i="7" s="1"/>
  <c r="F75" i="7"/>
  <c r="H17" i="6"/>
  <c r="C38" i="6"/>
  <c r="D39" i="6" s="1"/>
  <c r="D40" i="6" s="1"/>
  <c r="D51" i="6" s="1"/>
  <c r="E80" i="6" s="1"/>
  <c r="E81" i="6" s="1"/>
  <c r="F82" i="6" s="1"/>
  <c r="E59" i="6"/>
  <c r="E64" i="6"/>
  <c r="F71" i="6" s="1"/>
  <c r="D59" i="6"/>
  <c r="D49" i="6"/>
  <c r="F57" i="6"/>
  <c r="F59" i="6" s="1"/>
  <c r="E61" i="5"/>
  <c r="F68" i="5" s="1"/>
  <c r="F55" i="5"/>
  <c r="C36" i="5"/>
  <c r="D37" i="5" s="1"/>
  <c r="D38" i="5" s="1"/>
  <c r="F54" i="5"/>
  <c r="D46" i="5"/>
  <c r="D56" i="5"/>
  <c r="D79" i="4"/>
  <c r="E80" i="4" s="1"/>
  <c r="D68" i="3"/>
  <c r="E68" i="3" s="1"/>
  <c r="C24" i="3"/>
  <c r="G21" i="3" s="1"/>
  <c r="D24" i="3"/>
  <c r="E80" i="3"/>
  <c r="E77" i="3"/>
  <c r="E74" i="3"/>
  <c r="D67" i="3"/>
  <c r="D62" i="3"/>
  <c r="D61" i="3"/>
  <c r="D60" i="3"/>
  <c r="F56" i="3"/>
  <c r="F55" i="3"/>
  <c r="F54" i="3"/>
  <c r="F57" i="3" s="1"/>
  <c r="C46" i="3"/>
  <c r="C45" i="3"/>
  <c r="C44" i="3"/>
  <c r="C43" i="3"/>
  <c r="C42" i="3"/>
  <c r="D46" i="3" s="1"/>
  <c r="C38" i="3"/>
  <c r="C36" i="3"/>
  <c r="C35" i="3"/>
  <c r="D33" i="3"/>
  <c r="E78" i="2"/>
  <c r="E75" i="2"/>
  <c r="E72" i="2"/>
  <c r="E67" i="2"/>
  <c r="D67" i="2"/>
  <c r="D63" i="2"/>
  <c r="D62" i="2"/>
  <c r="D61" i="2"/>
  <c r="D60" i="2"/>
  <c r="E64" i="2" s="1"/>
  <c r="F68" i="2" s="1"/>
  <c r="F56" i="2"/>
  <c r="F57" i="2" s="1"/>
  <c r="F55" i="2"/>
  <c r="C44" i="2"/>
  <c r="D24" i="2"/>
  <c r="C24" i="2"/>
  <c r="F54" i="2"/>
  <c r="C46" i="2"/>
  <c r="C45" i="2"/>
  <c r="C43" i="2"/>
  <c r="C42" i="2"/>
  <c r="D46" i="2" s="1"/>
  <c r="C38" i="2"/>
  <c r="C36" i="2"/>
  <c r="C35" i="2"/>
  <c r="D33" i="2"/>
  <c r="E77" i="1"/>
  <c r="E74" i="1"/>
  <c r="E71" i="1"/>
  <c r="F71" i="1" s="1"/>
  <c r="D66" i="1"/>
  <c r="E66" i="1" s="1"/>
  <c r="D62" i="1"/>
  <c r="D61" i="1"/>
  <c r="D60" i="1"/>
  <c r="F56" i="1"/>
  <c r="F55" i="1"/>
  <c r="F54" i="1"/>
  <c r="C39" i="1"/>
  <c r="C42" i="1"/>
  <c r="C41" i="1"/>
  <c r="C40" i="1"/>
  <c r="D42" i="1" s="1"/>
  <c r="C35" i="1"/>
  <c r="D59" i="1" s="1"/>
  <c r="E63" i="1" s="1"/>
  <c r="F67" i="1" s="1"/>
  <c r="C34" i="1"/>
  <c r="D35" i="1" s="1"/>
  <c r="C33" i="1"/>
  <c r="C32" i="1"/>
  <c r="D30" i="1"/>
  <c r="D36" i="1" s="1"/>
  <c r="D43" i="1" s="1"/>
  <c r="E75" i="1" s="1"/>
  <c r="F69" i="2" l="1"/>
  <c r="F73" i="2" s="1"/>
  <c r="E76" i="1"/>
  <c r="F77" i="1" s="1"/>
  <c r="F68" i="1"/>
  <c r="F72" i="1" s="1"/>
  <c r="C37" i="3"/>
  <c r="D38" i="3" s="1"/>
  <c r="D39" i="3" s="1"/>
  <c r="D48" i="3" s="1"/>
  <c r="E78" i="3" s="1"/>
  <c r="E79" i="3" s="1"/>
  <c r="F80" i="3" s="1"/>
  <c r="F76" i="7"/>
  <c r="E70" i="4"/>
  <c r="D53" i="7"/>
  <c r="E84" i="7" s="1"/>
  <c r="E85" i="7" s="1"/>
  <c r="F86" i="7" s="1"/>
  <c r="F81" i="7"/>
  <c r="F72" i="6"/>
  <c r="F77" i="6" s="1"/>
  <c r="D48" i="5"/>
  <c r="E77" i="5" s="1"/>
  <c r="E78" i="5" s="1"/>
  <c r="F79" i="5" s="1"/>
  <c r="F56" i="5"/>
  <c r="F69" i="5" s="1"/>
  <c r="F74" i="5" s="1"/>
  <c r="E75" i="4"/>
  <c r="E62" i="3"/>
  <c r="F69" i="3" s="1"/>
  <c r="F70" i="3" s="1"/>
  <c r="F75" i="3" s="1"/>
  <c r="C37" i="2"/>
  <c r="D38" i="2" s="1"/>
  <c r="D39" i="2" s="1"/>
  <c r="I76" i="5" l="1"/>
  <c r="J75" i="3"/>
  <c r="D48" i="2"/>
  <c r="E76" i="2" s="1"/>
  <c r="E77" i="2" s="1"/>
  <c r="F78" i="2" s="1"/>
  <c r="D22" i="1" l="1"/>
  <c r="C22" i="1"/>
</calcChain>
</file>

<file path=xl/sharedStrings.xml><?xml version="1.0" encoding="utf-8"?>
<sst xmlns="http://schemas.openxmlformats.org/spreadsheetml/2006/main" count="448" uniqueCount="108">
  <si>
    <t>Debit</t>
  </si>
  <si>
    <t>Credit</t>
  </si>
  <si>
    <t>Item</t>
  </si>
  <si>
    <t>Purchases</t>
  </si>
  <si>
    <t>Sales</t>
  </si>
  <si>
    <t>Salaries and wages</t>
  </si>
  <si>
    <t>Heating and lighting</t>
  </si>
  <si>
    <t>Rent and rates</t>
  </si>
  <si>
    <t>Sundry expenses</t>
  </si>
  <si>
    <t>Premises</t>
  </si>
  <si>
    <t>Machinery</t>
  </si>
  <si>
    <t>Debtors</t>
  </si>
  <si>
    <t>Cash at bank</t>
  </si>
  <si>
    <t>Cash in hand</t>
  </si>
  <si>
    <t>Drawings</t>
  </si>
  <si>
    <t>Bank loan (5 years)</t>
  </si>
  <si>
    <t>Creditors</t>
  </si>
  <si>
    <t>Capital at start of year</t>
  </si>
  <si>
    <t>Trial balance as at 31st May 2014</t>
  </si>
  <si>
    <t>Totals</t>
  </si>
  <si>
    <t>Profit and loss acount for the year ending 31st May 2014</t>
  </si>
  <si>
    <t>Closing stock</t>
  </si>
  <si>
    <t>Opening stock</t>
  </si>
  <si>
    <t>Note to trial balance : stock as at 31st May 2014</t>
  </si>
  <si>
    <t>Gross profit</t>
  </si>
  <si>
    <t>Net profit</t>
  </si>
  <si>
    <t>Balance sheet as at 31st May 2014</t>
  </si>
  <si>
    <t>Exercise - 1: Rain and Shine Cleaning Company (sole trader)</t>
  </si>
  <si>
    <t>Stock</t>
  </si>
  <si>
    <t>Working capital</t>
  </si>
  <si>
    <t>Total assets less current liabilities</t>
  </si>
  <si>
    <t>Net assets</t>
  </si>
  <si>
    <t>Opening capital</t>
  </si>
  <si>
    <t>Less drawings</t>
  </si>
  <si>
    <t>Trial balance as at 31st December 2014</t>
  </si>
  <si>
    <t>Stock as at 1st January 2014</t>
  </si>
  <si>
    <t>Balance sheet as at 31st December 2014</t>
  </si>
  <si>
    <t>Motor vehicle expenses</t>
  </si>
  <si>
    <t>Advertising</t>
  </si>
  <si>
    <t>Office equipment</t>
  </si>
  <si>
    <t>Motor vehicles</t>
  </si>
  <si>
    <t>Bank balance</t>
  </si>
  <si>
    <t>Bank loan (3 years)</t>
  </si>
  <si>
    <t>Exercise - 2: John Adams Fast Food Restaurant (sole trader)</t>
  </si>
  <si>
    <t>Overdraft</t>
  </si>
  <si>
    <t>Stock as at 1st June 2013</t>
  </si>
  <si>
    <t>Equipment</t>
  </si>
  <si>
    <t xml:space="preserve">Note to trial balance </t>
  </si>
  <si>
    <t>Stock at 31st May 2014</t>
  </si>
  <si>
    <t>Depreciate motor vehicles at 25% straight line</t>
  </si>
  <si>
    <t>Depreciate equipment at 20% straight line</t>
  </si>
  <si>
    <t>Notes to trial balance:</t>
  </si>
  <si>
    <t>Stock at 31st December 2014</t>
  </si>
  <si>
    <t>Cost of sales:</t>
  </si>
  <si>
    <t>At cost</t>
  </si>
  <si>
    <t>Accumulated depreciation</t>
  </si>
  <si>
    <t>Net book value (NBV)</t>
  </si>
  <si>
    <t>Depreciation: motor vehicles</t>
  </si>
  <si>
    <t>Depreciation: equipment</t>
  </si>
  <si>
    <t xml:space="preserve"> Equipment</t>
  </si>
  <si>
    <t>Current assets:</t>
  </si>
  <si>
    <t>Current liabilities:</t>
  </si>
  <si>
    <t>Fixed assets:</t>
  </si>
  <si>
    <t>Long-term liabilities:</t>
  </si>
  <si>
    <t>Financed by:</t>
  </si>
  <si>
    <t>Insurance</t>
  </si>
  <si>
    <t>Exercise - 4: Spaghetti Express (sole trader)</t>
  </si>
  <si>
    <t>Trial balance as at 31st January 2015</t>
  </si>
  <si>
    <t>Stock as at 1st February 2014</t>
  </si>
  <si>
    <t>Gas and fuel</t>
  </si>
  <si>
    <t>Stock at 31st January 2015</t>
  </si>
  <si>
    <t xml:space="preserve">Depreciate motor vehicles at 25% straight line </t>
  </si>
  <si>
    <t>Expenses (overheads):</t>
  </si>
  <si>
    <t>Exercise 5- SportVent (sole trader)</t>
  </si>
  <si>
    <t>Exercise - 6  Benvenuto (sole trader)</t>
  </si>
  <si>
    <t>Rates and insurance</t>
  </si>
  <si>
    <t>Laundry expenses</t>
  </si>
  <si>
    <t>Fixtures andf fittings</t>
  </si>
  <si>
    <t>Loan interest</t>
  </si>
  <si>
    <t>Depreciate motor vehicles at 20% straight line</t>
  </si>
  <si>
    <t>Depreciate fixtures and fittings at 10% straight line</t>
  </si>
  <si>
    <t>Stock at 31st May 2015</t>
  </si>
  <si>
    <t>Depreciation: fixtures and fittings</t>
  </si>
  <si>
    <t>Laundry  expenses</t>
  </si>
  <si>
    <t>Exercise - 7 Time for Tea (sole trader)</t>
  </si>
  <si>
    <t>Trial balance as at 31st August 2013</t>
  </si>
  <si>
    <t>Stock as at 1st September 2012</t>
  </si>
  <si>
    <t>Salaries</t>
  </si>
  <si>
    <t>Motor expenses</t>
  </si>
  <si>
    <t>General expenses</t>
  </si>
  <si>
    <t>Premises at cost</t>
  </si>
  <si>
    <t>Motor vehicles- provision for depreciation as at 31st August 2102</t>
  </si>
  <si>
    <t>Motor vehicles at cost</t>
  </si>
  <si>
    <t>Fixtures and fittings at cost</t>
  </si>
  <si>
    <t>Fixtures and fittings - provision for depreciation as at August 31st 2012</t>
  </si>
  <si>
    <t>Stock at 31st August 2013</t>
  </si>
  <si>
    <t>Depreciate motor vehicles at 10% straight line</t>
  </si>
  <si>
    <t>Depreciate fixtures and fittings at 15% straight line</t>
  </si>
  <si>
    <t>Fixtures and fittings</t>
  </si>
  <si>
    <t>Exercise - 3: Softrad Electrical  (sole trader)</t>
  </si>
  <si>
    <t>Note to trial balance : stock as at 31st December 2014</t>
  </si>
  <si>
    <t>Profit and loss acount for the year ending 31st December 2014</t>
  </si>
  <si>
    <t>Stock as at June 1st 2013</t>
  </si>
  <si>
    <t>Profit and loss acount for the year ending 31st January 2015</t>
  </si>
  <si>
    <t xml:space="preserve">Notes to trial balance </t>
  </si>
  <si>
    <t>Balance sheet as at 31st January 2015</t>
  </si>
  <si>
    <t>Profit and loss acount for the year ending 31st August 2013</t>
  </si>
  <si>
    <t>Balance sheet as at 31st August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</si>
</sst>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0" fillId="0" borderId="0" xfId="0" applyNumberFormat="1"/>
    <xf numFmtId="2" fontId="0" fillId="0" borderId="0" xfId="0" applyNumberFormat="1"/>
    <xf numFmtId="41" fontId="0" fillId="0" borderId="0" xfId="0" applyNumberFormat="1"/>
    <xf numFmtId="41" fontId="2" fillId="0" borderId="0" xfId="0" applyNumberFormat="1" applyFont="1"/>
    <xf numFmtId="41" fontId="1" fillId="0" borderId="0" xfId="0" applyNumberFormat="1" applyFont="1"/>
    <xf numFmtId="41" fontId="0" fillId="0" borderId="1" xfId="0" applyNumberFormat="1" applyBorder="1"/>
    <xf numFmtId="41" fontId="1" fillId="0" borderId="2" xfId="0" applyNumberFormat="1" applyFont="1" applyBorder="1"/>
    <xf numFmtId="0" fontId="0" fillId="0" borderId="0" xfId="0" applyAlignment="1">
      <alignment wrapText="1"/>
    </xf>
    <xf numFmtId="3" fontId="0" fillId="0" borderId="1" xfId="0" applyNumberFormat="1" applyBorder="1"/>
    <xf numFmtId="3" fontId="1" fillId="0" borderId="2" xfId="0" applyNumberFormat="1" applyFont="1" applyBorder="1"/>
    <xf numFmtId="0" fontId="1" fillId="0" borderId="0" xfId="0" applyFont="1"/>
    <xf numFmtId="0" fontId="0" fillId="0" borderId="1" xfId="0" applyBorder="1"/>
    <xf numFmtId="3" fontId="1" fillId="0" borderId="1" xfId="0" applyNumberFormat="1" applyFont="1" applyBorder="1"/>
    <xf numFmtId="2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41" fontId="1" fillId="0" borderId="1" xfId="0" applyNumberFormat="1" applyFont="1" applyBorder="1" applyAlignment="1">
      <alignment horizontal="right"/>
    </xf>
    <xf numFmtId="3" fontId="1" fillId="0" borderId="0" xfId="0" applyNumberFormat="1" applyFont="1"/>
    <xf numFmtId="41" fontId="1" fillId="0" borderId="1" xfId="0" applyNumberFormat="1" applyFont="1" applyBorder="1"/>
    <xf numFmtId="3" fontId="0" fillId="0" borderId="2" xfId="0" applyNumberForma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7"/>
  <sheetViews>
    <sheetView tabSelected="1" workbookViewId="0">
      <selection activeCell="E13" sqref="E13"/>
    </sheetView>
  </sheetViews>
  <sheetFormatPr defaultRowHeight="15" x14ac:dyDescent="0.25"/>
  <cols>
    <col min="2" max="2" width="23.5703125" customWidth="1"/>
    <col min="3" max="3" width="11.140625" customWidth="1"/>
    <col min="4" max="4" width="11.5703125" customWidth="1"/>
    <col min="5" max="5" width="10.42578125" customWidth="1"/>
  </cols>
  <sheetData>
    <row r="1" spans="1:6" x14ac:dyDescent="0.25">
      <c r="A1" s="20" t="s">
        <v>27</v>
      </c>
      <c r="B1" s="20"/>
      <c r="C1" s="20"/>
      <c r="D1" s="20"/>
      <c r="E1" s="20"/>
      <c r="F1" s="20"/>
    </row>
    <row r="3" spans="1:6" x14ac:dyDescent="0.25">
      <c r="B3" s="11" t="s">
        <v>18</v>
      </c>
      <c r="C3" s="11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102</v>
      </c>
      <c r="C6" s="3">
        <v>12500</v>
      </c>
      <c r="D6" s="3"/>
      <c r="E6" s="3"/>
    </row>
    <row r="7" spans="1:6" x14ac:dyDescent="0.25">
      <c r="B7" t="s">
        <v>3</v>
      </c>
      <c r="C7" s="3">
        <v>105000</v>
      </c>
      <c r="D7" s="3"/>
      <c r="E7" s="3"/>
    </row>
    <row r="8" spans="1:6" x14ac:dyDescent="0.25">
      <c r="B8" t="s">
        <v>4</v>
      </c>
      <c r="C8" s="3"/>
      <c r="D8" s="3">
        <v>155000</v>
      </c>
      <c r="E8" s="3"/>
    </row>
    <row r="9" spans="1:6" x14ac:dyDescent="0.25">
      <c r="B9" t="s">
        <v>5</v>
      </c>
      <c r="C9" s="3">
        <v>23500</v>
      </c>
      <c r="D9" s="3"/>
      <c r="E9" s="3"/>
    </row>
    <row r="10" spans="1:6" x14ac:dyDescent="0.25">
      <c r="B10" t="s">
        <v>6</v>
      </c>
      <c r="C10" s="3">
        <v>6200</v>
      </c>
      <c r="D10" s="3"/>
      <c r="E10" s="3"/>
    </row>
    <row r="11" spans="1:6" x14ac:dyDescent="0.25">
      <c r="B11" t="s">
        <v>7</v>
      </c>
      <c r="C11" s="3">
        <v>5800</v>
      </c>
      <c r="D11" s="3"/>
      <c r="E11" s="3"/>
    </row>
    <row r="12" spans="1:6" x14ac:dyDescent="0.25">
      <c r="B12" t="s">
        <v>8</v>
      </c>
      <c r="C12" s="3">
        <v>500</v>
      </c>
      <c r="D12" s="3"/>
      <c r="E12" s="3"/>
    </row>
    <row r="13" spans="1:6" x14ac:dyDescent="0.25">
      <c r="B13" t="s">
        <v>9</v>
      </c>
      <c r="C13" s="3">
        <v>100000</v>
      </c>
      <c r="D13" s="3"/>
      <c r="E13" s="3"/>
    </row>
    <row r="14" spans="1:6" x14ac:dyDescent="0.25">
      <c r="B14" t="s">
        <v>10</v>
      </c>
      <c r="C14" s="3">
        <v>20000</v>
      </c>
      <c r="D14" s="3"/>
      <c r="E14" s="3"/>
    </row>
    <row r="15" spans="1:6" x14ac:dyDescent="0.25">
      <c r="B15" t="s">
        <v>11</v>
      </c>
      <c r="C15" s="3">
        <v>15500</v>
      </c>
      <c r="D15" s="3"/>
      <c r="E15" s="3"/>
    </row>
    <row r="16" spans="1:6" x14ac:dyDescent="0.25">
      <c r="B16" t="s">
        <v>12</v>
      </c>
      <c r="C16" s="3">
        <v>450</v>
      </c>
      <c r="D16" s="3"/>
      <c r="E16" s="3"/>
    </row>
    <row r="17" spans="2:6" x14ac:dyDescent="0.25">
      <c r="B17" t="s">
        <v>13</v>
      </c>
      <c r="C17" s="3">
        <v>50</v>
      </c>
      <c r="D17" s="3"/>
      <c r="E17" s="3"/>
    </row>
    <row r="18" spans="2:6" x14ac:dyDescent="0.25">
      <c r="B18" t="s">
        <v>14</v>
      </c>
      <c r="C18" s="3">
        <v>7000</v>
      </c>
      <c r="D18" s="3"/>
      <c r="E18" s="3"/>
    </row>
    <row r="19" spans="2:6" x14ac:dyDescent="0.25">
      <c r="B19" t="s">
        <v>15</v>
      </c>
      <c r="C19" s="3"/>
      <c r="D19" s="3">
        <v>50000</v>
      </c>
      <c r="E19" s="3"/>
    </row>
    <row r="20" spans="2:6" x14ac:dyDescent="0.25">
      <c r="B20" t="s">
        <v>16</v>
      </c>
      <c r="C20" s="3"/>
      <c r="D20" s="3">
        <v>16500</v>
      </c>
      <c r="E20" s="3"/>
    </row>
    <row r="21" spans="2:6" x14ac:dyDescent="0.25">
      <c r="B21" t="s">
        <v>17</v>
      </c>
      <c r="C21" s="6"/>
      <c r="D21" s="6">
        <v>75000</v>
      </c>
      <c r="E21" s="3"/>
    </row>
    <row r="22" spans="2:6" x14ac:dyDescent="0.25">
      <c r="B22" t="s">
        <v>19</v>
      </c>
      <c r="C22" s="7">
        <f ca="1">SUM(C6:C22)</f>
        <v>296500</v>
      </c>
      <c r="D22" s="7">
        <f ca="1">SUM(D6:D22)</f>
        <v>296500</v>
      </c>
      <c r="E22" s="3"/>
    </row>
    <row r="23" spans="2:6" x14ac:dyDescent="0.25">
      <c r="E23" s="3"/>
    </row>
    <row r="24" spans="2:6" ht="15" customHeight="1" x14ac:dyDescent="0.25">
      <c r="B24" s="15" t="s">
        <v>23</v>
      </c>
      <c r="C24" s="8"/>
      <c r="D24" s="8"/>
    </row>
    <row r="25" spans="2:6" x14ac:dyDescent="0.25">
      <c r="B25" s="8" t="s">
        <v>48</v>
      </c>
      <c r="C25" s="3">
        <v>10500</v>
      </c>
      <c r="D25" s="3"/>
      <c r="E25" s="3"/>
    </row>
    <row r="28" spans="2:6" x14ac:dyDescent="0.25">
      <c r="B28" s="20" t="s">
        <v>20</v>
      </c>
      <c r="C28" s="20"/>
      <c r="D28" s="20"/>
      <c r="E28" s="20"/>
      <c r="F28" s="20"/>
    </row>
    <row r="29" spans="2:6" x14ac:dyDescent="0.25">
      <c r="C29" s="3"/>
      <c r="D29" s="3"/>
      <c r="E29" s="3"/>
    </row>
    <row r="30" spans="2:6" x14ac:dyDescent="0.25">
      <c r="B30" t="s">
        <v>4</v>
      </c>
      <c r="D30" s="3">
        <f>D8</f>
        <v>155000</v>
      </c>
    </row>
    <row r="31" spans="2:6" x14ac:dyDescent="0.25">
      <c r="B31" t="s">
        <v>53</v>
      </c>
    </row>
    <row r="32" spans="2:6" x14ac:dyDescent="0.25">
      <c r="B32" t="s">
        <v>22</v>
      </c>
      <c r="C32" s="3">
        <f>C6</f>
        <v>12500</v>
      </c>
    </row>
    <row r="33" spans="2:9" ht="17.25" x14ac:dyDescent="0.4">
      <c r="B33" t="s">
        <v>3</v>
      </c>
      <c r="C33" s="4">
        <f>C7</f>
        <v>105000</v>
      </c>
    </row>
    <row r="34" spans="2:9" x14ac:dyDescent="0.25">
      <c r="C34" s="3">
        <f>SUM(C32:C33)</f>
        <v>117500</v>
      </c>
    </row>
    <row r="35" spans="2:9" ht="17.25" x14ac:dyDescent="0.4">
      <c r="B35" t="s">
        <v>21</v>
      </c>
      <c r="C35" s="4">
        <f>C25</f>
        <v>10500</v>
      </c>
      <c r="D35" s="3">
        <f>C34-C35</f>
        <v>107000</v>
      </c>
    </row>
    <row r="36" spans="2:9" x14ac:dyDescent="0.25">
      <c r="B36" t="s">
        <v>24</v>
      </c>
      <c r="D36" s="5">
        <f>D30-D35</f>
        <v>48000</v>
      </c>
    </row>
    <row r="38" spans="2:9" x14ac:dyDescent="0.25">
      <c r="B38" t="s">
        <v>72</v>
      </c>
      <c r="C38" s="1"/>
      <c r="D38" s="1"/>
      <c r="E38" s="1"/>
    </row>
    <row r="39" spans="2:9" x14ac:dyDescent="0.25">
      <c r="B39" t="s">
        <v>5</v>
      </c>
      <c r="C39" s="1">
        <f>C9</f>
        <v>23500</v>
      </c>
      <c r="D39" s="1"/>
      <c r="E39" s="1"/>
    </row>
    <row r="40" spans="2:9" x14ac:dyDescent="0.25">
      <c r="B40" t="s">
        <v>6</v>
      </c>
      <c r="C40" s="1">
        <f>C10</f>
        <v>6200</v>
      </c>
      <c r="D40" s="1"/>
      <c r="E40" s="1"/>
    </row>
    <row r="41" spans="2:9" x14ac:dyDescent="0.25">
      <c r="B41" t="s">
        <v>7</v>
      </c>
      <c r="C41" s="1">
        <f>C11</f>
        <v>5800</v>
      </c>
      <c r="D41" s="1"/>
      <c r="E41" s="1"/>
      <c r="I41" s="1"/>
    </row>
    <row r="42" spans="2:9" x14ac:dyDescent="0.25">
      <c r="B42" t="s">
        <v>8</v>
      </c>
      <c r="C42" s="9">
        <f>C12</f>
        <v>500</v>
      </c>
      <c r="D42" s="9">
        <f>SUM(C39:C42)</f>
        <v>36000</v>
      </c>
      <c r="E42" s="1"/>
      <c r="I42" s="1"/>
    </row>
    <row r="43" spans="2:9" x14ac:dyDescent="0.25">
      <c r="B43" t="s">
        <v>25</v>
      </c>
      <c r="C43" s="1"/>
      <c r="D43" s="10">
        <f>D36-D42</f>
        <v>12000</v>
      </c>
      <c r="E43" s="1"/>
    </row>
    <row r="44" spans="2:9" x14ac:dyDescent="0.25">
      <c r="C44" s="1"/>
      <c r="D44" s="1"/>
      <c r="E44" s="1"/>
    </row>
    <row r="45" spans="2:9" x14ac:dyDescent="0.25">
      <c r="C45" s="1"/>
      <c r="D45" s="1"/>
      <c r="E45" s="1"/>
    </row>
    <row r="46" spans="2:9" x14ac:dyDescent="0.25">
      <c r="C46" s="1"/>
      <c r="D46" s="1"/>
      <c r="E46" s="1"/>
    </row>
    <row r="47" spans="2:9" x14ac:dyDescent="0.25">
      <c r="C47" s="1"/>
      <c r="D47" s="1"/>
      <c r="E47" s="1"/>
    </row>
    <row r="48" spans="2:9" x14ac:dyDescent="0.25">
      <c r="C48" s="1"/>
      <c r="D48" s="1"/>
      <c r="E48" s="1"/>
    </row>
    <row r="49" spans="2:6" x14ac:dyDescent="0.25">
      <c r="C49" s="1"/>
      <c r="D49" s="1"/>
      <c r="E49" s="1"/>
    </row>
    <row r="50" spans="2:6" x14ac:dyDescent="0.25">
      <c r="C50" s="1"/>
      <c r="D50" s="1"/>
      <c r="E50" s="1"/>
    </row>
    <row r="51" spans="2:6" x14ac:dyDescent="0.25">
      <c r="B51" s="20" t="s">
        <v>26</v>
      </c>
      <c r="C51" s="20"/>
      <c r="D51" s="20"/>
      <c r="E51" s="1"/>
    </row>
    <row r="53" spans="2:6" x14ac:dyDescent="0.25">
      <c r="B53" t="s">
        <v>62</v>
      </c>
    </row>
    <row r="54" spans="2:6" x14ac:dyDescent="0.25">
      <c r="B54" t="s">
        <v>9</v>
      </c>
      <c r="F54" s="3">
        <f>C13</f>
        <v>100000</v>
      </c>
    </row>
    <row r="55" spans="2:6" x14ac:dyDescent="0.25">
      <c r="B55" t="s">
        <v>10</v>
      </c>
      <c r="F55" s="3">
        <f>C14</f>
        <v>20000</v>
      </c>
    </row>
    <row r="56" spans="2:6" x14ac:dyDescent="0.25">
      <c r="F56" s="5">
        <f>SUM(F54:F55)</f>
        <v>120000</v>
      </c>
    </row>
    <row r="58" spans="2:6" x14ac:dyDescent="0.25">
      <c r="B58" t="s">
        <v>60</v>
      </c>
    </row>
    <row r="59" spans="2:6" x14ac:dyDescent="0.25">
      <c r="B59" t="s">
        <v>28</v>
      </c>
      <c r="D59" s="3">
        <f>C35</f>
        <v>10500</v>
      </c>
    </row>
    <row r="60" spans="2:6" x14ac:dyDescent="0.25">
      <c r="B60" t="s">
        <v>11</v>
      </c>
      <c r="D60" s="3">
        <f>C15</f>
        <v>15500</v>
      </c>
    </row>
    <row r="61" spans="2:6" x14ac:dyDescent="0.25">
      <c r="B61" t="s">
        <v>12</v>
      </c>
      <c r="D61" s="3">
        <f>C16</f>
        <v>450</v>
      </c>
    </row>
    <row r="62" spans="2:6" x14ac:dyDescent="0.25">
      <c r="B62" t="s">
        <v>13</v>
      </c>
      <c r="D62" s="6">
        <f>C17</f>
        <v>50</v>
      </c>
      <c r="E62" s="12"/>
    </row>
    <row r="63" spans="2:6" x14ac:dyDescent="0.25">
      <c r="E63" s="3">
        <f>SUM(D59:D62)</f>
        <v>26500</v>
      </c>
    </row>
    <row r="65" spans="2:6" x14ac:dyDescent="0.25">
      <c r="B65" t="s">
        <v>61</v>
      </c>
    </row>
    <row r="66" spans="2:6" x14ac:dyDescent="0.25">
      <c r="B66" t="s">
        <v>16</v>
      </c>
      <c r="D66" s="6">
        <f>D20</f>
        <v>16500</v>
      </c>
      <c r="E66" s="6">
        <f>D66</f>
        <v>16500</v>
      </c>
    </row>
    <row r="67" spans="2:6" x14ac:dyDescent="0.25">
      <c r="B67" t="s">
        <v>29</v>
      </c>
      <c r="F67" s="18">
        <f>E63-E66</f>
        <v>10000</v>
      </c>
    </row>
    <row r="68" spans="2:6" x14ac:dyDescent="0.25">
      <c r="B68" t="s">
        <v>30</v>
      </c>
      <c r="F68" s="5">
        <f>F56+F67</f>
        <v>130000</v>
      </c>
    </row>
    <row r="70" spans="2:6" x14ac:dyDescent="0.25">
      <c r="B70" t="s">
        <v>63</v>
      </c>
    </row>
    <row r="71" spans="2:6" x14ac:dyDescent="0.25">
      <c r="B71" t="s">
        <v>15</v>
      </c>
      <c r="E71" s="6">
        <f>D19</f>
        <v>50000</v>
      </c>
      <c r="F71" s="6">
        <f>E71</f>
        <v>50000</v>
      </c>
    </row>
    <row r="72" spans="2:6" x14ac:dyDescent="0.25">
      <c r="B72" t="s">
        <v>31</v>
      </c>
      <c r="F72" s="7">
        <f>F68-F71</f>
        <v>80000</v>
      </c>
    </row>
    <row r="73" spans="2:6" x14ac:dyDescent="0.25">
      <c r="B73" t="s">
        <v>64</v>
      </c>
    </row>
    <row r="74" spans="2:6" x14ac:dyDescent="0.25">
      <c r="B74" t="s">
        <v>32</v>
      </c>
      <c r="E74" s="3">
        <f>D21</f>
        <v>75000</v>
      </c>
    </row>
    <row r="75" spans="2:6" x14ac:dyDescent="0.25">
      <c r="B75" t="s">
        <v>25</v>
      </c>
      <c r="E75" s="9">
        <f>D43</f>
        <v>12000</v>
      </c>
    </row>
    <row r="76" spans="2:6" x14ac:dyDescent="0.25">
      <c r="E76" s="3">
        <f>SUM(E74:E75)</f>
        <v>87000</v>
      </c>
    </row>
    <row r="77" spans="2:6" x14ac:dyDescent="0.25">
      <c r="B77" t="s">
        <v>33</v>
      </c>
      <c r="E77" s="6">
        <f>C18</f>
        <v>7000</v>
      </c>
      <c r="F77" s="7">
        <f>E76-E77</f>
        <v>80000</v>
      </c>
    </row>
  </sheetData>
  <mergeCells count="3">
    <mergeCell ref="A1:F1"/>
    <mergeCell ref="B28:F28"/>
    <mergeCell ref="B51:D5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8"/>
  <sheetViews>
    <sheetView topLeftCell="A28" workbookViewId="0">
      <selection activeCell="H37" sqref="H37"/>
    </sheetView>
  </sheetViews>
  <sheetFormatPr defaultRowHeight="15" x14ac:dyDescent="0.25"/>
  <cols>
    <col min="1" max="1" width="11.42578125" customWidth="1"/>
    <col min="2" max="2" width="27" customWidth="1"/>
    <col min="3" max="3" width="11.7109375" customWidth="1"/>
    <col min="4" max="4" width="10.85546875" customWidth="1"/>
  </cols>
  <sheetData>
    <row r="1" spans="1:6" x14ac:dyDescent="0.25">
      <c r="A1" s="20" t="s">
        <v>43</v>
      </c>
      <c r="B1" s="20"/>
      <c r="C1" s="20"/>
      <c r="D1" s="20"/>
      <c r="E1" s="20"/>
      <c r="F1" s="20"/>
    </row>
    <row r="3" spans="1:6" x14ac:dyDescent="0.25">
      <c r="B3" s="11" t="s">
        <v>34</v>
      </c>
      <c r="C3" s="11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35</v>
      </c>
      <c r="C6" s="3">
        <v>14350</v>
      </c>
      <c r="D6" s="3"/>
      <c r="E6" s="3"/>
    </row>
    <row r="7" spans="1:6" x14ac:dyDescent="0.25">
      <c r="B7" t="s">
        <v>3</v>
      </c>
      <c r="C7" s="3">
        <v>114472</v>
      </c>
      <c r="D7" s="3"/>
      <c r="E7" s="3"/>
    </row>
    <row r="8" spans="1:6" x14ac:dyDescent="0.25">
      <c r="B8" t="s">
        <v>4</v>
      </c>
      <c r="C8" s="3"/>
      <c r="D8" s="3">
        <v>259688</v>
      </c>
      <c r="E8" s="3"/>
    </row>
    <row r="9" spans="1:6" x14ac:dyDescent="0.25">
      <c r="B9" t="s">
        <v>5</v>
      </c>
      <c r="C9" s="3">
        <v>42614</v>
      </c>
      <c r="D9" s="3"/>
      <c r="E9" s="3"/>
    </row>
    <row r="10" spans="1:6" x14ac:dyDescent="0.25">
      <c r="B10" t="s">
        <v>6</v>
      </c>
      <c r="C10" s="3">
        <v>12540</v>
      </c>
      <c r="D10" s="3"/>
      <c r="E10" s="3"/>
    </row>
    <row r="11" spans="1:6" x14ac:dyDescent="0.25">
      <c r="B11" t="s">
        <v>37</v>
      </c>
      <c r="C11" s="3">
        <v>5817</v>
      </c>
      <c r="D11" s="3"/>
      <c r="E11" s="3"/>
    </row>
    <row r="12" spans="1:6" x14ac:dyDescent="0.25">
      <c r="B12" t="s">
        <v>7</v>
      </c>
      <c r="C12" s="3">
        <v>13718</v>
      </c>
      <c r="D12" s="3"/>
      <c r="E12" s="3"/>
    </row>
    <row r="13" spans="1:6" x14ac:dyDescent="0.25">
      <c r="B13" t="s">
        <v>38</v>
      </c>
      <c r="C13" s="3">
        <v>6341</v>
      </c>
      <c r="D13" s="3"/>
      <c r="E13" s="3"/>
    </row>
    <row r="14" spans="1:6" x14ac:dyDescent="0.25">
      <c r="B14" t="s">
        <v>9</v>
      </c>
      <c r="C14" s="3">
        <v>75000</v>
      </c>
      <c r="D14" s="3"/>
      <c r="E14" s="3"/>
    </row>
    <row r="15" spans="1:6" x14ac:dyDescent="0.25">
      <c r="B15" t="s">
        <v>39</v>
      </c>
      <c r="C15" s="3">
        <v>33000</v>
      </c>
      <c r="D15" s="3"/>
      <c r="E15" s="3"/>
    </row>
    <row r="16" spans="1:6" x14ac:dyDescent="0.25">
      <c r="B16" t="s">
        <v>40</v>
      </c>
      <c r="C16" s="3">
        <v>21500</v>
      </c>
      <c r="D16" s="3"/>
      <c r="E16" s="3"/>
    </row>
    <row r="17" spans="2:6" x14ac:dyDescent="0.25">
      <c r="B17" t="s">
        <v>11</v>
      </c>
      <c r="C17" s="3">
        <v>23854</v>
      </c>
      <c r="D17" s="3"/>
      <c r="E17" s="3"/>
    </row>
    <row r="18" spans="2:6" x14ac:dyDescent="0.25">
      <c r="B18" t="s">
        <v>41</v>
      </c>
      <c r="C18" s="3">
        <v>1235</v>
      </c>
      <c r="D18" s="3"/>
      <c r="E18" s="3"/>
    </row>
    <row r="19" spans="2:6" x14ac:dyDescent="0.25">
      <c r="B19" t="s">
        <v>13</v>
      </c>
      <c r="C19" s="3">
        <v>125</v>
      </c>
      <c r="D19" s="3"/>
      <c r="E19" s="3"/>
    </row>
    <row r="20" spans="2:6" x14ac:dyDescent="0.25">
      <c r="B20" t="s">
        <v>17</v>
      </c>
      <c r="C20" s="3"/>
      <c r="D20" s="3">
        <v>62500</v>
      </c>
      <c r="E20" s="3"/>
    </row>
    <row r="21" spans="2:6" x14ac:dyDescent="0.25">
      <c r="B21" t="s">
        <v>14</v>
      </c>
      <c r="C21" s="3">
        <v>12358</v>
      </c>
      <c r="D21" s="3"/>
      <c r="E21" s="3"/>
    </row>
    <row r="22" spans="2:6" x14ac:dyDescent="0.25">
      <c r="B22" t="s">
        <v>42</v>
      </c>
      <c r="D22" s="3">
        <v>35000</v>
      </c>
      <c r="E22" s="3"/>
    </row>
    <row r="23" spans="2:6" x14ac:dyDescent="0.25">
      <c r="B23" t="s">
        <v>16</v>
      </c>
      <c r="C23" s="3"/>
      <c r="D23" s="3">
        <v>19736</v>
      </c>
      <c r="E23" s="3"/>
    </row>
    <row r="24" spans="2:6" x14ac:dyDescent="0.25">
      <c r="B24" t="s">
        <v>19</v>
      </c>
      <c r="C24" s="7">
        <f>SUM(C6:C23)</f>
        <v>376924</v>
      </c>
      <c r="D24" s="7">
        <f>SUM(D8:D23)</f>
        <v>376924</v>
      </c>
      <c r="E24" s="3"/>
    </row>
    <row r="25" spans="2:6" x14ac:dyDescent="0.25">
      <c r="E25" s="3"/>
    </row>
    <row r="26" spans="2:6" x14ac:dyDescent="0.25">
      <c r="E26" s="3"/>
    </row>
    <row r="27" spans="2:6" ht="16.5" customHeight="1" x14ac:dyDescent="0.25">
      <c r="B27" s="15" t="s">
        <v>51</v>
      </c>
      <c r="C27" s="8"/>
    </row>
    <row r="28" spans="2:6" ht="17.25" customHeight="1" x14ac:dyDescent="0.25">
      <c r="B28" t="s">
        <v>52</v>
      </c>
      <c r="D28" s="3">
        <v>10500</v>
      </c>
      <c r="E28" s="3"/>
    </row>
    <row r="31" spans="2:6" x14ac:dyDescent="0.25">
      <c r="B31" s="20" t="s">
        <v>101</v>
      </c>
      <c r="C31" s="20"/>
      <c r="D31" s="20"/>
      <c r="E31" s="20"/>
      <c r="F31" s="20"/>
    </row>
    <row r="32" spans="2:6" x14ac:dyDescent="0.25">
      <c r="C32" s="3"/>
      <c r="D32" s="3"/>
      <c r="E32" s="3"/>
    </row>
    <row r="33" spans="2:5" x14ac:dyDescent="0.25">
      <c r="B33" t="s">
        <v>4</v>
      </c>
      <c r="D33" s="3">
        <f>D8</f>
        <v>259688</v>
      </c>
    </row>
    <row r="34" spans="2:5" x14ac:dyDescent="0.25">
      <c r="B34" t="s">
        <v>53</v>
      </c>
    </row>
    <row r="35" spans="2:5" x14ac:dyDescent="0.25">
      <c r="B35" t="s">
        <v>22</v>
      </c>
      <c r="C35" s="3">
        <f>C6</f>
        <v>14350</v>
      </c>
    </row>
    <row r="36" spans="2:5" ht="17.25" x14ac:dyDescent="0.4">
      <c r="B36" t="s">
        <v>3</v>
      </c>
      <c r="C36" s="4">
        <f>C7</f>
        <v>114472</v>
      </c>
    </row>
    <row r="37" spans="2:5" x14ac:dyDescent="0.25">
      <c r="C37" s="3">
        <f>SUM(C35:C36)</f>
        <v>128822</v>
      </c>
    </row>
    <row r="38" spans="2:5" ht="17.25" x14ac:dyDescent="0.4">
      <c r="B38" t="s">
        <v>21</v>
      </c>
      <c r="C38" s="4">
        <f>D28</f>
        <v>10500</v>
      </c>
      <c r="D38" s="3">
        <f>C37-C38</f>
        <v>118322</v>
      </c>
    </row>
    <row r="39" spans="2:5" x14ac:dyDescent="0.25">
      <c r="B39" t="s">
        <v>24</v>
      </c>
      <c r="D39" s="5">
        <f>D33-D38</f>
        <v>141366</v>
      </c>
    </row>
    <row r="41" spans="2:5" x14ac:dyDescent="0.25">
      <c r="B41" t="s">
        <v>72</v>
      </c>
      <c r="C41" s="1"/>
      <c r="D41" s="1"/>
      <c r="E41" s="1"/>
    </row>
    <row r="42" spans="2:5" x14ac:dyDescent="0.25">
      <c r="B42" t="s">
        <v>5</v>
      </c>
      <c r="C42" s="1">
        <f>C9</f>
        <v>42614</v>
      </c>
      <c r="D42" s="1"/>
      <c r="E42" s="1"/>
    </row>
    <row r="43" spans="2:5" x14ac:dyDescent="0.25">
      <c r="B43" t="s">
        <v>6</v>
      </c>
      <c r="C43" s="1">
        <f>C10</f>
        <v>12540</v>
      </c>
      <c r="D43" s="1"/>
      <c r="E43" s="1"/>
    </row>
    <row r="44" spans="2:5" x14ac:dyDescent="0.25">
      <c r="B44" t="s">
        <v>37</v>
      </c>
      <c r="C44" s="1">
        <f>C11</f>
        <v>5817</v>
      </c>
      <c r="D44" s="1"/>
      <c r="E44" s="1"/>
    </row>
    <row r="45" spans="2:5" x14ac:dyDescent="0.25">
      <c r="B45" t="s">
        <v>7</v>
      </c>
      <c r="C45" s="1">
        <f>C12</f>
        <v>13718</v>
      </c>
      <c r="D45" s="1"/>
      <c r="E45" s="1"/>
    </row>
    <row r="46" spans="2:5" x14ac:dyDescent="0.25">
      <c r="B46" t="s">
        <v>38</v>
      </c>
      <c r="C46" s="1">
        <f>C13</f>
        <v>6341</v>
      </c>
      <c r="D46" s="1">
        <f>SUM(C42:C46)</f>
        <v>81030</v>
      </c>
      <c r="E46" s="1"/>
    </row>
    <row r="47" spans="2:5" x14ac:dyDescent="0.25">
      <c r="D47" s="1"/>
      <c r="E47" s="1"/>
    </row>
    <row r="48" spans="2:5" x14ac:dyDescent="0.25">
      <c r="B48" t="s">
        <v>25</v>
      </c>
      <c r="C48" s="1"/>
      <c r="D48" s="13">
        <f>D39-D46</f>
        <v>60336</v>
      </c>
      <c r="E48" s="1"/>
    </row>
    <row r="49" spans="2:6" x14ac:dyDescent="0.25">
      <c r="C49" s="1"/>
      <c r="D49" s="1"/>
      <c r="E49" s="1"/>
    </row>
    <row r="50" spans="2:6" x14ac:dyDescent="0.25">
      <c r="C50" s="1"/>
      <c r="D50" s="1"/>
      <c r="E50" s="1"/>
    </row>
    <row r="51" spans="2:6" x14ac:dyDescent="0.25">
      <c r="B51" s="20" t="s">
        <v>36</v>
      </c>
      <c r="C51" s="20"/>
      <c r="D51" s="20"/>
      <c r="E51" s="1"/>
    </row>
    <row r="53" spans="2:6" x14ac:dyDescent="0.25">
      <c r="B53" t="s">
        <v>62</v>
      </c>
    </row>
    <row r="54" spans="2:6" x14ac:dyDescent="0.25">
      <c r="B54" t="s">
        <v>9</v>
      </c>
      <c r="F54" s="3">
        <f>C14</f>
        <v>75000</v>
      </c>
    </row>
    <row r="55" spans="2:6" x14ac:dyDescent="0.25">
      <c r="B55" t="s">
        <v>40</v>
      </c>
      <c r="F55" s="3">
        <f>C16</f>
        <v>21500</v>
      </c>
    </row>
    <row r="56" spans="2:6" x14ac:dyDescent="0.25">
      <c r="B56" t="s">
        <v>39</v>
      </c>
      <c r="F56" s="6">
        <f>C15</f>
        <v>33000</v>
      </c>
    </row>
    <row r="57" spans="2:6" x14ac:dyDescent="0.25">
      <c r="F57" s="5">
        <f>SUM(F54:F56)</f>
        <v>129500</v>
      </c>
    </row>
    <row r="59" spans="2:6" x14ac:dyDescent="0.25">
      <c r="B59" t="s">
        <v>60</v>
      </c>
    </row>
    <row r="60" spans="2:6" x14ac:dyDescent="0.25">
      <c r="B60" t="s">
        <v>28</v>
      </c>
      <c r="D60" s="3">
        <f>D28</f>
        <v>10500</v>
      </c>
    </row>
    <row r="61" spans="2:6" x14ac:dyDescent="0.25">
      <c r="B61" t="s">
        <v>11</v>
      </c>
      <c r="D61" s="3">
        <f>C17</f>
        <v>23854</v>
      </c>
    </row>
    <row r="62" spans="2:6" x14ac:dyDescent="0.25">
      <c r="B62" t="s">
        <v>41</v>
      </c>
      <c r="D62" s="3">
        <f>C18</f>
        <v>1235</v>
      </c>
    </row>
    <row r="63" spans="2:6" x14ac:dyDescent="0.25">
      <c r="B63" t="s">
        <v>13</v>
      </c>
      <c r="D63" s="6">
        <f>C19</f>
        <v>125</v>
      </c>
      <c r="E63" s="12"/>
    </row>
    <row r="64" spans="2:6" x14ac:dyDescent="0.25">
      <c r="E64" s="3">
        <f>SUM(D60:D63)</f>
        <v>35714</v>
      </c>
    </row>
    <row r="66" spans="2:6" x14ac:dyDescent="0.25">
      <c r="B66" t="s">
        <v>61</v>
      </c>
    </row>
    <row r="67" spans="2:6" x14ac:dyDescent="0.25">
      <c r="B67" t="s">
        <v>16</v>
      </c>
      <c r="D67" s="6">
        <f>D23</f>
        <v>19736</v>
      </c>
      <c r="E67" s="6">
        <f>D67</f>
        <v>19736</v>
      </c>
    </row>
    <row r="68" spans="2:6" x14ac:dyDescent="0.25">
      <c r="B68" t="s">
        <v>29</v>
      </c>
      <c r="F68" s="18">
        <f>E64-E67</f>
        <v>15978</v>
      </c>
    </row>
    <row r="69" spans="2:6" x14ac:dyDescent="0.25">
      <c r="B69" t="s">
        <v>30</v>
      </c>
      <c r="F69" s="5">
        <f>F57+F68</f>
        <v>145478</v>
      </c>
    </row>
    <row r="70" spans="2:6" x14ac:dyDescent="0.25">
      <c r="F70" s="5"/>
    </row>
    <row r="71" spans="2:6" x14ac:dyDescent="0.25">
      <c r="B71" t="s">
        <v>63</v>
      </c>
    </row>
    <row r="72" spans="2:6" x14ac:dyDescent="0.25">
      <c r="B72" t="s">
        <v>42</v>
      </c>
      <c r="E72" s="6">
        <f>D22</f>
        <v>35000</v>
      </c>
      <c r="F72" s="6"/>
    </row>
    <row r="73" spans="2:6" x14ac:dyDescent="0.25">
      <c r="B73" t="s">
        <v>31</v>
      </c>
      <c r="F73" s="7">
        <f>F69-E72</f>
        <v>110478</v>
      </c>
    </row>
    <row r="74" spans="2:6" x14ac:dyDescent="0.25">
      <c r="B74" t="s">
        <v>64</v>
      </c>
    </row>
    <row r="75" spans="2:6" x14ac:dyDescent="0.25">
      <c r="B75" t="s">
        <v>32</v>
      </c>
      <c r="E75" s="3">
        <f>D20</f>
        <v>62500</v>
      </c>
    </row>
    <row r="76" spans="2:6" x14ac:dyDescent="0.25">
      <c r="B76" t="s">
        <v>25</v>
      </c>
      <c r="E76" s="9">
        <f>D48</f>
        <v>60336</v>
      </c>
    </row>
    <row r="77" spans="2:6" x14ac:dyDescent="0.25">
      <c r="E77" s="3">
        <f>SUM(E75:E76)</f>
        <v>122836</v>
      </c>
    </row>
    <row r="78" spans="2:6" x14ac:dyDescent="0.25">
      <c r="B78" t="s">
        <v>33</v>
      </c>
      <c r="E78" s="6">
        <f>C21</f>
        <v>12358</v>
      </c>
      <c r="F78" s="7">
        <f>E77-E78</f>
        <v>110478</v>
      </c>
    </row>
  </sheetData>
  <mergeCells count="3">
    <mergeCell ref="A1:F1"/>
    <mergeCell ref="B31:F31"/>
    <mergeCell ref="B51:D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0"/>
  <sheetViews>
    <sheetView topLeftCell="A25" workbookViewId="0">
      <selection activeCell="H36" sqref="H36"/>
    </sheetView>
  </sheetViews>
  <sheetFormatPr defaultRowHeight="15" x14ac:dyDescent="0.25"/>
  <cols>
    <col min="2" max="2" width="26.5703125" customWidth="1"/>
    <col min="3" max="3" width="22.5703125" customWidth="1"/>
  </cols>
  <sheetData>
    <row r="1" spans="1:6" x14ac:dyDescent="0.25">
      <c r="A1" s="20" t="s">
        <v>99</v>
      </c>
      <c r="B1" s="20"/>
      <c r="C1" s="20"/>
      <c r="D1" s="20"/>
      <c r="E1" s="20"/>
      <c r="F1" s="20"/>
    </row>
    <row r="3" spans="1:6" x14ac:dyDescent="0.25">
      <c r="B3" s="11" t="s">
        <v>34</v>
      </c>
      <c r="C3" s="11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35</v>
      </c>
      <c r="C6" s="3">
        <v>14350</v>
      </c>
      <c r="D6" s="3"/>
      <c r="E6" s="3"/>
    </row>
    <row r="7" spans="1:6" x14ac:dyDescent="0.25">
      <c r="B7" t="s">
        <v>3</v>
      </c>
      <c r="C7" s="3">
        <v>114472</v>
      </c>
      <c r="D7" s="3"/>
      <c r="E7" s="3"/>
    </row>
    <row r="8" spans="1:6" x14ac:dyDescent="0.25">
      <c r="B8" t="s">
        <v>4</v>
      </c>
      <c r="C8" s="3"/>
      <c r="D8" s="3">
        <v>259688</v>
      </c>
      <c r="E8" s="3"/>
    </row>
    <row r="9" spans="1:6" x14ac:dyDescent="0.25">
      <c r="B9" t="s">
        <v>5</v>
      </c>
      <c r="C9" s="3">
        <v>42614</v>
      </c>
      <c r="D9" s="3"/>
      <c r="E9" s="3"/>
    </row>
    <row r="10" spans="1:6" x14ac:dyDescent="0.25">
      <c r="B10" t="s">
        <v>6</v>
      </c>
      <c r="C10" s="3">
        <v>12540</v>
      </c>
      <c r="D10" s="3"/>
      <c r="E10" s="3"/>
    </row>
    <row r="11" spans="1:6" x14ac:dyDescent="0.25">
      <c r="B11" t="s">
        <v>37</v>
      </c>
      <c r="C11" s="3">
        <v>5817</v>
      </c>
      <c r="D11" s="3"/>
      <c r="E11" s="3"/>
    </row>
    <row r="12" spans="1:6" x14ac:dyDescent="0.25">
      <c r="B12" t="s">
        <v>7</v>
      </c>
      <c r="C12" s="3">
        <v>13718</v>
      </c>
      <c r="D12" s="3"/>
      <c r="E12" s="3"/>
    </row>
    <row r="13" spans="1:6" x14ac:dyDescent="0.25">
      <c r="B13" t="s">
        <v>38</v>
      </c>
      <c r="C13" s="3">
        <v>6341</v>
      </c>
      <c r="D13" s="3"/>
      <c r="E13" s="3"/>
    </row>
    <row r="14" spans="1:6" x14ac:dyDescent="0.25">
      <c r="B14" t="s">
        <v>9</v>
      </c>
      <c r="C14" s="3">
        <v>75000</v>
      </c>
      <c r="D14" s="3"/>
      <c r="E14" s="3"/>
    </row>
    <row r="15" spans="1:6" x14ac:dyDescent="0.25">
      <c r="B15" t="s">
        <v>39</v>
      </c>
      <c r="C15" s="3">
        <v>33000</v>
      </c>
      <c r="D15" s="3"/>
      <c r="E15" s="3"/>
    </row>
    <row r="16" spans="1:6" x14ac:dyDescent="0.25">
      <c r="B16" t="s">
        <v>40</v>
      </c>
      <c r="C16" s="3">
        <v>21500</v>
      </c>
      <c r="D16" s="3"/>
      <c r="E16" s="3"/>
    </row>
    <row r="17" spans="2:7" x14ac:dyDescent="0.25">
      <c r="B17" t="s">
        <v>11</v>
      </c>
      <c r="C17" s="3">
        <v>26324</v>
      </c>
      <c r="D17" s="3"/>
      <c r="E17" s="3"/>
    </row>
    <row r="18" spans="2:7" x14ac:dyDescent="0.25">
      <c r="B18" t="s">
        <v>41</v>
      </c>
      <c r="D18" s="3">
        <v>1235</v>
      </c>
      <c r="E18" s="3"/>
    </row>
    <row r="19" spans="2:7" x14ac:dyDescent="0.25">
      <c r="B19" t="s">
        <v>13</v>
      </c>
      <c r="C19" s="3">
        <v>125</v>
      </c>
      <c r="D19" s="3"/>
      <c r="E19" s="3"/>
    </row>
    <row r="20" spans="2:7" x14ac:dyDescent="0.25">
      <c r="B20" t="s">
        <v>17</v>
      </c>
      <c r="C20" s="3"/>
      <c r="D20" s="3">
        <v>62500</v>
      </c>
      <c r="E20" s="3"/>
    </row>
    <row r="21" spans="2:7" x14ac:dyDescent="0.25">
      <c r="B21" t="s">
        <v>14</v>
      </c>
      <c r="C21" s="3">
        <v>12358</v>
      </c>
      <c r="D21" s="3"/>
      <c r="E21" s="3"/>
      <c r="G21" s="3">
        <f>D24-C24</f>
        <v>0</v>
      </c>
    </row>
    <row r="22" spans="2:7" x14ac:dyDescent="0.25">
      <c r="B22" t="s">
        <v>42</v>
      </c>
      <c r="D22" s="3">
        <v>35000</v>
      </c>
      <c r="E22" s="3"/>
    </row>
    <row r="23" spans="2:7" x14ac:dyDescent="0.25">
      <c r="B23" t="s">
        <v>16</v>
      </c>
      <c r="C23" s="3"/>
      <c r="D23" s="3">
        <v>19736</v>
      </c>
      <c r="E23" s="3"/>
    </row>
    <row r="24" spans="2:7" x14ac:dyDescent="0.25">
      <c r="B24" t="s">
        <v>19</v>
      </c>
      <c r="C24" s="7">
        <f>SUM(C6:C23)</f>
        <v>378159</v>
      </c>
      <c r="D24" s="7">
        <f>SUM(D6:D23)</f>
        <v>378159</v>
      </c>
      <c r="E24" s="3"/>
    </row>
    <row r="25" spans="2:7" x14ac:dyDescent="0.25">
      <c r="E25" s="3"/>
    </row>
    <row r="26" spans="2:7" x14ac:dyDescent="0.25">
      <c r="E26" s="3"/>
    </row>
    <row r="27" spans="2:7" x14ac:dyDescent="0.25">
      <c r="B27" s="21" t="s">
        <v>100</v>
      </c>
      <c r="C27" s="21"/>
      <c r="D27" s="3">
        <v>10500</v>
      </c>
    </row>
    <row r="28" spans="2:7" x14ac:dyDescent="0.25">
      <c r="B28" s="8"/>
      <c r="D28" s="3"/>
      <c r="E28" s="3"/>
    </row>
    <row r="31" spans="2:7" x14ac:dyDescent="0.25">
      <c r="B31" s="20" t="s">
        <v>101</v>
      </c>
      <c r="C31" s="20"/>
      <c r="D31" s="20"/>
      <c r="E31" s="20"/>
      <c r="F31" s="20"/>
    </row>
    <row r="32" spans="2:7" x14ac:dyDescent="0.25">
      <c r="C32" s="3"/>
      <c r="D32" s="3"/>
      <c r="E32" s="3"/>
    </row>
    <row r="33" spans="2:5" x14ac:dyDescent="0.25">
      <c r="B33" t="s">
        <v>4</v>
      </c>
      <c r="D33" s="3">
        <f>D8</f>
        <v>259688</v>
      </c>
    </row>
    <row r="34" spans="2:5" x14ac:dyDescent="0.25">
      <c r="B34" t="s">
        <v>53</v>
      </c>
    </row>
    <row r="35" spans="2:5" x14ac:dyDescent="0.25">
      <c r="B35" t="s">
        <v>22</v>
      </c>
      <c r="C35" s="3">
        <f>C6</f>
        <v>14350</v>
      </c>
    </row>
    <row r="36" spans="2:5" ht="17.25" x14ac:dyDescent="0.4">
      <c r="B36" t="s">
        <v>3</v>
      </c>
      <c r="C36" s="4">
        <f>C7</f>
        <v>114472</v>
      </c>
    </row>
    <row r="37" spans="2:5" x14ac:dyDescent="0.25">
      <c r="C37" s="3">
        <f>SUM(C35:C36)</f>
        <v>128822</v>
      </c>
    </row>
    <row r="38" spans="2:5" ht="17.25" x14ac:dyDescent="0.4">
      <c r="B38" t="s">
        <v>21</v>
      </c>
      <c r="C38" s="4">
        <f>D27</f>
        <v>10500</v>
      </c>
      <c r="D38" s="3">
        <f>C37-C38</f>
        <v>118322</v>
      </c>
    </row>
    <row r="39" spans="2:5" x14ac:dyDescent="0.25">
      <c r="B39" t="s">
        <v>24</v>
      </c>
      <c r="D39" s="5">
        <f>D33-D38</f>
        <v>141366</v>
      </c>
    </row>
    <row r="41" spans="2:5" x14ac:dyDescent="0.25">
      <c r="B41" t="s">
        <v>72</v>
      </c>
      <c r="C41" s="1"/>
      <c r="D41" s="1"/>
      <c r="E41" s="1"/>
    </row>
    <row r="42" spans="2:5" x14ac:dyDescent="0.25">
      <c r="B42" t="s">
        <v>5</v>
      </c>
      <c r="C42" s="1">
        <f>C9</f>
        <v>42614</v>
      </c>
      <c r="D42" s="1"/>
      <c r="E42" s="1"/>
    </row>
    <row r="43" spans="2:5" x14ac:dyDescent="0.25">
      <c r="B43" t="s">
        <v>6</v>
      </c>
      <c r="C43" s="1">
        <f>C10</f>
        <v>12540</v>
      </c>
      <c r="D43" s="1"/>
      <c r="E43" s="1"/>
    </row>
    <row r="44" spans="2:5" x14ac:dyDescent="0.25">
      <c r="B44" t="s">
        <v>37</v>
      </c>
      <c r="C44" s="1">
        <f>C11</f>
        <v>5817</v>
      </c>
      <c r="D44" s="1"/>
      <c r="E44" s="1"/>
    </row>
    <row r="45" spans="2:5" x14ac:dyDescent="0.25">
      <c r="B45" t="s">
        <v>7</v>
      </c>
      <c r="C45" s="1">
        <f>C12</f>
        <v>13718</v>
      </c>
      <c r="D45" s="1"/>
      <c r="E45" s="1"/>
    </row>
    <row r="46" spans="2:5" x14ac:dyDescent="0.25">
      <c r="B46" t="s">
        <v>38</v>
      </c>
      <c r="C46" s="9">
        <f>C13</f>
        <v>6341</v>
      </c>
      <c r="D46" s="9">
        <f>SUM(C42:C46)</f>
        <v>81030</v>
      </c>
      <c r="E46" s="1"/>
    </row>
    <row r="47" spans="2:5" x14ac:dyDescent="0.25">
      <c r="D47" s="1"/>
      <c r="E47" s="1"/>
    </row>
    <row r="48" spans="2:5" x14ac:dyDescent="0.25">
      <c r="B48" t="s">
        <v>25</v>
      </c>
      <c r="C48" s="1"/>
      <c r="D48" s="13">
        <f>D39-D46</f>
        <v>60336</v>
      </c>
      <c r="E48" s="1"/>
    </row>
    <row r="49" spans="2:6" x14ac:dyDescent="0.25">
      <c r="C49" s="1"/>
      <c r="D49" s="1"/>
      <c r="E49" s="1"/>
    </row>
    <row r="50" spans="2:6" x14ac:dyDescent="0.25">
      <c r="C50" s="1"/>
      <c r="D50" s="1"/>
      <c r="E50" s="1"/>
    </row>
    <row r="51" spans="2:6" x14ac:dyDescent="0.25">
      <c r="B51" s="20" t="s">
        <v>36</v>
      </c>
      <c r="C51" s="20"/>
      <c r="D51" s="20"/>
      <c r="E51" s="1"/>
    </row>
    <row r="53" spans="2:6" x14ac:dyDescent="0.25">
      <c r="B53" t="s">
        <v>62</v>
      </c>
    </row>
    <row r="54" spans="2:6" x14ac:dyDescent="0.25">
      <c r="B54" t="s">
        <v>9</v>
      </c>
      <c r="F54" s="3">
        <f>C14</f>
        <v>75000</v>
      </c>
    </row>
    <row r="55" spans="2:6" x14ac:dyDescent="0.25">
      <c r="B55" t="s">
        <v>40</v>
      </c>
      <c r="F55" s="3">
        <f>C16</f>
        <v>21500</v>
      </c>
    </row>
    <row r="56" spans="2:6" x14ac:dyDescent="0.25">
      <c r="B56" t="s">
        <v>39</v>
      </c>
      <c r="F56" s="6">
        <f>C15</f>
        <v>33000</v>
      </c>
    </row>
    <row r="57" spans="2:6" x14ac:dyDescent="0.25">
      <c r="F57" s="5">
        <f>SUM(F54:F56)</f>
        <v>129500</v>
      </c>
    </row>
    <row r="59" spans="2:6" x14ac:dyDescent="0.25">
      <c r="B59" t="s">
        <v>60</v>
      </c>
    </row>
    <row r="60" spans="2:6" x14ac:dyDescent="0.25">
      <c r="B60" t="s">
        <v>28</v>
      </c>
      <c r="D60" s="3">
        <f>D27</f>
        <v>10500</v>
      </c>
    </row>
    <row r="61" spans="2:6" x14ac:dyDescent="0.25">
      <c r="B61" t="s">
        <v>11</v>
      </c>
      <c r="D61" s="3">
        <f>C17</f>
        <v>26324</v>
      </c>
    </row>
    <row r="62" spans="2:6" x14ac:dyDescent="0.25">
      <c r="B62" t="s">
        <v>13</v>
      </c>
      <c r="D62" s="6">
        <f>C19</f>
        <v>125</v>
      </c>
      <c r="E62" s="3">
        <f>SUM(D60:D62)</f>
        <v>36949</v>
      </c>
    </row>
    <row r="66" spans="2:10" x14ac:dyDescent="0.25">
      <c r="B66" t="s">
        <v>61</v>
      </c>
    </row>
    <row r="67" spans="2:10" x14ac:dyDescent="0.25">
      <c r="B67" t="s">
        <v>16</v>
      </c>
      <c r="D67" s="3">
        <f>D23</f>
        <v>19736</v>
      </c>
    </row>
    <row r="68" spans="2:10" x14ac:dyDescent="0.25">
      <c r="B68" t="s">
        <v>44</v>
      </c>
      <c r="D68" s="6">
        <f>D18</f>
        <v>1235</v>
      </c>
      <c r="E68" s="6">
        <f>SUM(D67:D68)</f>
        <v>20971</v>
      </c>
    </row>
    <row r="69" spans="2:10" x14ac:dyDescent="0.25">
      <c r="B69" t="s">
        <v>29</v>
      </c>
      <c r="F69" s="18">
        <f>E62-E68</f>
        <v>15978</v>
      </c>
    </row>
    <row r="70" spans="2:10" x14ac:dyDescent="0.25">
      <c r="B70" t="s">
        <v>30</v>
      </c>
      <c r="F70" s="5">
        <f>F57+F69</f>
        <v>145478</v>
      </c>
    </row>
    <row r="71" spans="2:10" x14ac:dyDescent="0.25">
      <c r="F71" s="5"/>
    </row>
    <row r="72" spans="2:10" x14ac:dyDescent="0.25">
      <c r="B72" t="s">
        <v>63</v>
      </c>
    </row>
    <row r="73" spans="2:10" x14ac:dyDescent="0.25">
      <c r="B73" t="s">
        <v>31</v>
      </c>
    </row>
    <row r="74" spans="2:10" x14ac:dyDescent="0.25">
      <c r="B74" t="s">
        <v>42</v>
      </c>
      <c r="E74" s="6">
        <f>D22</f>
        <v>35000</v>
      </c>
      <c r="F74" s="6"/>
    </row>
    <row r="75" spans="2:10" x14ac:dyDescent="0.25">
      <c r="B75" t="s">
        <v>31</v>
      </c>
      <c r="F75" s="7">
        <f>F70-E74</f>
        <v>110478</v>
      </c>
      <c r="J75" s="3">
        <f>F80-F75</f>
        <v>0</v>
      </c>
    </row>
    <row r="76" spans="2:10" x14ac:dyDescent="0.25">
      <c r="B76" t="s">
        <v>64</v>
      </c>
    </row>
    <row r="77" spans="2:10" x14ac:dyDescent="0.25">
      <c r="B77" t="s">
        <v>32</v>
      </c>
      <c r="E77" s="3">
        <f>D20</f>
        <v>62500</v>
      </c>
    </row>
    <row r="78" spans="2:10" x14ac:dyDescent="0.25">
      <c r="B78" t="s">
        <v>25</v>
      </c>
      <c r="E78" s="9">
        <f>D48</f>
        <v>60336</v>
      </c>
    </row>
    <row r="79" spans="2:10" x14ac:dyDescent="0.25">
      <c r="E79" s="3">
        <f>SUM(E77:E78)</f>
        <v>122836</v>
      </c>
    </row>
    <row r="80" spans="2:10" x14ac:dyDescent="0.25">
      <c r="B80" t="s">
        <v>33</v>
      </c>
      <c r="E80" s="6">
        <f>C21</f>
        <v>12358</v>
      </c>
      <c r="F80" s="7">
        <f>E79-E80</f>
        <v>110478</v>
      </c>
    </row>
  </sheetData>
  <mergeCells count="4">
    <mergeCell ref="A1:F1"/>
    <mergeCell ref="B27:C27"/>
    <mergeCell ref="B31:F31"/>
    <mergeCell ref="B51:D5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3"/>
  <sheetViews>
    <sheetView topLeftCell="A58" workbookViewId="0">
      <selection activeCell="K82" sqref="K82"/>
    </sheetView>
  </sheetViews>
  <sheetFormatPr defaultRowHeight="15" x14ac:dyDescent="0.25"/>
  <cols>
    <col min="2" max="2" width="41.7109375" customWidth="1"/>
    <col min="3" max="3" width="11.7109375" customWidth="1"/>
    <col min="4" max="4" width="10.5703125" customWidth="1"/>
    <col min="5" max="5" width="13.140625" customWidth="1"/>
    <col min="6" max="6" width="10.85546875" customWidth="1"/>
  </cols>
  <sheetData>
    <row r="1" spans="1:6" x14ac:dyDescent="0.25">
      <c r="A1" s="20" t="s">
        <v>66</v>
      </c>
      <c r="B1" s="20"/>
      <c r="C1" s="20"/>
      <c r="D1" s="20"/>
      <c r="E1" s="20"/>
      <c r="F1" s="20"/>
    </row>
    <row r="3" spans="1:6" x14ac:dyDescent="0.25">
      <c r="B3" s="20" t="s">
        <v>18</v>
      </c>
      <c r="C3" s="20"/>
      <c r="D3" s="20"/>
      <c r="E3" s="20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45</v>
      </c>
      <c r="C6" s="3">
        <v>3700</v>
      </c>
      <c r="D6" s="3"/>
      <c r="E6" s="3"/>
    </row>
    <row r="7" spans="1:6" x14ac:dyDescent="0.25">
      <c r="B7" t="s">
        <v>3</v>
      </c>
      <c r="C7" s="3">
        <v>161400</v>
      </c>
      <c r="D7" s="3"/>
      <c r="E7" s="3"/>
    </row>
    <row r="8" spans="1:6" x14ac:dyDescent="0.25">
      <c r="B8" t="s">
        <v>4</v>
      </c>
      <c r="C8" s="3"/>
      <c r="D8" s="3">
        <v>259700</v>
      </c>
      <c r="E8" s="3"/>
    </row>
    <row r="9" spans="1:6" x14ac:dyDescent="0.25">
      <c r="B9" t="s">
        <v>5</v>
      </c>
      <c r="C9" s="3">
        <v>46000</v>
      </c>
      <c r="E9" s="3"/>
    </row>
    <row r="10" spans="1:6" x14ac:dyDescent="0.25">
      <c r="B10" t="s">
        <v>6</v>
      </c>
      <c r="C10" s="3">
        <v>3000</v>
      </c>
      <c r="D10" s="3"/>
      <c r="E10" s="3"/>
    </row>
    <row r="11" spans="1:6" x14ac:dyDescent="0.25">
      <c r="B11" t="s">
        <v>8</v>
      </c>
      <c r="C11" s="3">
        <v>4700</v>
      </c>
      <c r="D11" s="3"/>
      <c r="E11" s="3"/>
    </row>
    <row r="12" spans="1:6" x14ac:dyDescent="0.25">
      <c r="B12" t="s">
        <v>7</v>
      </c>
      <c r="C12" s="3">
        <v>5442</v>
      </c>
      <c r="D12" s="3"/>
      <c r="E12" s="3"/>
    </row>
    <row r="13" spans="1:6" x14ac:dyDescent="0.25">
      <c r="B13" t="s">
        <v>46</v>
      </c>
      <c r="C13" s="3">
        <v>30000</v>
      </c>
      <c r="D13" s="3"/>
      <c r="E13" s="3"/>
    </row>
    <row r="14" spans="1:6" x14ac:dyDescent="0.25">
      <c r="B14" t="s">
        <v>9</v>
      </c>
      <c r="C14" s="3">
        <v>78000</v>
      </c>
      <c r="D14" s="3"/>
      <c r="E14" s="3"/>
    </row>
    <row r="15" spans="1:6" x14ac:dyDescent="0.25">
      <c r="B15" t="s">
        <v>40</v>
      </c>
      <c r="C15" s="3">
        <v>21500</v>
      </c>
      <c r="D15" s="3"/>
      <c r="E15" s="3"/>
    </row>
    <row r="16" spans="1:6" x14ac:dyDescent="0.25">
      <c r="B16" t="s">
        <v>11</v>
      </c>
      <c r="C16" s="3">
        <v>23850</v>
      </c>
      <c r="D16" s="3"/>
      <c r="E16" s="3"/>
    </row>
    <row r="17" spans="2:6" x14ac:dyDescent="0.25">
      <c r="B17" t="s">
        <v>41</v>
      </c>
      <c r="C17" s="3">
        <v>1364</v>
      </c>
      <c r="D17" s="3"/>
      <c r="E17" s="3"/>
    </row>
    <row r="18" spans="2:6" x14ac:dyDescent="0.25">
      <c r="B18" t="s">
        <v>17</v>
      </c>
      <c r="D18" s="3">
        <v>62500</v>
      </c>
      <c r="E18" s="3"/>
    </row>
    <row r="19" spans="2:6" x14ac:dyDescent="0.25">
      <c r="B19" t="s">
        <v>14</v>
      </c>
      <c r="C19" s="3">
        <v>7000</v>
      </c>
      <c r="D19" s="3"/>
      <c r="E19" s="3"/>
    </row>
    <row r="20" spans="2:6" x14ac:dyDescent="0.25">
      <c r="B20" t="s">
        <v>15</v>
      </c>
      <c r="D20" s="3">
        <v>35000</v>
      </c>
      <c r="E20" s="3"/>
    </row>
    <row r="21" spans="2:6" x14ac:dyDescent="0.25">
      <c r="B21" t="s">
        <v>16</v>
      </c>
      <c r="C21" s="3"/>
      <c r="D21" s="3">
        <v>28756</v>
      </c>
      <c r="E21" s="3"/>
    </row>
    <row r="22" spans="2:6" x14ac:dyDescent="0.25">
      <c r="B22" t="s">
        <v>19</v>
      </c>
      <c r="C22" s="7">
        <f>SUM(C6:C21)</f>
        <v>385956</v>
      </c>
      <c r="D22" s="7">
        <f>SUM(D6:D21)</f>
        <v>385956</v>
      </c>
      <c r="E22" s="3"/>
    </row>
    <row r="23" spans="2:6" x14ac:dyDescent="0.25">
      <c r="E23" s="3"/>
    </row>
    <row r="24" spans="2:6" x14ac:dyDescent="0.25">
      <c r="E24" s="3"/>
    </row>
    <row r="25" spans="2:6" x14ac:dyDescent="0.25">
      <c r="B25" s="22" t="s">
        <v>47</v>
      </c>
      <c r="C25" s="22"/>
      <c r="E25" s="3"/>
    </row>
    <row r="26" spans="2:6" x14ac:dyDescent="0.25">
      <c r="B26" t="s">
        <v>48</v>
      </c>
      <c r="D26" s="1">
        <v>25300</v>
      </c>
      <c r="E26" s="3"/>
    </row>
    <row r="27" spans="2:6" ht="15" customHeight="1" x14ac:dyDescent="0.25">
      <c r="B27" s="8" t="s">
        <v>49</v>
      </c>
      <c r="C27" s="8"/>
      <c r="D27" s="14">
        <v>0.25</v>
      </c>
    </row>
    <row r="28" spans="2:6" ht="15.75" customHeight="1" x14ac:dyDescent="0.25">
      <c r="B28" s="8" t="s">
        <v>50</v>
      </c>
      <c r="C28" s="8"/>
      <c r="D28" s="14">
        <v>0.2</v>
      </c>
      <c r="E28" s="3"/>
    </row>
    <row r="29" spans="2:6" x14ac:dyDescent="0.25">
      <c r="C29" s="1"/>
      <c r="D29" s="1"/>
    </row>
    <row r="30" spans="2:6" x14ac:dyDescent="0.25">
      <c r="C30" s="1"/>
      <c r="D30" s="1"/>
    </row>
    <row r="31" spans="2:6" x14ac:dyDescent="0.25">
      <c r="B31" s="20" t="s">
        <v>20</v>
      </c>
      <c r="C31" s="20"/>
      <c r="D31" s="20"/>
      <c r="E31" s="20"/>
      <c r="F31" s="20"/>
    </row>
    <row r="32" spans="2:6" x14ac:dyDescent="0.25">
      <c r="C32" s="3"/>
      <c r="D32" s="3"/>
      <c r="E32" s="3"/>
    </row>
    <row r="33" spans="2:5" x14ac:dyDescent="0.25">
      <c r="B33" t="s">
        <v>4</v>
      </c>
      <c r="D33" s="3">
        <f>D8</f>
        <v>259700</v>
      </c>
    </row>
    <row r="34" spans="2:5" x14ac:dyDescent="0.25">
      <c r="B34" t="s">
        <v>53</v>
      </c>
    </row>
    <row r="35" spans="2:5" x14ac:dyDescent="0.25">
      <c r="B35" t="s">
        <v>22</v>
      </c>
      <c r="C35" s="3">
        <f>C6</f>
        <v>3700</v>
      </c>
    </row>
    <row r="36" spans="2:5" ht="17.25" x14ac:dyDescent="0.4">
      <c r="B36" t="s">
        <v>3</v>
      </c>
      <c r="C36" s="4">
        <f>C7</f>
        <v>161400</v>
      </c>
    </row>
    <row r="37" spans="2:5" x14ac:dyDescent="0.25">
      <c r="C37" s="3">
        <f>SUM(C35:C36)</f>
        <v>165100</v>
      </c>
    </row>
    <row r="38" spans="2:5" x14ac:dyDescent="0.25">
      <c r="B38" t="s">
        <v>21</v>
      </c>
      <c r="C38" s="6">
        <f>D26</f>
        <v>25300</v>
      </c>
      <c r="D38" s="6">
        <f>C37-C38</f>
        <v>139800</v>
      </c>
    </row>
    <row r="39" spans="2:5" x14ac:dyDescent="0.25">
      <c r="B39" t="s">
        <v>24</v>
      </c>
      <c r="D39" s="5">
        <f>D33-D38</f>
        <v>119900</v>
      </c>
    </row>
    <row r="41" spans="2:5" x14ac:dyDescent="0.25">
      <c r="B41" t="s">
        <v>72</v>
      </c>
      <c r="D41" s="1"/>
      <c r="E41" s="1"/>
    </row>
    <row r="42" spans="2:5" x14ac:dyDescent="0.25">
      <c r="B42" t="s">
        <v>5</v>
      </c>
      <c r="C42" s="1">
        <f>C9</f>
        <v>46000</v>
      </c>
      <c r="D42" s="1"/>
      <c r="E42" s="1"/>
    </row>
    <row r="43" spans="2:5" x14ac:dyDescent="0.25">
      <c r="B43" t="s">
        <v>6</v>
      </c>
      <c r="C43" s="1">
        <f>C10</f>
        <v>3000</v>
      </c>
      <c r="D43" s="1"/>
      <c r="E43" s="1"/>
    </row>
    <row r="44" spans="2:5" x14ac:dyDescent="0.25">
      <c r="B44" t="s">
        <v>8</v>
      </c>
      <c r="C44" s="1">
        <f>C11</f>
        <v>4700</v>
      </c>
      <c r="D44" s="1"/>
      <c r="E44" s="1"/>
    </row>
    <row r="45" spans="2:5" x14ac:dyDescent="0.25">
      <c r="B45" t="s">
        <v>7</v>
      </c>
      <c r="C45" s="1">
        <f>C12</f>
        <v>5442</v>
      </c>
      <c r="D45" s="1"/>
      <c r="E45" s="1"/>
    </row>
    <row r="46" spans="2:5" x14ac:dyDescent="0.25">
      <c r="B46" t="s">
        <v>57</v>
      </c>
      <c r="C46" s="1">
        <f>C15*D27</f>
        <v>5375</v>
      </c>
      <c r="D46" s="1"/>
      <c r="E46" s="1"/>
    </row>
    <row r="47" spans="2:5" x14ac:dyDescent="0.25">
      <c r="B47" t="s">
        <v>58</v>
      </c>
      <c r="C47" s="9">
        <f>C13*D28</f>
        <v>6000</v>
      </c>
      <c r="D47" s="9">
        <f>SUM(C42:C47)</f>
        <v>70517</v>
      </c>
      <c r="E47" s="1"/>
    </row>
    <row r="48" spans="2:5" x14ac:dyDescent="0.25">
      <c r="C48" s="1"/>
      <c r="D48" s="1"/>
      <c r="E48" s="1"/>
    </row>
    <row r="49" spans="2:6" x14ac:dyDescent="0.25">
      <c r="B49" t="s">
        <v>25</v>
      </c>
      <c r="D49" s="16">
        <f>D39-D47</f>
        <v>49383</v>
      </c>
      <c r="E49" s="1"/>
    </row>
    <row r="50" spans="2:6" x14ac:dyDescent="0.25">
      <c r="C50" s="1"/>
      <c r="D50" s="1"/>
      <c r="E50" s="1"/>
    </row>
    <row r="51" spans="2:6" x14ac:dyDescent="0.25">
      <c r="B51" s="20" t="s">
        <v>26</v>
      </c>
      <c r="C51" s="20"/>
      <c r="D51" s="20"/>
      <c r="E51" s="1"/>
    </row>
    <row r="53" spans="2:6" ht="26.25" customHeight="1" x14ac:dyDescent="0.25">
      <c r="B53" t="s">
        <v>62</v>
      </c>
      <c r="C53" t="s">
        <v>54</v>
      </c>
      <c r="D53" s="8" t="s">
        <v>55</v>
      </c>
      <c r="E53" s="8" t="s">
        <v>56</v>
      </c>
    </row>
    <row r="54" spans="2:6" x14ac:dyDescent="0.25">
      <c r="B54" t="s">
        <v>9</v>
      </c>
      <c r="C54" s="1">
        <f>C14</f>
        <v>78000</v>
      </c>
      <c r="D54" s="1"/>
      <c r="E54" s="1">
        <f>C54-D54</f>
        <v>78000</v>
      </c>
    </row>
    <row r="55" spans="2:6" x14ac:dyDescent="0.25">
      <c r="B55" t="s">
        <v>40</v>
      </c>
      <c r="C55" s="1">
        <f>C15</f>
        <v>21500</v>
      </c>
      <c r="D55" s="1">
        <f>C46</f>
        <v>5375</v>
      </c>
      <c r="E55" s="1">
        <f>C55-D55</f>
        <v>16125</v>
      </c>
    </row>
    <row r="56" spans="2:6" x14ac:dyDescent="0.25">
      <c r="B56" t="s">
        <v>59</v>
      </c>
      <c r="C56" s="9">
        <f>C13</f>
        <v>30000</v>
      </c>
      <c r="D56" s="9">
        <f>C47</f>
        <v>6000</v>
      </c>
      <c r="E56" s="9">
        <f>C56-D56</f>
        <v>24000</v>
      </c>
    </row>
    <row r="57" spans="2:6" x14ac:dyDescent="0.25">
      <c r="C57" s="19">
        <f>SUM(C54:C56)</f>
        <v>129500</v>
      </c>
      <c r="D57" s="19">
        <f>SUM(D54:D56)</f>
        <v>11375</v>
      </c>
      <c r="E57" s="17">
        <f>SUM(E54:E56)</f>
        <v>118125</v>
      </c>
    </row>
    <row r="58" spans="2:6" x14ac:dyDescent="0.25">
      <c r="D58" s="1"/>
      <c r="E58" s="1"/>
      <c r="F58" s="1"/>
    </row>
    <row r="59" spans="2:6" x14ac:dyDescent="0.25">
      <c r="B59" t="s">
        <v>60</v>
      </c>
      <c r="D59" s="1"/>
      <c r="E59" s="1"/>
      <c r="F59" s="1"/>
    </row>
    <row r="60" spans="2:6" x14ac:dyDescent="0.25">
      <c r="B60" t="s">
        <v>28</v>
      </c>
      <c r="C60" s="1">
        <f>D26</f>
        <v>25300</v>
      </c>
      <c r="D60" s="1"/>
      <c r="E60" s="1"/>
    </row>
    <row r="61" spans="2:6" x14ac:dyDescent="0.25">
      <c r="B61" t="s">
        <v>11</v>
      </c>
      <c r="C61" s="1">
        <f>C16</f>
        <v>23850</v>
      </c>
      <c r="D61" s="1"/>
      <c r="E61" s="1"/>
    </row>
    <row r="62" spans="2:6" x14ac:dyDescent="0.25">
      <c r="B62" t="s">
        <v>12</v>
      </c>
      <c r="C62" s="9">
        <f>C17</f>
        <v>1364</v>
      </c>
      <c r="D62" s="1">
        <f>SUM(C60:C62)</f>
        <v>50514</v>
      </c>
      <c r="E62" s="1"/>
    </row>
    <row r="63" spans="2:6" x14ac:dyDescent="0.25">
      <c r="C63" s="1"/>
      <c r="E63" s="1"/>
    </row>
    <row r="64" spans="2:6" x14ac:dyDescent="0.25">
      <c r="C64" s="1"/>
      <c r="D64" s="1"/>
      <c r="E64" s="1"/>
    </row>
    <row r="65" spans="2:9" x14ac:dyDescent="0.25">
      <c r="C65" s="1"/>
      <c r="D65" s="1"/>
      <c r="E65" s="1"/>
    </row>
    <row r="66" spans="2:9" x14ac:dyDescent="0.25">
      <c r="B66" t="s">
        <v>61</v>
      </c>
      <c r="D66" s="1"/>
      <c r="E66" s="1"/>
    </row>
    <row r="67" spans="2:9" x14ac:dyDescent="0.25">
      <c r="B67" t="s">
        <v>16</v>
      </c>
      <c r="C67" s="1">
        <f>D21</f>
        <v>28756</v>
      </c>
      <c r="D67" s="1"/>
      <c r="E67" s="1"/>
    </row>
    <row r="68" spans="2:9" x14ac:dyDescent="0.25">
      <c r="B68" t="s">
        <v>44</v>
      </c>
      <c r="C68" s="1"/>
      <c r="D68" s="9">
        <f>SUM(C67:C68)</f>
        <v>28756</v>
      </c>
      <c r="E68" s="1"/>
    </row>
    <row r="69" spans="2:9" x14ac:dyDescent="0.25">
      <c r="B69" t="s">
        <v>29</v>
      </c>
      <c r="E69" s="13">
        <f>D62-D68</f>
        <v>21758</v>
      </c>
    </row>
    <row r="70" spans="2:9" x14ac:dyDescent="0.25">
      <c r="B70" t="s">
        <v>30</v>
      </c>
      <c r="C70" s="1"/>
      <c r="D70" s="1"/>
      <c r="E70" s="17">
        <f>E57+E69</f>
        <v>139883</v>
      </c>
    </row>
    <row r="71" spans="2:9" x14ac:dyDescent="0.25">
      <c r="C71" s="1"/>
      <c r="D71" s="1"/>
      <c r="E71" s="17"/>
    </row>
    <row r="72" spans="2:9" x14ac:dyDescent="0.25">
      <c r="B72" t="s">
        <v>63</v>
      </c>
      <c r="C72" s="1"/>
      <c r="D72" s="1"/>
      <c r="E72" s="1"/>
    </row>
    <row r="73" spans="2:9" x14ac:dyDescent="0.25">
      <c r="B73" t="s">
        <v>31</v>
      </c>
      <c r="C73" s="1"/>
      <c r="D73" s="1"/>
      <c r="E73" s="1"/>
    </row>
    <row r="74" spans="2:9" x14ac:dyDescent="0.25">
      <c r="B74" t="s">
        <v>15</v>
      </c>
      <c r="C74" s="1"/>
      <c r="D74" s="9">
        <f>D20</f>
        <v>35000</v>
      </c>
      <c r="E74" s="9"/>
    </row>
    <row r="75" spans="2:9" x14ac:dyDescent="0.25">
      <c r="B75" t="s">
        <v>31</v>
      </c>
      <c r="C75" s="1"/>
      <c r="D75" s="1"/>
      <c r="E75" s="10">
        <f>E70-D74</f>
        <v>104883</v>
      </c>
    </row>
    <row r="76" spans="2:9" x14ac:dyDescent="0.25">
      <c r="B76" t="s">
        <v>64</v>
      </c>
      <c r="C76" s="1"/>
      <c r="D76" s="1"/>
      <c r="E76" s="1"/>
    </row>
    <row r="77" spans="2:9" x14ac:dyDescent="0.25">
      <c r="B77" t="s">
        <v>32</v>
      </c>
      <c r="C77" s="1"/>
      <c r="D77" s="1">
        <f>D18</f>
        <v>62500</v>
      </c>
      <c r="E77" s="1"/>
    </row>
    <row r="78" spans="2:9" x14ac:dyDescent="0.25">
      <c r="B78" t="s">
        <v>25</v>
      </c>
      <c r="C78" s="1"/>
      <c r="D78" s="9">
        <f>D49</f>
        <v>49383</v>
      </c>
      <c r="E78" s="1"/>
    </row>
    <row r="79" spans="2:9" x14ac:dyDescent="0.25">
      <c r="C79" s="1"/>
      <c r="D79" s="1">
        <f>SUM(D77:D78)</f>
        <v>111883</v>
      </c>
      <c r="E79" s="1"/>
    </row>
    <row r="80" spans="2:9" x14ac:dyDescent="0.25">
      <c r="B80" t="s">
        <v>33</v>
      </c>
      <c r="C80" s="1"/>
      <c r="D80" s="9">
        <f>C19</f>
        <v>7000</v>
      </c>
      <c r="E80" s="10">
        <f>D79-D80</f>
        <v>104883</v>
      </c>
      <c r="I80" s="1"/>
    </row>
    <row r="81" spans="4:6" x14ac:dyDescent="0.25">
      <c r="D81" s="1"/>
      <c r="E81" s="1"/>
      <c r="F81" s="1"/>
    </row>
    <row r="82" spans="4:6" x14ac:dyDescent="0.25">
      <c r="D82" s="1"/>
      <c r="E82" s="1"/>
      <c r="F82" s="1"/>
    </row>
    <row r="83" spans="4:6" x14ac:dyDescent="0.25">
      <c r="D83" s="1"/>
      <c r="E83" s="1"/>
      <c r="F83" s="1"/>
    </row>
  </sheetData>
  <mergeCells count="5">
    <mergeCell ref="A1:F1"/>
    <mergeCell ref="B25:C25"/>
    <mergeCell ref="B31:F31"/>
    <mergeCell ref="B51:D51"/>
    <mergeCell ref="B3:E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0"/>
  <sheetViews>
    <sheetView topLeftCell="A52" workbookViewId="0">
      <selection activeCell="K53" sqref="K53"/>
    </sheetView>
  </sheetViews>
  <sheetFormatPr defaultRowHeight="15" x14ac:dyDescent="0.25"/>
  <cols>
    <col min="2" max="2" width="41.28515625" customWidth="1"/>
    <col min="4" max="4" width="11.7109375" customWidth="1"/>
    <col min="5" max="5" width="13.7109375" customWidth="1"/>
    <col min="6" max="6" width="10" customWidth="1"/>
  </cols>
  <sheetData>
    <row r="1" spans="1:6" x14ac:dyDescent="0.25">
      <c r="A1" s="20" t="s">
        <v>73</v>
      </c>
      <c r="B1" s="20"/>
      <c r="C1" s="20"/>
      <c r="D1" s="20"/>
      <c r="E1" s="20"/>
      <c r="F1" s="20"/>
    </row>
    <row r="3" spans="1:6" x14ac:dyDescent="0.25">
      <c r="B3" s="20" t="s">
        <v>67</v>
      </c>
      <c r="C3" s="20"/>
      <c r="D3" s="20"/>
      <c r="E3" s="20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68</v>
      </c>
      <c r="C6" s="3">
        <v>2500</v>
      </c>
      <c r="D6" s="3"/>
      <c r="E6" s="3"/>
    </row>
    <row r="7" spans="1:6" x14ac:dyDescent="0.25">
      <c r="B7" t="s">
        <v>3</v>
      </c>
      <c r="C7" s="3">
        <v>15000</v>
      </c>
      <c r="D7" s="3"/>
      <c r="E7" s="3"/>
    </row>
    <row r="8" spans="1:6" x14ac:dyDescent="0.25">
      <c r="B8" t="s">
        <v>4</v>
      </c>
      <c r="C8" s="3"/>
      <c r="D8" s="3">
        <v>155000</v>
      </c>
      <c r="E8" s="3"/>
    </row>
    <row r="9" spans="1:6" x14ac:dyDescent="0.25">
      <c r="B9" t="s">
        <v>5</v>
      </c>
      <c r="C9" s="3">
        <v>43500</v>
      </c>
      <c r="E9" s="3"/>
    </row>
    <row r="10" spans="1:6" x14ac:dyDescent="0.25">
      <c r="B10" t="s">
        <v>69</v>
      </c>
      <c r="C10" s="3">
        <v>6200</v>
      </c>
      <c r="D10" s="3"/>
      <c r="E10" s="3"/>
    </row>
    <row r="11" spans="1:6" x14ac:dyDescent="0.25">
      <c r="B11" t="s">
        <v>65</v>
      </c>
      <c r="C11" s="3">
        <v>5800</v>
      </c>
      <c r="D11" s="3"/>
      <c r="E11" s="3"/>
    </row>
    <row r="12" spans="1:6" x14ac:dyDescent="0.25">
      <c r="B12" t="s">
        <v>8</v>
      </c>
      <c r="C12" s="3">
        <v>500</v>
      </c>
      <c r="D12" s="3"/>
      <c r="E12" s="3"/>
    </row>
    <row r="13" spans="1:6" x14ac:dyDescent="0.25">
      <c r="B13" t="s">
        <v>46</v>
      </c>
      <c r="C13" s="3">
        <v>30000</v>
      </c>
      <c r="D13" s="3"/>
      <c r="E13" s="3"/>
    </row>
    <row r="14" spans="1:6" x14ac:dyDescent="0.25">
      <c r="B14" t="s">
        <v>40</v>
      </c>
      <c r="C14" s="3">
        <v>160000</v>
      </c>
      <c r="D14" s="3"/>
      <c r="E14" s="3"/>
    </row>
    <row r="15" spans="1:6" x14ac:dyDescent="0.25">
      <c r="B15" t="s">
        <v>11</v>
      </c>
      <c r="C15" s="3">
        <v>15500</v>
      </c>
      <c r="D15" s="3"/>
      <c r="E15" s="3"/>
    </row>
    <row r="16" spans="1:6" x14ac:dyDescent="0.25">
      <c r="B16" t="s">
        <v>41</v>
      </c>
      <c r="C16" s="3">
        <v>500</v>
      </c>
      <c r="D16" s="3"/>
      <c r="E16" s="3"/>
    </row>
    <row r="17" spans="2:6" x14ac:dyDescent="0.25">
      <c r="B17" t="s">
        <v>17</v>
      </c>
      <c r="D17" s="3">
        <v>85000</v>
      </c>
      <c r="E17" s="3"/>
    </row>
    <row r="18" spans="2:6" x14ac:dyDescent="0.25">
      <c r="B18" t="s">
        <v>14</v>
      </c>
      <c r="C18" s="3">
        <v>17000</v>
      </c>
      <c r="D18" s="3"/>
      <c r="E18" s="3"/>
    </row>
    <row r="19" spans="2:6" x14ac:dyDescent="0.25">
      <c r="B19" t="s">
        <v>15</v>
      </c>
      <c r="D19" s="3">
        <v>50000</v>
      </c>
      <c r="E19" s="3"/>
    </row>
    <row r="20" spans="2:6" x14ac:dyDescent="0.25">
      <c r="B20" t="s">
        <v>16</v>
      </c>
      <c r="C20" s="3"/>
      <c r="D20" s="3">
        <v>6500</v>
      </c>
      <c r="E20" s="3"/>
    </row>
    <row r="21" spans="2:6" x14ac:dyDescent="0.25">
      <c r="B21" t="s">
        <v>19</v>
      </c>
      <c r="C21" s="7">
        <f>SUM(C6:C20)</f>
        <v>296500</v>
      </c>
      <c r="D21" s="7">
        <f>SUM(D6:D20)</f>
        <v>296500</v>
      </c>
      <c r="E21" s="3"/>
    </row>
    <row r="22" spans="2:6" x14ac:dyDescent="0.25">
      <c r="E22" s="3"/>
    </row>
    <row r="23" spans="2:6" x14ac:dyDescent="0.25">
      <c r="E23" s="3"/>
    </row>
    <row r="24" spans="2:6" x14ac:dyDescent="0.25">
      <c r="B24" s="22" t="s">
        <v>104</v>
      </c>
      <c r="C24" s="22"/>
      <c r="E24" s="3"/>
    </row>
    <row r="25" spans="2:6" ht="15.75" customHeight="1" x14ac:dyDescent="0.25">
      <c r="B25" t="s">
        <v>70</v>
      </c>
      <c r="D25" s="1">
        <v>1550</v>
      </c>
      <c r="E25" s="3"/>
    </row>
    <row r="26" spans="2:6" ht="15.75" customHeight="1" x14ac:dyDescent="0.25">
      <c r="B26" s="8" t="s">
        <v>71</v>
      </c>
      <c r="C26" s="8"/>
      <c r="D26" s="14">
        <v>0.25</v>
      </c>
    </row>
    <row r="27" spans="2:6" ht="15.75" customHeight="1" x14ac:dyDescent="0.25">
      <c r="B27" s="8" t="s">
        <v>50</v>
      </c>
      <c r="C27" s="8"/>
      <c r="D27" s="14">
        <v>0.2</v>
      </c>
      <c r="E27" s="3"/>
    </row>
    <row r="28" spans="2:6" x14ac:dyDescent="0.25">
      <c r="C28" s="1"/>
      <c r="D28" s="1"/>
    </row>
    <row r="29" spans="2:6" x14ac:dyDescent="0.25">
      <c r="C29" s="1"/>
      <c r="D29" s="1"/>
    </row>
    <row r="30" spans="2:6" x14ac:dyDescent="0.25">
      <c r="B30" s="20" t="s">
        <v>103</v>
      </c>
      <c r="C30" s="20"/>
      <c r="D30" s="20"/>
      <c r="E30" s="20"/>
      <c r="F30" s="20"/>
    </row>
    <row r="31" spans="2:6" x14ac:dyDescent="0.25">
      <c r="C31" s="3"/>
      <c r="D31" s="3"/>
      <c r="E31" s="3"/>
    </row>
    <row r="32" spans="2:6" x14ac:dyDescent="0.25">
      <c r="B32" t="s">
        <v>4</v>
      </c>
      <c r="D32" s="3">
        <f>D8</f>
        <v>155000</v>
      </c>
    </row>
    <row r="33" spans="2:5" x14ac:dyDescent="0.25">
      <c r="B33" t="s">
        <v>53</v>
      </c>
    </row>
    <row r="34" spans="2:5" x14ac:dyDescent="0.25">
      <c r="B34" t="s">
        <v>22</v>
      </c>
      <c r="C34" s="3">
        <f>C6</f>
        <v>2500</v>
      </c>
    </row>
    <row r="35" spans="2:5" ht="17.25" x14ac:dyDescent="0.4">
      <c r="B35" t="s">
        <v>3</v>
      </c>
      <c r="C35" s="4">
        <f>C7</f>
        <v>15000</v>
      </c>
    </row>
    <row r="36" spans="2:5" x14ac:dyDescent="0.25">
      <c r="C36" s="3">
        <f>SUM(C34:C35)</f>
        <v>17500</v>
      </c>
    </row>
    <row r="37" spans="2:5" x14ac:dyDescent="0.25">
      <c r="B37" t="s">
        <v>21</v>
      </c>
      <c r="C37" s="6">
        <f>D25</f>
        <v>1550</v>
      </c>
      <c r="D37" s="6">
        <f>C36-C37</f>
        <v>15950</v>
      </c>
    </row>
    <row r="38" spans="2:5" x14ac:dyDescent="0.25">
      <c r="B38" t="s">
        <v>24</v>
      </c>
      <c r="D38" s="5">
        <f>D32-D37</f>
        <v>139050</v>
      </c>
    </row>
    <row r="40" spans="2:5" x14ac:dyDescent="0.25">
      <c r="B40" t="s">
        <v>72</v>
      </c>
      <c r="D40" s="1"/>
      <c r="E40" s="1"/>
    </row>
    <row r="41" spans="2:5" x14ac:dyDescent="0.25">
      <c r="B41" t="s">
        <v>5</v>
      </c>
      <c r="C41" s="1">
        <f>C9</f>
        <v>43500</v>
      </c>
      <c r="D41" s="1"/>
      <c r="E41" s="1"/>
    </row>
    <row r="42" spans="2:5" x14ac:dyDescent="0.25">
      <c r="B42" t="s">
        <v>69</v>
      </c>
      <c r="C42" s="1">
        <f>C10</f>
        <v>6200</v>
      </c>
      <c r="D42" s="1"/>
      <c r="E42" s="1"/>
    </row>
    <row r="43" spans="2:5" x14ac:dyDescent="0.25">
      <c r="B43" t="s">
        <v>65</v>
      </c>
      <c r="C43" s="1">
        <f>C11</f>
        <v>5800</v>
      </c>
      <c r="D43" s="1"/>
      <c r="E43" s="1"/>
    </row>
    <row r="44" spans="2:5" x14ac:dyDescent="0.25">
      <c r="B44" t="s">
        <v>8</v>
      </c>
      <c r="C44" s="1">
        <f>C12</f>
        <v>500</v>
      </c>
      <c r="D44" s="1"/>
      <c r="E44" s="1"/>
    </row>
    <row r="45" spans="2:5" x14ac:dyDescent="0.25">
      <c r="B45" t="s">
        <v>57</v>
      </c>
      <c r="C45" s="1">
        <f>C14*D26</f>
        <v>40000</v>
      </c>
      <c r="D45" s="1"/>
      <c r="E45" s="1"/>
    </row>
    <row r="46" spans="2:5" x14ac:dyDescent="0.25">
      <c r="B46" t="s">
        <v>58</v>
      </c>
      <c r="C46" s="9">
        <f>C13*D27</f>
        <v>6000</v>
      </c>
      <c r="D46" s="9">
        <f>SUM(C41:C46)</f>
        <v>102000</v>
      </c>
      <c r="E46" s="1"/>
    </row>
    <row r="47" spans="2:5" x14ac:dyDescent="0.25">
      <c r="C47" s="1"/>
      <c r="D47" s="1"/>
      <c r="E47" s="1"/>
    </row>
    <row r="48" spans="2:5" x14ac:dyDescent="0.25">
      <c r="B48" t="s">
        <v>25</v>
      </c>
      <c r="D48" s="16">
        <f>D38-D46</f>
        <v>37050</v>
      </c>
      <c r="E48" s="1"/>
    </row>
    <row r="49" spans="2:6" x14ac:dyDescent="0.25">
      <c r="C49" s="1"/>
      <c r="D49" s="1"/>
      <c r="E49" s="1"/>
    </row>
    <row r="50" spans="2:6" x14ac:dyDescent="0.25">
      <c r="B50" s="20" t="s">
        <v>105</v>
      </c>
      <c r="C50" s="20"/>
      <c r="D50" s="20"/>
      <c r="E50" s="1"/>
    </row>
    <row r="52" spans="2:6" ht="45" x14ac:dyDescent="0.25">
      <c r="B52" t="s">
        <v>62</v>
      </c>
      <c r="D52" t="s">
        <v>54</v>
      </c>
      <c r="E52" s="8" t="s">
        <v>55</v>
      </c>
      <c r="F52" s="8" t="s">
        <v>56</v>
      </c>
    </row>
    <row r="53" spans="2:6" x14ac:dyDescent="0.25">
      <c r="B53" t="s">
        <v>9</v>
      </c>
      <c r="D53" s="1"/>
      <c r="E53" s="1"/>
      <c r="F53" s="1"/>
    </row>
    <row r="54" spans="2:6" x14ac:dyDescent="0.25">
      <c r="B54" t="s">
        <v>40</v>
      </c>
      <c r="D54" s="1">
        <f>C14</f>
        <v>160000</v>
      </c>
      <c r="E54" s="1">
        <f>C45</f>
        <v>40000</v>
      </c>
      <c r="F54" s="1">
        <f>D54-E54</f>
        <v>120000</v>
      </c>
    </row>
    <row r="55" spans="2:6" x14ac:dyDescent="0.25">
      <c r="B55" t="s">
        <v>59</v>
      </c>
      <c r="D55" s="9">
        <f>C13</f>
        <v>30000</v>
      </c>
      <c r="E55" s="9">
        <f>C46</f>
        <v>6000</v>
      </c>
      <c r="F55" s="9">
        <f>D55-E55</f>
        <v>24000</v>
      </c>
    </row>
    <row r="56" spans="2:6" x14ac:dyDescent="0.25">
      <c r="D56" s="19">
        <f>SUM(D53:D55)</f>
        <v>190000</v>
      </c>
      <c r="E56" s="19">
        <f>SUM(E53:E55)</f>
        <v>46000</v>
      </c>
      <c r="F56" s="17">
        <f>SUM(F53:F55)</f>
        <v>144000</v>
      </c>
    </row>
    <row r="57" spans="2:6" x14ac:dyDescent="0.25">
      <c r="D57" s="1"/>
      <c r="E57" s="1"/>
      <c r="F57" s="1"/>
    </row>
    <row r="58" spans="2:6" x14ac:dyDescent="0.25">
      <c r="B58" t="s">
        <v>60</v>
      </c>
      <c r="D58" s="1"/>
      <c r="E58" s="1"/>
      <c r="F58" s="1"/>
    </row>
    <row r="59" spans="2:6" x14ac:dyDescent="0.25">
      <c r="B59" t="s">
        <v>28</v>
      </c>
      <c r="D59" s="1">
        <f>D25</f>
        <v>1550</v>
      </c>
      <c r="E59" s="1"/>
      <c r="F59" s="1"/>
    </row>
    <row r="60" spans="2:6" x14ac:dyDescent="0.25">
      <c r="B60" t="s">
        <v>11</v>
      </c>
      <c r="D60" s="1">
        <f>C15</f>
        <v>15500</v>
      </c>
      <c r="E60" s="1"/>
      <c r="F60" s="1"/>
    </row>
    <row r="61" spans="2:6" x14ac:dyDescent="0.25">
      <c r="B61" t="s">
        <v>12</v>
      </c>
      <c r="D61" s="9">
        <f>C16</f>
        <v>500</v>
      </c>
      <c r="E61" s="1">
        <f>SUM(D59:D61)</f>
        <v>17550</v>
      </c>
      <c r="F61" s="1"/>
    </row>
    <row r="62" spans="2:6" x14ac:dyDescent="0.25">
      <c r="D62" s="1"/>
      <c r="F62" s="1"/>
    </row>
    <row r="63" spans="2:6" x14ac:dyDescent="0.25">
      <c r="D63" s="1"/>
      <c r="E63" s="1"/>
      <c r="F63" s="1"/>
    </row>
    <row r="64" spans="2:6" x14ac:dyDescent="0.25">
      <c r="D64" s="1"/>
      <c r="E64" s="1"/>
      <c r="F64" s="1"/>
    </row>
    <row r="65" spans="2:9" x14ac:dyDescent="0.25">
      <c r="B65" t="s">
        <v>61</v>
      </c>
      <c r="D65" s="1">
        <f>D20</f>
        <v>6500</v>
      </c>
      <c r="E65" s="1"/>
      <c r="F65" s="1"/>
    </row>
    <row r="66" spans="2:9" x14ac:dyDescent="0.25">
      <c r="B66" t="s">
        <v>16</v>
      </c>
      <c r="D66" s="1"/>
      <c r="E66" s="1"/>
      <c r="F66" s="1"/>
    </row>
    <row r="67" spans="2:9" x14ac:dyDescent="0.25">
      <c r="B67" t="s">
        <v>44</v>
      </c>
      <c r="D67" s="1"/>
      <c r="E67" s="9">
        <f>SUM(D65:D66)</f>
        <v>6500</v>
      </c>
      <c r="F67" s="1"/>
    </row>
    <row r="68" spans="2:9" x14ac:dyDescent="0.25">
      <c r="B68" t="s">
        <v>29</v>
      </c>
      <c r="F68" s="13">
        <f>E61-E67</f>
        <v>11050</v>
      </c>
    </row>
    <row r="69" spans="2:9" x14ac:dyDescent="0.25">
      <c r="B69" t="s">
        <v>30</v>
      </c>
      <c r="D69" s="1"/>
      <c r="E69" s="1"/>
      <c r="F69" s="17">
        <f>F56+F68</f>
        <v>155050</v>
      </c>
    </row>
    <row r="70" spans="2:9" x14ac:dyDescent="0.25">
      <c r="D70" s="1"/>
      <c r="E70" s="1"/>
      <c r="F70" s="17"/>
    </row>
    <row r="71" spans="2:9" x14ac:dyDescent="0.25">
      <c r="B71" t="s">
        <v>63</v>
      </c>
      <c r="D71" s="1"/>
      <c r="E71" s="1"/>
      <c r="F71" s="1"/>
    </row>
    <row r="72" spans="2:9" x14ac:dyDescent="0.25">
      <c r="B72" t="s">
        <v>31</v>
      </c>
      <c r="D72" s="1"/>
      <c r="E72" s="1"/>
      <c r="F72" s="1"/>
    </row>
    <row r="73" spans="2:9" x14ac:dyDescent="0.25">
      <c r="B73" t="s">
        <v>15</v>
      </c>
      <c r="D73" s="1"/>
      <c r="E73" s="9">
        <f>D19</f>
        <v>50000</v>
      </c>
      <c r="F73" s="9"/>
    </row>
    <row r="74" spans="2:9" x14ac:dyDescent="0.25">
      <c r="B74" t="s">
        <v>31</v>
      </c>
      <c r="D74" s="1"/>
      <c r="E74" s="1"/>
      <c r="F74" s="10">
        <f>F69-E73</f>
        <v>105050</v>
      </c>
    </row>
    <row r="75" spans="2:9" x14ac:dyDescent="0.25">
      <c r="B75" t="s">
        <v>64</v>
      </c>
      <c r="D75" s="1"/>
      <c r="E75" s="1"/>
      <c r="F75" s="1"/>
    </row>
    <row r="76" spans="2:9" x14ac:dyDescent="0.25">
      <c r="B76" t="s">
        <v>32</v>
      </c>
      <c r="D76" s="1"/>
      <c r="E76" s="1">
        <f>D17</f>
        <v>85000</v>
      </c>
      <c r="F76" s="1"/>
      <c r="I76" s="1">
        <f>F74-F79</f>
        <v>0</v>
      </c>
    </row>
    <row r="77" spans="2:9" x14ac:dyDescent="0.25">
      <c r="B77" t="s">
        <v>25</v>
      </c>
      <c r="D77" s="1"/>
      <c r="E77" s="9">
        <f>D48</f>
        <v>37050</v>
      </c>
      <c r="F77" s="1"/>
    </row>
    <row r="78" spans="2:9" x14ac:dyDescent="0.25">
      <c r="D78" s="1"/>
      <c r="E78" s="1">
        <f>SUM(E76:E77)</f>
        <v>122050</v>
      </c>
      <c r="F78" s="1"/>
    </row>
    <row r="79" spans="2:9" x14ac:dyDescent="0.25">
      <c r="B79" t="s">
        <v>33</v>
      </c>
      <c r="D79" s="1"/>
      <c r="E79" s="9">
        <f>C18</f>
        <v>17000</v>
      </c>
      <c r="F79" s="10">
        <f>E78-E79</f>
        <v>105050</v>
      </c>
    </row>
    <row r="80" spans="2:9" x14ac:dyDescent="0.25">
      <c r="D80" s="1"/>
      <c r="E80" s="1"/>
      <c r="F80" s="1"/>
    </row>
  </sheetData>
  <mergeCells count="5">
    <mergeCell ref="A1:F1"/>
    <mergeCell ref="B3:E3"/>
    <mergeCell ref="B24:C24"/>
    <mergeCell ref="B30:F30"/>
    <mergeCell ref="B50:D5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83"/>
  <sheetViews>
    <sheetView topLeftCell="A52" workbookViewId="0">
      <selection activeCell="J60" sqref="J60"/>
    </sheetView>
  </sheetViews>
  <sheetFormatPr defaultRowHeight="15" x14ac:dyDescent="0.25"/>
  <cols>
    <col min="2" max="2" width="48.85546875" customWidth="1"/>
    <col min="3" max="3" width="9.140625" customWidth="1"/>
    <col min="4" max="4" width="10.7109375" customWidth="1"/>
    <col min="5" max="5" width="13.28515625" customWidth="1"/>
  </cols>
  <sheetData>
    <row r="1" spans="1:6" x14ac:dyDescent="0.25">
      <c r="A1" s="20" t="s">
        <v>74</v>
      </c>
      <c r="B1" s="20"/>
      <c r="C1" s="20"/>
      <c r="D1" s="20"/>
      <c r="E1" s="20"/>
      <c r="F1" s="20"/>
    </row>
    <row r="3" spans="1:6" x14ac:dyDescent="0.25">
      <c r="B3" s="20" t="s">
        <v>18</v>
      </c>
      <c r="C3" s="20"/>
      <c r="D3" s="20"/>
      <c r="E3" s="20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45</v>
      </c>
      <c r="C6" s="3">
        <v>1350</v>
      </c>
      <c r="D6" s="3"/>
      <c r="E6" s="3"/>
    </row>
    <row r="7" spans="1:6" x14ac:dyDescent="0.25">
      <c r="B7" t="s">
        <v>3</v>
      </c>
      <c r="C7" s="3">
        <v>14472</v>
      </c>
      <c r="D7" s="3"/>
      <c r="E7" s="3"/>
    </row>
    <row r="8" spans="1:6" x14ac:dyDescent="0.25">
      <c r="B8" t="s">
        <v>4</v>
      </c>
      <c r="C8" s="3"/>
      <c r="D8" s="3">
        <v>259688</v>
      </c>
      <c r="E8" s="3"/>
    </row>
    <row r="9" spans="1:6" x14ac:dyDescent="0.25">
      <c r="B9" t="s">
        <v>5</v>
      </c>
      <c r="C9" s="3">
        <v>62614</v>
      </c>
      <c r="E9" s="3"/>
    </row>
    <row r="10" spans="1:6" x14ac:dyDescent="0.25">
      <c r="B10" t="s">
        <v>78</v>
      </c>
      <c r="C10" s="3">
        <v>5817</v>
      </c>
      <c r="E10" s="3"/>
    </row>
    <row r="11" spans="1:6" x14ac:dyDescent="0.25">
      <c r="B11" t="s">
        <v>6</v>
      </c>
      <c r="C11" s="3">
        <v>12540</v>
      </c>
      <c r="D11" s="3"/>
      <c r="E11" s="3"/>
    </row>
    <row r="12" spans="1:6" x14ac:dyDescent="0.25">
      <c r="B12" t="s">
        <v>75</v>
      </c>
      <c r="C12" s="3">
        <v>13718</v>
      </c>
      <c r="D12" s="3"/>
      <c r="E12" s="3"/>
    </row>
    <row r="13" spans="1:6" x14ac:dyDescent="0.25">
      <c r="B13" t="s">
        <v>76</v>
      </c>
      <c r="C13" s="3">
        <v>6341</v>
      </c>
      <c r="D13" s="3"/>
      <c r="E13" s="3"/>
    </row>
    <row r="14" spans="1:6" x14ac:dyDescent="0.25">
      <c r="B14" t="s">
        <v>9</v>
      </c>
      <c r="C14" s="3">
        <v>178000</v>
      </c>
      <c r="D14" s="3"/>
      <c r="E14" s="3"/>
    </row>
    <row r="15" spans="1:6" x14ac:dyDescent="0.25">
      <c r="B15" t="s">
        <v>77</v>
      </c>
      <c r="C15" s="3">
        <v>33000</v>
      </c>
      <c r="D15" s="3"/>
      <c r="E15" s="3"/>
    </row>
    <row r="16" spans="1:6" x14ac:dyDescent="0.25">
      <c r="B16" t="s">
        <v>40</v>
      </c>
      <c r="C16" s="3">
        <v>21500</v>
      </c>
      <c r="D16" s="3"/>
      <c r="E16" s="3"/>
    </row>
    <row r="17" spans="2:8" x14ac:dyDescent="0.25">
      <c r="B17" t="s">
        <v>11</v>
      </c>
      <c r="C17" s="3">
        <v>6574</v>
      </c>
      <c r="D17" s="3"/>
      <c r="E17" s="3"/>
      <c r="H17" s="3">
        <f>D23-C23</f>
        <v>0</v>
      </c>
    </row>
    <row r="18" spans="2:8" x14ac:dyDescent="0.25">
      <c r="B18" t="s">
        <v>41</v>
      </c>
      <c r="D18" s="3">
        <v>1360</v>
      </c>
      <c r="E18" s="3"/>
    </row>
    <row r="19" spans="2:8" x14ac:dyDescent="0.25">
      <c r="B19" t="s">
        <v>17</v>
      </c>
      <c r="D19" s="3">
        <v>62500</v>
      </c>
      <c r="E19" s="3"/>
    </row>
    <row r="20" spans="2:8" x14ac:dyDescent="0.25">
      <c r="B20" t="s">
        <v>14</v>
      </c>
      <c r="C20" s="3">
        <v>12358</v>
      </c>
      <c r="D20" s="3"/>
      <c r="E20" s="3"/>
    </row>
    <row r="21" spans="2:8" x14ac:dyDescent="0.25">
      <c r="B21" t="s">
        <v>42</v>
      </c>
      <c r="D21" s="3">
        <v>40000</v>
      </c>
      <c r="E21" s="3"/>
    </row>
    <row r="22" spans="2:8" x14ac:dyDescent="0.25">
      <c r="B22" t="s">
        <v>16</v>
      </c>
      <c r="C22" s="3"/>
      <c r="D22" s="3">
        <v>4736</v>
      </c>
      <c r="E22" s="3"/>
    </row>
    <row r="23" spans="2:8" x14ac:dyDescent="0.25">
      <c r="B23" t="s">
        <v>19</v>
      </c>
      <c r="C23" s="7">
        <f>SUM(C6:C22)</f>
        <v>368284</v>
      </c>
      <c r="D23" s="7">
        <f>SUM(D6:D22)</f>
        <v>368284</v>
      </c>
      <c r="E23" s="3"/>
    </row>
    <row r="24" spans="2:8" x14ac:dyDescent="0.25">
      <c r="E24" s="3"/>
    </row>
    <row r="25" spans="2:8" x14ac:dyDescent="0.25">
      <c r="E25" s="3"/>
    </row>
    <row r="26" spans="2:8" x14ac:dyDescent="0.25">
      <c r="B26" s="22" t="s">
        <v>47</v>
      </c>
      <c r="C26" s="22"/>
      <c r="E26" s="3"/>
    </row>
    <row r="27" spans="2:8" x14ac:dyDescent="0.25">
      <c r="B27" t="s">
        <v>81</v>
      </c>
      <c r="D27" s="1">
        <v>1550</v>
      </c>
      <c r="E27" s="3"/>
    </row>
    <row r="28" spans="2:8" ht="17.25" customHeight="1" x14ac:dyDescent="0.25">
      <c r="B28" s="8" t="s">
        <v>79</v>
      </c>
      <c r="C28" s="8"/>
      <c r="D28" s="14">
        <v>0.2</v>
      </c>
    </row>
    <row r="29" spans="2:8" ht="15.75" customHeight="1" x14ac:dyDescent="0.25">
      <c r="B29" s="8" t="s">
        <v>80</v>
      </c>
      <c r="C29" s="8"/>
      <c r="D29" s="14">
        <v>0.1</v>
      </c>
      <c r="E29" s="3"/>
    </row>
    <row r="30" spans="2:8" x14ac:dyDescent="0.25">
      <c r="C30" s="1"/>
      <c r="D30" s="1"/>
    </row>
    <row r="31" spans="2:8" x14ac:dyDescent="0.25">
      <c r="C31" s="1"/>
      <c r="D31" s="1"/>
    </row>
    <row r="32" spans="2:8" x14ac:dyDescent="0.25">
      <c r="B32" s="20" t="s">
        <v>20</v>
      </c>
      <c r="C32" s="20"/>
      <c r="D32" s="20"/>
      <c r="E32" s="20"/>
      <c r="F32" s="20"/>
    </row>
    <row r="33" spans="2:5" x14ac:dyDescent="0.25">
      <c r="C33" s="3"/>
      <c r="D33" s="3"/>
      <c r="E33" s="3"/>
    </row>
    <row r="34" spans="2:5" x14ac:dyDescent="0.25">
      <c r="B34" t="s">
        <v>4</v>
      </c>
      <c r="D34" s="3">
        <f>D8</f>
        <v>259688</v>
      </c>
    </row>
    <row r="35" spans="2:5" x14ac:dyDescent="0.25">
      <c r="B35" t="s">
        <v>53</v>
      </c>
    </row>
    <row r="36" spans="2:5" x14ac:dyDescent="0.25">
      <c r="B36" t="s">
        <v>22</v>
      </c>
      <c r="C36" s="3">
        <f>C6</f>
        <v>1350</v>
      </c>
    </row>
    <row r="37" spans="2:5" ht="17.25" x14ac:dyDescent="0.4">
      <c r="B37" t="s">
        <v>3</v>
      </c>
      <c r="C37" s="4">
        <f>C7</f>
        <v>14472</v>
      </c>
    </row>
    <row r="38" spans="2:5" x14ac:dyDescent="0.25">
      <c r="C38" s="3">
        <f>SUM(C36:C37)</f>
        <v>15822</v>
      </c>
    </row>
    <row r="39" spans="2:5" x14ac:dyDescent="0.25">
      <c r="B39" t="s">
        <v>21</v>
      </c>
      <c r="C39" s="6">
        <f>D27</f>
        <v>1550</v>
      </c>
      <c r="D39" s="6">
        <f>C38-C39</f>
        <v>14272</v>
      </c>
    </row>
    <row r="40" spans="2:5" x14ac:dyDescent="0.25">
      <c r="B40" t="s">
        <v>24</v>
      </c>
      <c r="D40" s="5">
        <f>D34-D39</f>
        <v>245416</v>
      </c>
    </row>
    <row r="42" spans="2:5" x14ac:dyDescent="0.25">
      <c r="B42" t="s">
        <v>72</v>
      </c>
      <c r="D42" s="1"/>
      <c r="E42" s="1"/>
    </row>
    <row r="43" spans="2:5" x14ac:dyDescent="0.25">
      <c r="B43" t="s">
        <v>5</v>
      </c>
      <c r="C43" s="1">
        <f>C9</f>
        <v>62614</v>
      </c>
      <c r="D43" s="1"/>
      <c r="E43" s="1"/>
    </row>
    <row r="44" spans="2:5" x14ac:dyDescent="0.25">
      <c r="B44" t="s">
        <v>78</v>
      </c>
      <c r="C44" s="1">
        <f>C10</f>
        <v>5817</v>
      </c>
      <c r="D44" s="1"/>
      <c r="E44" s="1"/>
    </row>
    <row r="45" spans="2:5" x14ac:dyDescent="0.25">
      <c r="B45" t="s">
        <v>6</v>
      </c>
      <c r="C45" s="1">
        <f>C11</f>
        <v>12540</v>
      </c>
      <c r="D45" s="1"/>
      <c r="E45" s="1"/>
    </row>
    <row r="46" spans="2:5" x14ac:dyDescent="0.25">
      <c r="B46" t="s">
        <v>75</v>
      </c>
      <c r="C46" s="1">
        <f>C12</f>
        <v>13718</v>
      </c>
      <c r="D46" s="1"/>
      <c r="E46" s="1"/>
    </row>
    <row r="47" spans="2:5" x14ac:dyDescent="0.25">
      <c r="B47" t="s">
        <v>83</v>
      </c>
      <c r="C47" s="1">
        <f>C13</f>
        <v>6341</v>
      </c>
      <c r="D47" s="1"/>
      <c r="E47" s="1"/>
    </row>
    <row r="48" spans="2:5" x14ac:dyDescent="0.25">
      <c r="B48" t="s">
        <v>57</v>
      </c>
      <c r="C48" s="1">
        <f>C16*D28</f>
        <v>4300</v>
      </c>
      <c r="D48" s="1"/>
      <c r="E48" s="1"/>
    </row>
    <row r="49" spans="2:6" x14ac:dyDescent="0.25">
      <c r="B49" t="s">
        <v>82</v>
      </c>
      <c r="C49" s="9">
        <f>C15*D29</f>
        <v>3300</v>
      </c>
      <c r="D49" s="9">
        <f>SUM(C43:C49)</f>
        <v>108630</v>
      </c>
      <c r="E49" s="1"/>
    </row>
    <row r="50" spans="2:6" x14ac:dyDescent="0.25">
      <c r="C50" s="1"/>
      <c r="D50" s="1"/>
      <c r="E50" s="1"/>
    </row>
    <row r="51" spans="2:6" x14ac:dyDescent="0.25">
      <c r="B51" t="s">
        <v>25</v>
      </c>
      <c r="D51" s="16">
        <f>D40-D49</f>
        <v>136786</v>
      </c>
      <c r="E51" s="1"/>
    </row>
    <row r="52" spans="2:6" x14ac:dyDescent="0.25">
      <c r="C52" s="1"/>
      <c r="D52" s="1"/>
      <c r="E52" s="1"/>
    </row>
    <row r="53" spans="2:6" x14ac:dyDescent="0.25">
      <c r="B53" s="20" t="s">
        <v>26</v>
      </c>
      <c r="C53" s="20"/>
      <c r="D53" s="20"/>
      <c r="E53" s="1"/>
    </row>
    <row r="55" spans="2:6" ht="45" x14ac:dyDescent="0.25">
      <c r="B55" t="s">
        <v>62</v>
      </c>
      <c r="D55" t="s">
        <v>54</v>
      </c>
      <c r="E55" s="8" t="s">
        <v>55</v>
      </c>
      <c r="F55" s="8" t="s">
        <v>56</v>
      </c>
    </row>
    <row r="56" spans="2:6" x14ac:dyDescent="0.25">
      <c r="B56" t="s">
        <v>9</v>
      </c>
      <c r="D56" s="1">
        <v>178000</v>
      </c>
      <c r="E56" s="1"/>
      <c r="F56" s="1">
        <f>D56-E56</f>
        <v>178000</v>
      </c>
    </row>
    <row r="57" spans="2:6" x14ac:dyDescent="0.25">
      <c r="B57" t="s">
        <v>40</v>
      </c>
      <c r="D57" s="1">
        <f>C16</f>
        <v>21500</v>
      </c>
      <c r="E57" s="1">
        <f>C48</f>
        <v>4300</v>
      </c>
      <c r="F57" s="1">
        <f>D57-E57</f>
        <v>17200</v>
      </c>
    </row>
    <row r="58" spans="2:6" x14ac:dyDescent="0.25">
      <c r="B58" t="s">
        <v>59</v>
      </c>
      <c r="D58" s="9">
        <f>C15</f>
        <v>33000</v>
      </c>
      <c r="E58" s="9">
        <f>C49</f>
        <v>3300</v>
      </c>
      <c r="F58" s="9">
        <f>D58-E58</f>
        <v>29700</v>
      </c>
    </row>
    <row r="59" spans="2:6" x14ac:dyDescent="0.25">
      <c r="D59" s="19">
        <f>SUM(D56:D58)</f>
        <v>232500</v>
      </c>
      <c r="E59" s="19">
        <f>SUM(E56:E58)</f>
        <v>7600</v>
      </c>
      <c r="F59" s="17">
        <f>SUM(F56:F58)</f>
        <v>224900</v>
      </c>
    </row>
    <row r="60" spans="2:6" x14ac:dyDescent="0.25">
      <c r="D60" s="1"/>
      <c r="E60" s="1"/>
      <c r="F60" s="1"/>
    </row>
    <row r="61" spans="2:6" x14ac:dyDescent="0.25">
      <c r="B61" t="s">
        <v>60</v>
      </c>
      <c r="D61" s="1"/>
      <c r="E61" s="1"/>
      <c r="F61" s="1"/>
    </row>
    <row r="62" spans="2:6" x14ac:dyDescent="0.25">
      <c r="B62" t="s">
        <v>28</v>
      </c>
      <c r="D62" s="1">
        <f>D27</f>
        <v>1550</v>
      </c>
      <c r="E62" s="1"/>
      <c r="F62" s="1"/>
    </row>
    <row r="63" spans="2:6" x14ac:dyDescent="0.25">
      <c r="B63" t="s">
        <v>11</v>
      </c>
      <c r="D63" s="1">
        <f>C17</f>
        <v>6574</v>
      </c>
      <c r="E63" s="1"/>
      <c r="F63" s="1"/>
    </row>
    <row r="64" spans="2:6" x14ac:dyDescent="0.25">
      <c r="B64" t="s">
        <v>12</v>
      </c>
      <c r="D64" s="9"/>
      <c r="E64" s="1">
        <f>SUM(D62:D64)</f>
        <v>8124</v>
      </c>
      <c r="F64" s="1"/>
    </row>
    <row r="65" spans="2:6" x14ac:dyDescent="0.25">
      <c r="D65" s="1"/>
      <c r="F65" s="1"/>
    </row>
    <row r="66" spans="2:6" x14ac:dyDescent="0.25">
      <c r="D66" s="1"/>
      <c r="E66" s="1"/>
      <c r="F66" s="1"/>
    </row>
    <row r="67" spans="2:6" x14ac:dyDescent="0.25">
      <c r="D67" s="1"/>
      <c r="E67" s="1"/>
      <c r="F67" s="1"/>
    </row>
    <row r="68" spans="2:6" x14ac:dyDescent="0.25">
      <c r="B68" t="s">
        <v>61</v>
      </c>
      <c r="E68" s="1"/>
      <c r="F68" s="1"/>
    </row>
    <row r="69" spans="2:6" x14ac:dyDescent="0.25">
      <c r="B69" t="s">
        <v>16</v>
      </c>
      <c r="D69" s="1">
        <f>D22</f>
        <v>4736</v>
      </c>
      <c r="E69" s="1"/>
      <c r="F69" s="1"/>
    </row>
    <row r="70" spans="2:6" x14ac:dyDescent="0.25">
      <c r="B70" t="s">
        <v>44</v>
      </c>
      <c r="D70" s="1">
        <v>1360</v>
      </c>
      <c r="E70" s="9">
        <f>SUM(D69:D70)</f>
        <v>6096</v>
      </c>
      <c r="F70" s="1"/>
    </row>
    <row r="71" spans="2:6" x14ac:dyDescent="0.25">
      <c r="B71" t="s">
        <v>29</v>
      </c>
      <c r="F71" s="13">
        <f>E64-E70</f>
        <v>2028</v>
      </c>
    </row>
    <row r="72" spans="2:6" x14ac:dyDescent="0.25">
      <c r="B72" t="s">
        <v>30</v>
      </c>
      <c r="D72" s="1"/>
      <c r="E72" s="1"/>
      <c r="F72" s="17">
        <f>F59+F71</f>
        <v>226928</v>
      </c>
    </row>
    <row r="73" spans="2:6" x14ac:dyDescent="0.25">
      <c r="D73" s="1"/>
      <c r="E73" s="1"/>
      <c r="F73" s="17"/>
    </row>
    <row r="74" spans="2:6" x14ac:dyDescent="0.25">
      <c r="B74" t="s">
        <v>63</v>
      </c>
      <c r="D74" s="1"/>
      <c r="E74" s="1"/>
      <c r="F74" s="1"/>
    </row>
    <row r="75" spans="2:6" x14ac:dyDescent="0.25">
      <c r="B75" t="s">
        <v>31</v>
      </c>
      <c r="D75" s="1"/>
      <c r="E75" s="1"/>
      <c r="F75" s="1"/>
    </row>
    <row r="76" spans="2:6" x14ac:dyDescent="0.25">
      <c r="B76" t="s">
        <v>15</v>
      </c>
      <c r="D76" s="1"/>
      <c r="E76" s="9">
        <f>D21</f>
        <v>40000</v>
      </c>
      <c r="F76" s="9"/>
    </row>
    <row r="77" spans="2:6" x14ac:dyDescent="0.25">
      <c r="B77" t="s">
        <v>31</v>
      </c>
      <c r="D77" s="1"/>
      <c r="E77" s="1"/>
      <c r="F77" s="10">
        <f>F72-E76</f>
        <v>186928</v>
      </c>
    </row>
    <row r="78" spans="2:6" x14ac:dyDescent="0.25">
      <c r="B78" t="s">
        <v>64</v>
      </c>
      <c r="D78" s="1"/>
      <c r="E78" s="1"/>
      <c r="F78" s="1"/>
    </row>
    <row r="79" spans="2:6" x14ac:dyDescent="0.25">
      <c r="B79" t="s">
        <v>32</v>
      </c>
      <c r="D79" s="1"/>
      <c r="E79" s="1">
        <f>D19</f>
        <v>62500</v>
      </c>
      <c r="F79" s="1"/>
    </row>
    <row r="80" spans="2:6" x14ac:dyDescent="0.25">
      <c r="B80" t="s">
        <v>25</v>
      </c>
      <c r="D80" s="1"/>
      <c r="E80" s="9">
        <f>D51</f>
        <v>136786</v>
      </c>
      <c r="F80" s="1"/>
    </row>
    <row r="81" spans="2:6" x14ac:dyDescent="0.25">
      <c r="D81" s="1"/>
      <c r="E81" s="1">
        <f>SUM(E79:E80)</f>
        <v>199286</v>
      </c>
      <c r="F81" s="1"/>
    </row>
    <row r="82" spans="2:6" x14ac:dyDescent="0.25">
      <c r="B82" t="s">
        <v>33</v>
      </c>
      <c r="D82" s="1"/>
      <c r="E82" s="9">
        <f>C20</f>
        <v>12358</v>
      </c>
      <c r="F82" s="10">
        <f>E81-E82</f>
        <v>186928</v>
      </c>
    </row>
    <row r="83" spans="2:6" x14ac:dyDescent="0.25">
      <c r="D83" s="1"/>
      <c r="E83" s="1"/>
      <c r="F83" s="1"/>
    </row>
  </sheetData>
  <mergeCells count="5">
    <mergeCell ref="A1:F1"/>
    <mergeCell ref="B3:E3"/>
    <mergeCell ref="B26:C26"/>
    <mergeCell ref="B32:F32"/>
    <mergeCell ref="B53:D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87"/>
  <sheetViews>
    <sheetView topLeftCell="A64" workbookViewId="0">
      <selection activeCell="I76" sqref="I76"/>
    </sheetView>
  </sheetViews>
  <sheetFormatPr defaultRowHeight="15" x14ac:dyDescent="0.25"/>
  <cols>
    <col min="1" max="1" width="12.5703125" customWidth="1"/>
    <col min="2" max="2" width="46.85546875" customWidth="1"/>
    <col min="5" max="5" width="14.140625" customWidth="1"/>
  </cols>
  <sheetData>
    <row r="1" spans="1:6" x14ac:dyDescent="0.25">
      <c r="A1" s="20" t="s">
        <v>84</v>
      </c>
      <c r="B1" s="20"/>
      <c r="C1" s="20"/>
      <c r="D1" s="20"/>
      <c r="E1" s="20"/>
      <c r="F1" s="20"/>
    </row>
    <row r="3" spans="1:6" x14ac:dyDescent="0.25">
      <c r="B3" s="20" t="s">
        <v>85</v>
      </c>
      <c r="C3" s="20"/>
      <c r="D3" s="20"/>
      <c r="E3" s="20"/>
    </row>
    <row r="4" spans="1:6" x14ac:dyDescent="0.25">
      <c r="B4" t="s">
        <v>2</v>
      </c>
      <c r="C4" t="s">
        <v>0</v>
      </c>
      <c r="D4" t="s">
        <v>1</v>
      </c>
    </row>
    <row r="5" spans="1:6" x14ac:dyDescent="0.25">
      <c r="C5" s="2"/>
      <c r="D5" s="2"/>
      <c r="E5" s="2"/>
    </row>
    <row r="6" spans="1:6" x14ac:dyDescent="0.25">
      <c r="B6" t="s">
        <v>86</v>
      </c>
      <c r="C6" s="1">
        <v>3000</v>
      </c>
      <c r="D6" s="1"/>
      <c r="E6" s="1"/>
      <c r="F6" s="1"/>
    </row>
    <row r="7" spans="1:6" x14ac:dyDescent="0.25">
      <c r="B7" t="s">
        <v>3</v>
      </c>
      <c r="C7" s="1">
        <v>11000</v>
      </c>
      <c r="D7" s="1"/>
      <c r="E7" s="1"/>
      <c r="F7" s="1"/>
    </row>
    <row r="8" spans="1:6" x14ac:dyDescent="0.25">
      <c r="B8" t="s">
        <v>4</v>
      </c>
      <c r="D8" s="1">
        <v>25000</v>
      </c>
      <c r="E8" s="1"/>
      <c r="F8" s="1"/>
    </row>
    <row r="9" spans="1:6" x14ac:dyDescent="0.25">
      <c r="B9" t="s">
        <v>87</v>
      </c>
      <c r="C9" s="1">
        <v>2200</v>
      </c>
      <c r="E9" s="1"/>
      <c r="F9" s="1"/>
    </row>
    <row r="10" spans="1:6" x14ac:dyDescent="0.25">
      <c r="B10" t="s">
        <v>88</v>
      </c>
      <c r="C10" s="1">
        <v>620</v>
      </c>
      <c r="E10" s="1"/>
      <c r="F10" s="1"/>
    </row>
    <row r="11" spans="1:6" x14ac:dyDescent="0.25">
      <c r="B11" t="s">
        <v>7</v>
      </c>
      <c r="C11" s="1">
        <v>870</v>
      </c>
      <c r="E11" s="1"/>
      <c r="F11" s="1"/>
    </row>
    <row r="12" spans="1:6" x14ac:dyDescent="0.25">
      <c r="B12" t="s">
        <v>65</v>
      </c>
      <c r="C12" s="1">
        <v>100</v>
      </c>
      <c r="D12" s="1"/>
      <c r="E12" s="1"/>
      <c r="F12" s="1"/>
    </row>
    <row r="13" spans="1:6" x14ac:dyDescent="0.25">
      <c r="B13" t="s">
        <v>89</v>
      </c>
      <c r="C13" s="1">
        <v>100</v>
      </c>
      <c r="D13" s="1"/>
      <c r="E13" s="1"/>
      <c r="F13" s="1"/>
    </row>
    <row r="14" spans="1:6" x14ac:dyDescent="0.25">
      <c r="B14" t="s">
        <v>90</v>
      </c>
      <c r="C14" s="1">
        <v>51500</v>
      </c>
      <c r="D14" s="1"/>
      <c r="E14" s="1"/>
      <c r="F14" s="1"/>
    </row>
    <row r="15" spans="1:6" x14ac:dyDescent="0.25">
      <c r="B15" t="s">
        <v>92</v>
      </c>
      <c r="C15" s="1">
        <v>13200</v>
      </c>
      <c r="D15" s="1"/>
      <c r="E15" s="1"/>
      <c r="F15" s="1"/>
    </row>
    <row r="16" spans="1:6" ht="33.75" customHeight="1" x14ac:dyDescent="0.25">
      <c r="B16" s="8" t="s">
        <v>91</v>
      </c>
      <c r="C16" s="1"/>
      <c r="D16" s="1">
        <v>1320</v>
      </c>
      <c r="E16" s="1"/>
      <c r="F16" s="1"/>
    </row>
    <row r="17" spans="2:6" x14ac:dyDescent="0.25">
      <c r="B17" t="s">
        <v>11</v>
      </c>
      <c r="C17" s="1">
        <v>2950</v>
      </c>
      <c r="D17" s="1"/>
      <c r="E17" s="1"/>
      <c r="F17" s="1"/>
    </row>
    <row r="18" spans="2:6" x14ac:dyDescent="0.25">
      <c r="B18" t="s">
        <v>41</v>
      </c>
      <c r="C18" s="1">
        <v>5654</v>
      </c>
      <c r="D18" s="1"/>
      <c r="E18" s="1"/>
      <c r="F18" s="1"/>
    </row>
    <row r="19" spans="2:6" x14ac:dyDescent="0.25">
      <c r="B19" t="s">
        <v>13</v>
      </c>
      <c r="C19" s="1">
        <v>540</v>
      </c>
      <c r="D19" s="1"/>
      <c r="E19" s="1"/>
      <c r="F19" s="1"/>
    </row>
    <row r="20" spans="2:6" x14ac:dyDescent="0.25">
      <c r="B20" t="s">
        <v>17</v>
      </c>
      <c r="C20" s="1"/>
      <c r="D20" s="1">
        <v>84526</v>
      </c>
      <c r="E20" s="1"/>
      <c r="F20" s="1"/>
    </row>
    <row r="21" spans="2:6" x14ac:dyDescent="0.25">
      <c r="B21" t="s">
        <v>14</v>
      </c>
      <c r="C21" s="1">
        <v>400</v>
      </c>
      <c r="D21" s="1"/>
      <c r="E21" s="1"/>
      <c r="F21" s="1"/>
    </row>
    <row r="22" spans="2:6" x14ac:dyDescent="0.25">
      <c r="B22" t="s">
        <v>16</v>
      </c>
      <c r="C22" s="1"/>
      <c r="D22" s="1">
        <v>2538</v>
      </c>
      <c r="E22" s="1"/>
      <c r="F22" s="1"/>
    </row>
    <row r="23" spans="2:6" x14ac:dyDescent="0.25">
      <c r="B23" t="s">
        <v>93</v>
      </c>
      <c r="C23" s="1">
        <v>25000</v>
      </c>
      <c r="D23" s="1"/>
      <c r="E23" s="1"/>
      <c r="F23" s="1"/>
    </row>
    <row r="24" spans="2:6" ht="30" x14ac:dyDescent="0.25">
      <c r="B24" s="8" t="s">
        <v>94</v>
      </c>
      <c r="C24" s="1"/>
      <c r="D24" s="1">
        <v>3750</v>
      </c>
      <c r="E24" s="1"/>
      <c r="F24" s="1"/>
    </row>
    <row r="25" spans="2:6" x14ac:dyDescent="0.25">
      <c r="B25" t="s">
        <v>19</v>
      </c>
      <c r="C25" s="10">
        <f>SUM(C6:C24)</f>
        <v>117134</v>
      </c>
      <c r="D25" s="10">
        <f>SUM(D6:D24)</f>
        <v>117134</v>
      </c>
      <c r="E25" s="1"/>
      <c r="F25" s="1"/>
    </row>
    <row r="26" spans="2:6" x14ac:dyDescent="0.25">
      <c r="C26" s="1"/>
      <c r="D26" s="1"/>
      <c r="E26" s="1"/>
      <c r="F26" s="1"/>
    </row>
    <row r="27" spans="2:6" x14ac:dyDescent="0.25">
      <c r="E27" s="3"/>
    </row>
    <row r="28" spans="2:6" x14ac:dyDescent="0.25">
      <c r="B28" s="22" t="s">
        <v>47</v>
      </c>
      <c r="C28" s="22"/>
      <c r="E28" s="3"/>
    </row>
    <row r="29" spans="2:6" x14ac:dyDescent="0.25">
      <c r="B29" t="s">
        <v>95</v>
      </c>
      <c r="D29" s="1">
        <v>2500</v>
      </c>
      <c r="E29" s="3"/>
    </row>
    <row r="30" spans="2:6" ht="16.5" customHeight="1" x14ac:dyDescent="0.25">
      <c r="B30" s="8" t="s">
        <v>96</v>
      </c>
      <c r="C30" s="8"/>
      <c r="D30" s="14">
        <v>0.1</v>
      </c>
    </row>
    <row r="31" spans="2:6" ht="13.5" customHeight="1" x14ac:dyDescent="0.25">
      <c r="B31" s="8" t="s">
        <v>97</v>
      </c>
      <c r="C31" s="8"/>
      <c r="D31" s="14">
        <v>0.15</v>
      </c>
      <c r="E31" s="3"/>
    </row>
    <row r="32" spans="2:6" x14ac:dyDescent="0.25">
      <c r="C32" s="1"/>
      <c r="D32" s="1"/>
    </row>
    <row r="33" spans="2:6" x14ac:dyDescent="0.25">
      <c r="C33" s="1"/>
      <c r="D33" s="1"/>
    </row>
    <row r="34" spans="2:6" x14ac:dyDescent="0.25">
      <c r="B34" s="20" t="s">
        <v>106</v>
      </c>
      <c r="C34" s="20"/>
      <c r="D34" s="20"/>
      <c r="E34" s="20"/>
      <c r="F34" s="20"/>
    </row>
    <row r="35" spans="2:6" x14ac:dyDescent="0.25">
      <c r="C35" s="3"/>
      <c r="D35" s="3"/>
      <c r="E35" s="3"/>
    </row>
    <row r="36" spans="2:6" x14ac:dyDescent="0.25">
      <c r="B36" t="s">
        <v>4</v>
      </c>
      <c r="D36" s="3">
        <f>D8</f>
        <v>25000</v>
      </c>
    </row>
    <row r="37" spans="2:6" x14ac:dyDescent="0.25">
      <c r="B37" t="s">
        <v>53</v>
      </c>
    </row>
    <row r="38" spans="2:6" x14ac:dyDescent="0.25">
      <c r="B38" t="s">
        <v>22</v>
      </c>
      <c r="C38" s="3">
        <f>C6</f>
        <v>3000</v>
      </c>
    </row>
    <row r="39" spans="2:6" ht="17.25" x14ac:dyDescent="0.4">
      <c r="B39" t="s">
        <v>3</v>
      </c>
      <c r="C39" s="4">
        <f>C7</f>
        <v>11000</v>
      </c>
    </row>
    <row r="40" spans="2:6" x14ac:dyDescent="0.25">
      <c r="C40" s="3">
        <f>SUM(C38:C39)</f>
        <v>14000</v>
      </c>
    </row>
    <row r="41" spans="2:6" x14ac:dyDescent="0.25">
      <c r="B41" t="s">
        <v>21</v>
      </c>
      <c r="C41" s="6">
        <f>D29</f>
        <v>2500</v>
      </c>
      <c r="D41" s="6">
        <f>C40-C41</f>
        <v>11500</v>
      </c>
    </row>
    <row r="42" spans="2:6" x14ac:dyDescent="0.25">
      <c r="B42" t="s">
        <v>24</v>
      </c>
      <c r="D42" s="5">
        <f>D36-D41</f>
        <v>13500</v>
      </c>
    </row>
    <row r="44" spans="2:6" x14ac:dyDescent="0.25">
      <c r="B44" t="s">
        <v>72</v>
      </c>
      <c r="D44" s="1"/>
      <c r="E44" s="1"/>
    </row>
    <row r="45" spans="2:6" x14ac:dyDescent="0.25">
      <c r="B45" t="s">
        <v>87</v>
      </c>
      <c r="C45" s="1">
        <f>C9</f>
        <v>2200</v>
      </c>
      <c r="D45" s="1"/>
      <c r="E45" s="1"/>
    </row>
    <row r="46" spans="2:6" x14ac:dyDescent="0.25">
      <c r="B46" t="s">
        <v>88</v>
      </c>
      <c r="C46" s="1">
        <f>C10</f>
        <v>620</v>
      </c>
      <c r="D46" s="1"/>
      <c r="E46" s="1"/>
    </row>
    <row r="47" spans="2:6" x14ac:dyDescent="0.25">
      <c r="B47" t="s">
        <v>7</v>
      </c>
      <c r="C47" s="1">
        <f>C11</f>
        <v>870</v>
      </c>
      <c r="D47" s="1"/>
      <c r="E47" s="1"/>
    </row>
    <row r="48" spans="2:6" x14ac:dyDescent="0.25">
      <c r="B48" t="s">
        <v>65</v>
      </c>
      <c r="C48" s="1">
        <v>100</v>
      </c>
      <c r="D48" s="1"/>
      <c r="E48" s="1"/>
    </row>
    <row r="49" spans="2:6" x14ac:dyDescent="0.25">
      <c r="B49" t="s">
        <v>89</v>
      </c>
      <c r="C49" s="1">
        <v>100</v>
      </c>
      <c r="D49" s="1"/>
      <c r="E49" s="1"/>
    </row>
    <row r="50" spans="2:6" x14ac:dyDescent="0.25">
      <c r="B50" t="s">
        <v>57</v>
      </c>
      <c r="C50" s="1">
        <f>C15*D30</f>
        <v>1320</v>
      </c>
      <c r="D50" s="1"/>
      <c r="E50" s="1"/>
    </row>
    <row r="51" spans="2:6" x14ac:dyDescent="0.25">
      <c r="B51" t="s">
        <v>82</v>
      </c>
      <c r="C51" s="9">
        <f>C23*D31</f>
        <v>3750</v>
      </c>
      <c r="D51" s="9">
        <f>SUM(C45:C51)</f>
        <v>8960</v>
      </c>
      <c r="E51" s="1"/>
    </row>
    <row r="52" spans="2:6" x14ac:dyDescent="0.25">
      <c r="C52" s="1"/>
      <c r="D52" s="1"/>
      <c r="E52" s="1"/>
    </row>
    <row r="53" spans="2:6" x14ac:dyDescent="0.25">
      <c r="B53" t="s">
        <v>25</v>
      </c>
      <c r="D53" s="16">
        <f>D42-D51</f>
        <v>4540</v>
      </c>
      <c r="E53" s="1"/>
    </row>
    <row r="54" spans="2:6" x14ac:dyDescent="0.25">
      <c r="C54" s="1"/>
      <c r="D54" s="1"/>
      <c r="E54" s="1"/>
    </row>
    <row r="55" spans="2:6" x14ac:dyDescent="0.25">
      <c r="B55" s="20" t="s">
        <v>107</v>
      </c>
      <c r="C55" s="20"/>
      <c r="D55" s="20"/>
      <c r="E55" s="1"/>
    </row>
    <row r="57" spans="2:6" ht="26.25" customHeight="1" x14ac:dyDescent="0.25">
      <c r="B57" t="s">
        <v>62</v>
      </c>
      <c r="D57" t="s">
        <v>54</v>
      </c>
      <c r="E57" s="8" t="s">
        <v>55</v>
      </c>
      <c r="F57" s="8" t="s">
        <v>56</v>
      </c>
    </row>
    <row r="58" spans="2:6" x14ac:dyDescent="0.25">
      <c r="B58" t="s">
        <v>9</v>
      </c>
      <c r="D58" s="1">
        <f>C14</f>
        <v>51500</v>
      </c>
      <c r="F58" s="1">
        <f>D58-E58</f>
        <v>51500</v>
      </c>
    </row>
    <row r="59" spans="2:6" x14ac:dyDescent="0.25">
      <c r="B59" t="s">
        <v>40</v>
      </c>
      <c r="D59" s="1">
        <f>C15</f>
        <v>13200</v>
      </c>
      <c r="E59" s="1">
        <f>D16+C50</f>
        <v>2640</v>
      </c>
      <c r="F59" s="1">
        <f>D59-E59</f>
        <v>10560</v>
      </c>
    </row>
    <row r="60" spans="2:6" x14ac:dyDescent="0.25">
      <c r="B60" t="s">
        <v>98</v>
      </c>
      <c r="D60" s="9">
        <f>C23</f>
        <v>25000</v>
      </c>
      <c r="E60" s="9">
        <f>D24+C51</f>
        <v>7500</v>
      </c>
      <c r="F60" s="9">
        <f>D60-E60</f>
        <v>17500</v>
      </c>
    </row>
    <row r="61" spans="2:6" x14ac:dyDescent="0.25">
      <c r="D61" s="19">
        <f>SUM(D58:D60)</f>
        <v>89700</v>
      </c>
      <c r="E61" s="19">
        <f t="shared" ref="E61:F61" si="0">SUM(E58:E60)</f>
        <v>10140</v>
      </c>
      <c r="F61" s="17">
        <f t="shared" si="0"/>
        <v>79560</v>
      </c>
    </row>
    <row r="62" spans="2:6" x14ac:dyDescent="0.25">
      <c r="D62" s="1"/>
      <c r="E62" s="1"/>
      <c r="F62" s="1"/>
    </row>
    <row r="63" spans="2:6" x14ac:dyDescent="0.25">
      <c r="B63" t="s">
        <v>60</v>
      </c>
      <c r="D63" s="1"/>
      <c r="E63" s="1"/>
      <c r="F63" s="1"/>
    </row>
    <row r="64" spans="2:6" x14ac:dyDescent="0.25">
      <c r="B64" t="s">
        <v>28</v>
      </c>
      <c r="D64" s="1">
        <f>D29</f>
        <v>2500</v>
      </c>
      <c r="E64" s="1"/>
      <c r="F64" s="1"/>
    </row>
    <row r="65" spans="2:6" x14ac:dyDescent="0.25">
      <c r="B65" t="s">
        <v>11</v>
      </c>
      <c r="D65" s="1">
        <f>C17</f>
        <v>2950</v>
      </c>
      <c r="E65" s="1"/>
      <c r="F65" s="1"/>
    </row>
    <row r="66" spans="2:6" x14ac:dyDescent="0.25">
      <c r="B66" t="s">
        <v>12</v>
      </c>
      <c r="D66" s="1">
        <f>C18</f>
        <v>5654</v>
      </c>
      <c r="E66" s="1"/>
      <c r="F66" s="1"/>
    </row>
    <row r="67" spans="2:6" x14ac:dyDescent="0.25">
      <c r="B67" t="s">
        <v>13</v>
      </c>
      <c r="D67" s="12">
        <v>540</v>
      </c>
      <c r="E67" s="1">
        <f>SUM(D64:D67)</f>
        <v>11644</v>
      </c>
      <c r="F67" s="1"/>
    </row>
    <row r="68" spans="2:6" x14ac:dyDescent="0.25">
      <c r="F68" s="1"/>
    </row>
    <row r="69" spans="2:6" x14ac:dyDescent="0.25">
      <c r="D69" s="1"/>
      <c r="F69" s="1"/>
    </row>
    <row r="70" spans="2:6" x14ac:dyDescent="0.25">
      <c r="D70" s="1"/>
      <c r="E70" s="1"/>
      <c r="F70" s="1"/>
    </row>
    <row r="71" spans="2:6" x14ac:dyDescent="0.25">
      <c r="D71" s="1"/>
      <c r="E71" s="1"/>
      <c r="F71" s="1"/>
    </row>
    <row r="72" spans="2:6" x14ac:dyDescent="0.25">
      <c r="B72" t="s">
        <v>61</v>
      </c>
      <c r="E72" s="1"/>
      <c r="F72" s="1"/>
    </row>
    <row r="73" spans="2:6" x14ac:dyDescent="0.25">
      <c r="B73" t="s">
        <v>16</v>
      </c>
      <c r="D73" s="1">
        <f>D22</f>
        <v>2538</v>
      </c>
      <c r="E73" s="1"/>
      <c r="F73" s="1"/>
    </row>
    <row r="74" spans="2:6" x14ac:dyDescent="0.25">
      <c r="B74" t="s">
        <v>44</v>
      </c>
      <c r="D74" s="1"/>
      <c r="E74" s="9">
        <f>SUM(D73:D74)</f>
        <v>2538</v>
      </c>
      <c r="F74" s="1"/>
    </row>
    <row r="75" spans="2:6" x14ac:dyDescent="0.25">
      <c r="B75" t="s">
        <v>29</v>
      </c>
      <c r="F75" s="13">
        <f>E67-E74</f>
        <v>9106</v>
      </c>
    </row>
    <row r="76" spans="2:6" x14ac:dyDescent="0.25">
      <c r="B76" t="s">
        <v>30</v>
      </c>
      <c r="D76" s="1"/>
      <c r="E76" s="1"/>
      <c r="F76" s="17">
        <f>F61+F75</f>
        <v>88666</v>
      </c>
    </row>
    <row r="77" spans="2:6" x14ac:dyDescent="0.25">
      <c r="D77" s="1"/>
      <c r="E77" s="1"/>
      <c r="F77" s="17"/>
    </row>
    <row r="78" spans="2:6" x14ac:dyDescent="0.25">
      <c r="B78" t="s">
        <v>63</v>
      </c>
      <c r="D78" s="1"/>
      <c r="E78" s="1"/>
      <c r="F78" s="1"/>
    </row>
    <row r="79" spans="2:6" x14ac:dyDescent="0.25">
      <c r="B79" t="s">
        <v>31</v>
      </c>
      <c r="D79" s="1"/>
      <c r="E79" s="1"/>
      <c r="F79" s="1"/>
    </row>
    <row r="80" spans="2:6" x14ac:dyDescent="0.25">
      <c r="D80" s="1"/>
      <c r="E80" s="9"/>
      <c r="F80" s="9"/>
    </row>
    <row r="81" spans="2:9" x14ac:dyDescent="0.25">
      <c r="B81" t="s">
        <v>31</v>
      </c>
      <c r="D81" s="1"/>
      <c r="E81" s="1"/>
      <c r="F81" s="10">
        <f>F76-E80</f>
        <v>88666</v>
      </c>
    </row>
    <row r="82" spans="2:9" x14ac:dyDescent="0.25">
      <c r="B82" t="s">
        <v>64</v>
      </c>
      <c r="D82" s="1"/>
      <c r="E82" s="1"/>
      <c r="F82" s="1"/>
      <c r="I82" s="1"/>
    </row>
    <row r="83" spans="2:9" x14ac:dyDescent="0.25">
      <c r="B83" t="s">
        <v>32</v>
      </c>
      <c r="D83" s="1"/>
      <c r="E83" s="1">
        <f>D20</f>
        <v>84526</v>
      </c>
      <c r="F83" s="1"/>
    </row>
    <row r="84" spans="2:9" x14ac:dyDescent="0.25">
      <c r="B84" t="s">
        <v>25</v>
      </c>
      <c r="D84" s="1"/>
      <c r="E84" s="9">
        <f>D53</f>
        <v>4540</v>
      </c>
      <c r="F84" s="1"/>
    </row>
    <row r="85" spans="2:9" x14ac:dyDescent="0.25">
      <c r="D85" s="1"/>
      <c r="E85" s="1">
        <f>SUM(E83:E84)</f>
        <v>89066</v>
      </c>
      <c r="F85" s="1"/>
    </row>
    <row r="86" spans="2:9" x14ac:dyDescent="0.25">
      <c r="B86" t="s">
        <v>33</v>
      </c>
      <c r="D86" s="1"/>
      <c r="E86" s="9">
        <f>C21</f>
        <v>400</v>
      </c>
      <c r="F86" s="10">
        <f>E85-E86</f>
        <v>88666</v>
      </c>
    </row>
    <row r="87" spans="2:9" x14ac:dyDescent="0.25">
      <c r="D87" s="1"/>
      <c r="E87" s="1"/>
      <c r="F87" s="1"/>
    </row>
  </sheetData>
  <mergeCells count="5">
    <mergeCell ref="A1:F1"/>
    <mergeCell ref="B3:E3"/>
    <mergeCell ref="B28:C28"/>
    <mergeCell ref="B34:F34"/>
    <mergeCell ref="B55:D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Exercise 1</vt:lpstr>
      <vt:lpstr>Exercise 2</vt:lpstr>
      <vt:lpstr>Exercise 3</vt:lpstr>
      <vt:lpstr>Exercise 4</vt:lpstr>
      <vt:lpstr>Exercise 5</vt:lpstr>
      <vt:lpstr>Exercise 6</vt:lpstr>
      <vt:lpstr>Exercise 7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cp:lastPrinted>2015-03-10T12:54:41Z</cp:lastPrinted>
  <dcterms:created xsi:type="dcterms:W3CDTF">2015-02-24T10:59:57Z</dcterms:created>
  <dcterms:modified xsi:type="dcterms:W3CDTF">2023-01-11T16:11:54Z</dcterms:modified>
</cp:coreProperties>
</file>