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=My Passport - Backup\SMU-UWTSD\Bachelor\Computer Forensics\2020-2021\Assessment\"/>
    </mc:Choice>
  </mc:AlternateContent>
  <bookViews>
    <workbookView xWindow="13095" yWindow="-15" windowWidth="14355" windowHeight="10980"/>
  </bookViews>
  <sheets>
    <sheet name="Sheet1" sheetId="1" r:id="rId1"/>
    <sheet name="Sheet2" sheetId="2" r:id="rId2"/>
    <sheet name="Sheet3" sheetId="3" r:id="rId3"/>
  </sheets>
  <definedNames>
    <definedName name="ExternalData_1" localSheetId="0">Sheet1!$A$2:$E$13</definedName>
    <definedName name="_xlnm.Print_Area" localSheetId="0">Sheet1!$A$1:$J$39</definedName>
    <definedName name="_xlnm.Print_Titles" localSheetId="0">Sheet1!$1:$2</definedName>
  </definedNames>
  <calcPr calcId="162913" concurrentCalc="0"/>
  <fileRecoveryPr autoRecover="0"/>
</workbook>
</file>

<file path=xl/calcChain.xml><?xml version="1.0" encoding="utf-8"?>
<calcChain xmlns="http://schemas.openxmlformats.org/spreadsheetml/2006/main">
  <c r="E11" i="1" l="1"/>
  <c r="E19" i="1"/>
  <c r="E25" i="1"/>
  <c r="E23" i="1"/>
  <c r="E6" i="1"/>
  <c r="E21" i="1"/>
  <c r="E13" i="1"/>
  <c r="E7" i="1"/>
  <c r="E4" i="1"/>
  <c r="E17" i="1"/>
  <c r="E3" i="1"/>
  <c r="E10" i="1"/>
  <c r="E24" i="1"/>
  <c r="E20" i="1"/>
  <c r="E22" i="1"/>
  <c r="H30" i="1"/>
  <c r="E5" i="1"/>
  <c r="H39" i="1"/>
  <c r="H38" i="1"/>
  <c r="H37" i="1"/>
  <c r="H36" i="1"/>
  <c r="H35" i="1"/>
  <c r="H34" i="1"/>
  <c r="H33" i="1"/>
  <c r="H31" i="1"/>
  <c r="E12" i="1"/>
  <c r="E14" i="1"/>
  <c r="E9" i="1"/>
  <c r="E15" i="1"/>
  <c r="E18" i="1"/>
  <c r="E8" i="1"/>
  <c r="E16" i="1"/>
  <c r="I30" i="1"/>
  <c r="I35" i="1"/>
  <c r="I31" i="1"/>
  <c r="I39" i="1"/>
  <c r="I34" i="1"/>
  <c r="I37" i="1"/>
  <c r="I36" i="1"/>
  <c r="I33" i="1"/>
  <c r="I38" i="1"/>
</calcChain>
</file>

<file path=xl/connections.xml><?xml version="1.0" encoding="utf-8"?>
<connections xmlns="http://schemas.openxmlformats.org/spreadsheetml/2006/main">
  <connection id="1" name="Connection" type="4" refreshedVersion="3" background="1" saveData="1">
    <webPr sourceData="1" parsePre="1" consecutive="1" xl2000="1" url="https://webapp.services.coventry.ac.uk/Apps/Student/hvs-its-wa04.13176590396276152444226471724044/ReportOutput.htm?reportid=62" htmlTables="1">
      <tables count="1">
        <x v="3"/>
      </tables>
    </webPr>
  </connection>
</connections>
</file>

<file path=xl/sharedStrings.xml><?xml version="1.0" encoding="utf-8"?>
<sst xmlns="http://schemas.openxmlformats.org/spreadsheetml/2006/main" count="105" uniqueCount="103">
  <si>
    <t>First Name</t>
  </si>
  <si>
    <t>Surname</t>
  </si>
  <si>
    <t>Final Grade</t>
  </si>
  <si>
    <t xml:space="preserve">Assignment </t>
  </si>
  <si>
    <t>Student ID</t>
  </si>
  <si>
    <t>Average</t>
  </si>
  <si>
    <t xml:space="preserve">Std. Dev. </t>
  </si>
  <si>
    <t>Max</t>
  </si>
  <si>
    <t>Min</t>
  </si>
  <si>
    <t>Fail</t>
  </si>
  <si>
    <t>Assignment</t>
  </si>
  <si>
    <t>Overall</t>
  </si>
  <si>
    <t>EVANS</t>
  </si>
  <si>
    <t>BARNETT</t>
  </si>
  <si>
    <t>1704662/2</t>
  </si>
  <si>
    <t>NICHOLAS NATHANIAL WILKIE</t>
  </si>
  <si>
    <t xml:space="preserve">JAMES    </t>
  </si>
  <si>
    <t xml:space="preserve"> Assignment</t>
  </si>
  <si>
    <t>FOX</t>
  </si>
  <si>
    <t>KANIA</t>
  </si>
  <si>
    <t>ROSS</t>
  </si>
  <si>
    <t>HUGHES</t>
  </si>
  <si>
    <t>PAUER</t>
  </si>
  <si>
    <t>ROUT</t>
  </si>
  <si>
    <t>SOROKO</t>
  </si>
  <si>
    <t>UDDIN</t>
  </si>
  <si>
    <t>TROCHIM</t>
  </si>
  <si>
    <t>SMITH</t>
  </si>
  <si>
    <t>MICHALSKI</t>
  </si>
  <si>
    <t>BALOGUN</t>
  </si>
  <si>
    <t>BEARD</t>
  </si>
  <si>
    <t>HEARD</t>
  </si>
  <si>
    <t>RICHARDS</t>
  </si>
  <si>
    <t>CASE</t>
  </si>
  <si>
    <t>YEATES</t>
  </si>
  <si>
    <t>WALLACE</t>
  </si>
  <si>
    <t>WILLIAMS</t>
  </si>
  <si>
    <t>HARRIS</t>
  </si>
  <si>
    <t>FERFERS</t>
  </si>
  <si>
    <t>STEPHENS</t>
  </si>
  <si>
    <t>KENNETT</t>
  </si>
  <si>
    <t>JONES</t>
  </si>
  <si>
    <t>NEEDHAM</t>
  </si>
  <si>
    <t xml:space="preserve">SHAUN    </t>
  </si>
  <si>
    <t xml:space="preserve">DOMINIK TOMASZ  </t>
  </si>
  <si>
    <t xml:space="preserve">JOSEPH    </t>
  </si>
  <si>
    <t xml:space="preserve">JOHN PAUL  </t>
  </si>
  <si>
    <t xml:space="preserve">JAROMIR    </t>
  </si>
  <si>
    <t>JACK THOMAS ALAN</t>
  </si>
  <si>
    <t xml:space="preserve">JORDAN LUKE  </t>
  </si>
  <si>
    <t xml:space="preserve">HAFIZ    </t>
  </si>
  <si>
    <t xml:space="preserve">DAWID    </t>
  </si>
  <si>
    <t xml:space="preserve">THOMAS LUKE  </t>
  </si>
  <si>
    <t xml:space="preserve">MIKOLAJ    </t>
  </si>
  <si>
    <t xml:space="preserve">IBRAHIM    </t>
  </si>
  <si>
    <t xml:space="preserve">CORREY    </t>
  </si>
  <si>
    <t xml:space="preserve">SAMUEL    </t>
  </si>
  <si>
    <t xml:space="preserve">JAKE LEWIS  </t>
  </si>
  <si>
    <t>CALUM DEWI LLOYD</t>
  </si>
  <si>
    <t xml:space="preserve">DYLAN    </t>
  </si>
  <si>
    <t xml:space="preserve">SHANNON LOUISE  </t>
  </si>
  <si>
    <t xml:space="preserve">THOMAS    </t>
  </si>
  <si>
    <t xml:space="preserve">JOSEPH RYAN  </t>
  </si>
  <si>
    <t xml:space="preserve">JAMES DANIEL  </t>
  </si>
  <si>
    <t xml:space="preserve">TIMOTHY    </t>
  </si>
  <si>
    <t xml:space="preserve">CURTIS LOUIS  </t>
  </si>
  <si>
    <t>EMMA REBECCA ANGHARAD</t>
  </si>
  <si>
    <t>DONNA MARIE ROSE</t>
  </si>
  <si>
    <t xml:space="preserve">GERAINT LINFORD  </t>
  </si>
  <si>
    <t xml:space="preserve">ETHAN    </t>
  </si>
  <si>
    <t xml:space="preserve">JOSEFF DAFYDD  </t>
  </si>
  <si>
    <t>THOMAS</t>
  </si>
  <si>
    <t>1150748/2</t>
  </si>
  <si>
    <t>1702026/1</t>
  </si>
  <si>
    <t>1702760/1</t>
  </si>
  <si>
    <t>1708241/3</t>
  </si>
  <si>
    <t>1801641/2</t>
  </si>
  <si>
    <t>1802047/2</t>
  </si>
  <si>
    <t>1805357/1</t>
  </si>
  <si>
    <t>1807533/2</t>
  </si>
  <si>
    <t>1900457/2</t>
  </si>
  <si>
    <t>1900652/1</t>
  </si>
  <si>
    <t>1900885/1</t>
  </si>
  <si>
    <t>1901140/1</t>
  </si>
  <si>
    <t>1901671/1</t>
  </si>
  <si>
    <t>1901709/1</t>
  </si>
  <si>
    <t>1901717/1</t>
  </si>
  <si>
    <t>1901764/1</t>
  </si>
  <si>
    <t>1901766/1</t>
  </si>
  <si>
    <t>1901767/1</t>
  </si>
  <si>
    <t>1901768/1</t>
  </si>
  <si>
    <t>1902040/1</t>
  </si>
  <si>
    <t>1902388/1</t>
  </si>
  <si>
    <t>1902641/1</t>
  </si>
  <si>
    <t>1903054/1</t>
  </si>
  <si>
    <t>1903184/2</t>
  </si>
  <si>
    <t>1904789/1</t>
  </si>
  <si>
    <t>1908067/1</t>
  </si>
  <si>
    <t>1908119/1</t>
  </si>
  <si>
    <t>1908704/1</t>
  </si>
  <si>
    <t>1910400/1</t>
  </si>
  <si>
    <t>Comley</t>
  </si>
  <si>
    <t xml:space="preserve">Sam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</si>
</sst>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Segoe UI"/>
      <family val="2"/>
    </font>
    <font>
      <sz val="8"/>
      <color theme="1"/>
      <name val="Segoe UI"/>
      <family val="2"/>
    </font>
    <font>
      <sz val="9"/>
      <color theme="1"/>
      <name val="Calibri"/>
      <family val="2"/>
      <scheme val="minor"/>
    </font>
    <font>
      <sz val="8"/>
      <color rgb="FF000000"/>
      <name val="Segoe UI"/>
      <family val="2"/>
    </font>
    <font>
      <u/>
      <sz val="8"/>
      <color rgb="FF0000FF"/>
      <name val="Segoe UI"/>
      <family val="2"/>
    </font>
    <font>
      <sz val="8"/>
      <color rgb="FF373A3C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15" fontId="0" fillId="0" borderId="0" xfId="0" applyNumberFormat="1"/>
    <xf numFmtId="0" fontId="1" fillId="0" borderId="0" xfId="0" applyFont="1" applyAlignment="1">
      <alignment horizontal="center"/>
    </xf>
    <xf numFmtId="0" fontId="2" fillId="2" borderId="2" xfId="0" applyFont="1" applyFill="1" applyBorder="1" applyAlignment="1">
      <alignment vertical="center"/>
    </xf>
    <xf numFmtId="0" fontId="0" fillId="0" borderId="1" xfId="0" applyBorder="1"/>
    <xf numFmtId="0" fontId="2" fillId="2" borderId="4" xfId="0" applyFont="1" applyFill="1" applyBorder="1" applyAlignment="1"/>
    <xf numFmtId="0" fontId="2" fillId="2" borderId="5" xfId="0" applyFont="1" applyFill="1" applyBorder="1" applyAlignment="1"/>
    <xf numFmtId="1" fontId="0" fillId="0" borderId="0" xfId="0" applyNumberFormat="1"/>
    <xf numFmtId="0" fontId="2" fillId="2" borderId="6" xfId="0" applyFont="1" applyFill="1" applyBorder="1" applyAlignment="1">
      <alignment vertical="center"/>
    </xf>
    <xf numFmtId="15" fontId="3" fillId="2" borderId="2" xfId="0" applyNumberFormat="1" applyFont="1" applyFill="1" applyBorder="1"/>
    <xf numFmtId="0" fontId="2" fillId="2" borderId="3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right"/>
    </xf>
    <xf numFmtId="1" fontId="5" fillId="3" borderId="1" xfId="0" applyNumberFormat="1" applyFont="1" applyFill="1" applyBorder="1" applyAlignment="1">
      <alignment horizontal="right" wrapText="1"/>
    </xf>
    <xf numFmtId="0" fontId="4" fillId="3" borderId="1" xfId="0" applyFont="1" applyFill="1" applyBorder="1" applyAlignment="1" applyProtection="1">
      <alignment vertical="top" wrapText="1" readingOrder="1"/>
      <protection locked="0"/>
    </xf>
    <xf numFmtId="0" fontId="5" fillId="3" borderId="1" xfId="0" applyFont="1" applyFill="1" applyBorder="1"/>
    <xf numFmtId="1" fontId="5" fillId="3" borderId="1" xfId="0" applyNumberFormat="1" applyFont="1" applyFill="1" applyBorder="1" applyAlignment="1">
      <alignment wrapText="1"/>
    </xf>
    <xf numFmtId="0" fontId="4" fillId="3" borderId="1" xfId="0" applyFont="1" applyFill="1" applyBorder="1" applyAlignment="1" applyProtection="1">
      <alignment horizontal="left" vertical="top" wrapText="1" readingOrder="1"/>
      <protection locked="0"/>
    </xf>
    <xf numFmtId="0" fontId="5" fillId="3" borderId="1" xfId="0" applyFont="1" applyFill="1" applyBorder="1" applyAlignment="1" applyProtection="1">
      <alignment horizontal="right"/>
      <protection locked="0"/>
    </xf>
    <xf numFmtId="0" fontId="5" fillId="3" borderId="1" xfId="0" applyFont="1" applyFill="1" applyBorder="1" applyAlignment="1">
      <alignment vertical="center"/>
    </xf>
    <xf numFmtId="0" fontId="6" fillId="3" borderId="1" xfId="0" applyFont="1" applyFill="1" applyBorder="1"/>
    <xf numFmtId="0" fontId="6" fillId="3" borderId="1" xfId="0" applyFont="1" applyFill="1" applyBorder="1" applyAlignment="1">
      <alignment horizontal="left"/>
    </xf>
    <xf numFmtId="1" fontId="6" fillId="3" borderId="1" xfId="0" applyNumberFormat="1" applyFont="1" applyFill="1" applyBorder="1" applyAlignment="1">
      <alignment wrapText="1"/>
    </xf>
    <xf numFmtId="0" fontId="0" fillId="3" borderId="1" xfId="0" applyFill="1" applyBorder="1"/>
    <xf numFmtId="0" fontId="7" fillId="4" borderId="1" xfId="0" applyNumberFormat="1" applyFont="1" applyFill="1" applyBorder="1" applyAlignment="1">
      <alignment vertical="top" wrapText="1" readingOrder="1"/>
    </xf>
    <xf numFmtId="0" fontId="8" fillId="4" borderId="1" xfId="0" applyNumberFormat="1" applyFont="1" applyFill="1" applyBorder="1" applyAlignment="1">
      <alignment vertical="top" wrapText="1" readingOrder="1"/>
    </xf>
    <xf numFmtId="0" fontId="7" fillId="5" borderId="1" xfId="0" applyNumberFormat="1" applyFont="1" applyFill="1" applyBorder="1" applyAlignment="1">
      <alignment vertical="top" wrapText="1" readingOrder="1"/>
    </xf>
    <xf numFmtId="0" fontId="8" fillId="5" borderId="1" xfId="0" applyNumberFormat="1" applyFont="1" applyFill="1" applyBorder="1" applyAlignment="1">
      <alignment vertical="top" wrapText="1" readingOrder="1"/>
    </xf>
    <xf numFmtId="0" fontId="9" fillId="0" borderId="1" xfId="0" applyFont="1" applyBorder="1" applyAlignment="1">
      <alignment horizontal="left" vertical="top"/>
    </xf>
    <xf numFmtId="0" fontId="8" fillId="5" borderId="0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ExternalData_1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bireports.uwtsd.ac.uk/ReportServer?%2FReporting%2FFaculty%20Query%20System%2FStudentDetails&amp;STU_CODE=1805357&amp;ACCESS_LEVEL=N&amp;rs%3AParameterLanguage=" TargetMode="External"/><Relationship Id="rId13" Type="http://schemas.openxmlformats.org/officeDocument/2006/relationships/hyperlink" Target="https://bireports.uwtsd.ac.uk/ReportServer?%2FReporting%2FFaculty%20Query%20System%2FStudentDetails&amp;STU_CODE=1901140&amp;ACCESS_LEVEL=N&amp;rs%3AParameterLanguage=" TargetMode="External"/><Relationship Id="rId18" Type="http://schemas.openxmlformats.org/officeDocument/2006/relationships/hyperlink" Target="https://bireports.uwtsd.ac.uk/ReportServer?%2FReporting%2FFaculty%20Query%20System%2FStudentDetails&amp;STU_CODE=1901766&amp;ACCESS_LEVEL=N&amp;rs%3AParameterLanguage=" TargetMode="External"/><Relationship Id="rId26" Type="http://schemas.openxmlformats.org/officeDocument/2006/relationships/hyperlink" Target="https://bireports.uwtsd.ac.uk/ReportServer?%2FReporting%2FFaculty%20Query%20System%2FStudentDetails&amp;STU_CODE=1904789&amp;ACCESS_LEVEL=N&amp;rs%3AParameterLanguage=" TargetMode="External"/><Relationship Id="rId3" Type="http://schemas.openxmlformats.org/officeDocument/2006/relationships/hyperlink" Target="https://bireports.uwtsd.ac.uk/ReportServer?%2FReporting%2FFaculty%20Query%20System%2FStudentDetails&amp;STU_CODE=1702760&amp;ACCESS_LEVEL=N&amp;rs%3AParameterLanguage=" TargetMode="External"/><Relationship Id="rId21" Type="http://schemas.openxmlformats.org/officeDocument/2006/relationships/hyperlink" Target="https://bireports.uwtsd.ac.uk/ReportServer?%2FReporting%2FFaculty%20Query%20System%2FStudentDetails&amp;STU_CODE=1902040&amp;ACCESS_LEVEL=N&amp;rs%3AParameterLanguage=" TargetMode="External"/><Relationship Id="rId7" Type="http://schemas.openxmlformats.org/officeDocument/2006/relationships/hyperlink" Target="https://bireports.uwtsd.ac.uk/ReportServer?%2FReporting%2FFaculty%20Query%20System%2FStudentDetails&amp;STU_CODE=1802047&amp;ACCESS_LEVEL=N&amp;rs%3AParameterLanguage=" TargetMode="External"/><Relationship Id="rId12" Type="http://schemas.openxmlformats.org/officeDocument/2006/relationships/hyperlink" Target="https://bireports.uwtsd.ac.uk/ReportServer?%2FReporting%2FFaculty%20Query%20System%2FStudentDetails&amp;STU_CODE=1900885&amp;ACCESS_LEVEL=N&amp;rs%3AParameterLanguage=" TargetMode="External"/><Relationship Id="rId17" Type="http://schemas.openxmlformats.org/officeDocument/2006/relationships/hyperlink" Target="https://bireports.uwtsd.ac.uk/ReportServer?%2FReporting%2FFaculty%20Query%20System%2FStudentDetails&amp;STU_CODE=1901764&amp;ACCESS_LEVEL=N&amp;rs%3AParameterLanguage=" TargetMode="External"/><Relationship Id="rId25" Type="http://schemas.openxmlformats.org/officeDocument/2006/relationships/hyperlink" Target="https://bireports.uwtsd.ac.uk/ReportServer?%2FReporting%2FFaculty%20Query%20System%2FStudentDetails&amp;STU_CODE=1903184&amp;ACCESS_LEVEL=N&amp;rs%3AParameterLanguage=" TargetMode="External"/><Relationship Id="rId2" Type="http://schemas.openxmlformats.org/officeDocument/2006/relationships/hyperlink" Target="https://bireports.uwtsd.ac.uk/ReportServer?%2FReporting%2FFaculty%20Query%20System%2FStudentDetails&amp;STU_CODE=1702026&amp;ACCESS_LEVEL=N&amp;rs%3AParameterLanguage=" TargetMode="External"/><Relationship Id="rId16" Type="http://schemas.openxmlformats.org/officeDocument/2006/relationships/hyperlink" Target="https://bireports.uwtsd.ac.uk/ReportServer?%2FReporting%2FFaculty%20Query%20System%2FStudentDetails&amp;STU_CODE=1901717&amp;ACCESS_LEVEL=N&amp;rs%3AParameterLanguage=" TargetMode="External"/><Relationship Id="rId20" Type="http://schemas.openxmlformats.org/officeDocument/2006/relationships/hyperlink" Target="https://bireports.uwtsd.ac.uk/ReportServer?%2FReporting%2FFaculty%20Query%20System%2FStudentDetails&amp;STU_CODE=1901768&amp;ACCESS_LEVEL=N&amp;rs%3AParameterLanguage=" TargetMode="External"/><Relationship Id="rId29" Type="http://schemas.openxmlformats.org/officeDocument/2006/relationships/hyperlink" Target="https://bireports.uwtsd.ac.uk/ReportServer?%2FReporting%2FFaculty%20Query%20System%2FStudentDetails&amp;STU_CODE=1908704&amp;ACCESS_LEVEL=N&amp;rs%3AParameterLanguage=" TargetMode="External"/><Relationship Id="rId1" Type="http://schemas.openxmlformats.org/officeDocument/2006/relationships/hyperlink" Target="https://bireports.uwtsd.ac.uk/ReportServer?%2FReporting%2FFaculty%20Query%20System%2FStudentDetails&amp;STU_CODE=1150748&amp;ACCESS_LEVEL=N&amp;rs%3AParameterLanguage=" TargetMode="External"/><Relationship Id="rId6" Type="http://schemas.openxmlformats.org/officeDocument/2006/relationships/hyperlink" Target="https://bireports.uwtsd.ac.uk/ReportServer?%2FReporting%2FFaculty%20Query%20System%2FStudentDetails&amp;STU_CODE=1801641&amp;ACCESS_LEVEL=N&amp;rs%3AParameterLanguage=" TargetMode="External"/><Relationship Id="rId11" Type="http://schemas.openxmlformats.org/officeDocument/2006/relationships/hyperlink" Target="https://bireports.uwtsd.ac.uk/ReportServer?%2FReporting%2FFaculty%20Query%20System%2FStudentDetails&amp;STU_CODE=1900652&amp;ACCESS_LEVEL=N&amp;rs%3AParameterLanguage=" TargetMode="External"/><Relationship Id="rId24" Type="http://schemas.openxmlformats.org/officeDocument/2006/relationships/hyperlink" Target="https://bireports.uwtsd.ac.uk/ReportServer?%2FReporting%2FFaculty%20Query%20System%2FStudentDetails&amp;STU_CODE=1903054&amp;ACCESS_LEVEL=N&amp;rs%3AParameterLanguage=" TargetMode="External"/><Relationship Id="rId32" Type="http://schemas.openxmlformats.org/officeDocument/2006/relationships/queryTable" Target="../queryTables/queryTable1.xml"/><Relationship Id="rId5" Type="http://schemas.openxmlformats.org/officeDocument/2006/relationships/hyperlink" Target="https://bireports.uwtsd.ac.uk/ReportServer?%2FReporting%2FFaculty%20Query%20System%2FStudentDetails&amp;STU_CODE=1708241&amp;ACCESS_LEVEL=N&amp;rs%3AParameterLanguage=" TargetMode="External"/><Relationship Id="rId15" Type="http://schemas.openxmlformats.org/officeDocument/2006/relationships/hyperlink" Target="https://bireports.uwtsd.ac.uk/ReportServer?%2FReporting%2FFaculty%20Query%20System%2FStudentDetails&amp;STU_CODE=1901709&amp;ACCESS_LEVEL=N&amp;rs%3AParameterLanguage=" TargetMode="External"/><Relationship Id="rId23" Type="http://schemas.openxmlformats.org/officeDocument/2006/relationships/hyperlink" Target="https://bireports.uwtsd.ac.uk/ReportServer?%2FReporting%2FFaculty%20Query%20System%2FStudentDetails&amp;STU_CODE=1902641&amp;ACCESS_LEVEL=N&amp;rs%3AParameterLanguage=" TargetMode="External"/><Relationship Id="rId28" Type="http://schemas.openxmlformats.org/officeDocument/2006/relationships/hyperlink" Target="https://bireports.uwtsd.ac.uk/ReportServer?%2FReporting%2FFaculty%20Query%20System%2FStudentDetails&amp;STU_CODE=1908119&amp;ACCESS_LEVEL=N&amp;rs%3AParameterLanguage=" TargetMode="External"/><Relationship Id="rId10" Type="http://schemas.openxmlformats.org/officeDocument/2006/relationships/hyperlink" Target="https://bireports.uwtsd.ac.uk/ReportServer?%2FReporting%2FFaculty%20Query%20System%2FStudentDetails&amp;STU_CODE=1900457&amp;ACCESS_LEVEL=N&amp;rs%3AParameterLanguage=" TargetMode="External"/><Relationship Id="rId19" Type="http://schemas.openxmlformats.org/officeDocument/2006/relationships/hyperlink" Target="https://bireports.uwtsd.ac.uk/ReportServer?%2FReporting%2FFaculty%20Query%20System%2FStudentDetails&amp;STU_CODE=1901767&amp;ACCESS_LEVEL=N&amp;rs%3AParameterLanguage=" TargetMode="External"/><Relationship Id="rId31" Type="http://schemas.openxmlformats.org/officeDocument/2006/relationships/printerSettings" Target="../printerSettings/printerSettings1.bin"/><Relationship Id="rId4" Type="http://schemas.openxmlformats.org/officeDocument/2006/relationships/hyperlink" Target="https://bireports.uwtsd.ac.uk/ReportServer?%2FReporting%2FFaculty%20Query%20System%2FStudentDetails&amp;STU_CODE=1704662&amp;ACCESS_LEVEL=N&amp;rs%3AParameterLanguage=" TargetMode="External"/><Relationship Id="rId9" Type="http://schemas.openxmlformats.org/officeDocument/2006/relationships/hyperlink" Target="https://bireports.uwtsd.ac.uk/ReportServer?%2FReporting%2FFaculty%20Query%20System%2FStudentDetails&amp;STU_CODE=1807533&amp;ACCESS_LEVEL=N&amp;rs%3AParameterLanguage=" TargetMode="External"/><Relationship Id="rId14" Type="http://schemas.openxmlformats.org/officeDocument/2006/relationships/hyperlink" Target="https://bireports.uwtsd.ac.uk/ReportServer?%2FReporting%2FFaculty%20Query%20System%2FStudentDetails&amp;STU_CODE=1901671&amp;ACCESS_LEVEL=N&amp;rs%3AParameterLanguage=" TargetMode="External"/><Relationship Id="rId22" Type="http://schemas.openxmlformats.org/officeDocument/2006/relationships/hyperlink" Target="https://bireports.uwtsd.ac.uk/ReportServer?%2FReporting%2FFaculty%20Query%20System%2FStudentDetails&amp;STU_CODE=1902388&amp;ACCESS_LEVEL=N&amp;rs%3AParameterLanguage=" TargetMode="External"/><Relationship Id="rId27" Type="http://schemas.openxmlformats.org/officeDocument/2006/relationships/hyperlink" Target="https://bireports.uwtsd.ac.uk/ReportServer?%2FReporting%2FFaculty%20Query%20System%2FStudentDetails&amp;STU_CODE=1908067&amp;ACCESS_LEVEL=N&amp;rs%3AParameterLanguage=" TargetMode="External"/><Relationship Id="rId30" Type="http://schemas.openxmlformats.org/officeDocument/2006/relationships/hyperlink" Target="https://bireports.uwtsd.ac.uk/ReportServer?%2FReporting%2FFaculty%20Query%20System%2FStudentDetails&amp;STU_CODE=1910400&amp;ACCESS_LEVEL=N&amp;rs%3AParameterLanguage=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tabSelected="1" view="pageLayout" zoomScale="130" zoomScalePageLayoutView="130" workbookViewId="0">
      <selection activeCell="C30" sqref="C30"/>
    </sheetView>
  </sheetViews>
  <sheetFormatPr defaultRowHeight="12.75" x14ac:dyDescent="0.2"/>
  <cols>
    <col min="1" max="1" width="15.28515625" customWidth="1"/>
    <col min="2" max="2" width="16.42578125" customWidth="1"/>
    <col min="3" max="3" width="11.42578125" customWidth="1"/>
    <col min="4" max="4" width="10.7109375" customWidth="1"/>
    <col min="5" max="5" width="8.5703125" customWidth="1"/>
    <col min="6" max="6" width="0.28515625" hidden="1" customWidth="1"/>
    <col min="7" max="7" width="9.42578125" bestFit="1" customWidth="1"/>
    <col min="8" max="8" width="10.42578125" customWidth="1"/>
    <col min="9" max="9" width="11.140625" customWidth="1"/>
    <col min="10" max="10" width="7.7109375" customWidth="1"/>
  </cols>
  <sheetData>
    <row r="1" spans="1:7" x14ac:dyDescent="0.2">
      <c r="A1" s="3" t="s">
        <v>1</v>
      </c>
      <c r="B1" s="3" t="s">
        <v>0</v>
      </c>
      <c r="C1" s="3" t="s">
        <v>4</v>
      </c>
      <c r="D1" s="10" t="s">
        <v>17</v>
      </c>
      <c r="E1" s="5"/>
      <c r="F1" s="6"/>
      <c r="G1" s="2"/>
    </row>
    <row r="2" spans="1:7" x14ac:dyDescent="0.2">
      <c r="A2" s="8"/>
      <c r="B2" s="8"/>
      <c r="C2" s="8"/>
      <c r="D2" s="9" t="s">
        <v>3</v>
      </c>
      <c r="E2" s="9" t="s">
        <v>2</v>
      </c>
      <c r="F2" s="1"/>
    </row>
    <row r="3" spans="1:7" ht="19.5" customHeight="1" x14ac:dyDescent="0.2">
      <c r="A3" s="25" t="s">
        <v>30</v>
      </c>
      <c r="B3" s="25" t="s">
        <v>16</v>
      </c>
      <c r="C3" s="26" t="s">
        <v>84</v>
      </c>
      <c r="D3" s="11">
        <v>97</v>
      </c>
      <c r="E3" s="12">
        <f t="shared" ref="E3:E22" si="0">D3</f>
        <v>97</v>
      </c>
    </row>
    <row r="4" spans="1:7" ht="19.5" customHeight="1" x14ac:dyDescent="0.2">
      <c r="A4" s="23" t="s">
        <v>20</v>
      </c>
      <c r="B4" s="23" t="s">
        <v>45</v>
      </c>
      <c r="C4" s="24" t="s">
        <v>74</v>
      </c>
      <c r="D4" s="14">
        <v>94</v>
      </c>
      <c r="E4" s="15">
        <f t="shared" si="0"/>
        <v>94</v>
      </c>
    </row>
    <row r="5" spans="1:7" ht="19.5" customHeight="1" x14ac:dyDescent="0.2">
      <c r="A5" s="25" t="s">
        <v>19</v>
      </c>
      <c r="B5" s="25" t="s">
        <v>44</v>
      </c>
      <c r="C5" s="26" t="s">
        <v>73</v>
      </c>
      <c r="D5" s="11">
        <v>92</v>
      </c>
      <c r="E5" s="12">
        <f t="shared" si="0"/>
        <v>92</v>
      </c>
    </row>
    <row r="6" spans="1:7" ht="25.5" customHeight="1" x14ac:dyDescent="0.2">
      <c r="A6" s="23" t="s">
        <v>25</v>
      </c>
      <c r="B6" s="23" t="s">
        <v>50</v>
      </c>
      <c r="C6" s="24" t="s">
        <v>79</v>
      </c>
      <c r="D6" s="14">
        <v>87</v>
      </c>
      <c r="E6" s="12">
        <f t="shared" si="0"/>
        <v>87</v>
      </c>
    </row>
    <row r="7" spans="1:7" ht="25.5" customHeight="1" x14ac:dyDescent="0.2">
      <c r="A7" s="13" t="s">
        <v>71</v>
      </c>
      <c r="B7" s="25" t="s">
        <v>70</v>
      </c>
      <c r="C7" s="28" t="s">
        <v>100</v>
      </c>
      <c r="D7" s="11">
        <v>82</v>
      </c>
      <c r="E7" s="12">
        <f t="shared" si="0"/>
        <v>82</v>
      </c>
    </row>
    <row r="8" spans="1:7" ht="19.5" customHeight="1" x14ac:dyDescent="0.2">
      <c r="A8" s="25" t="s">
        <v>22</v>
      </c>
      <c r="B8" s="25" t="s">
        <v>47</v>
      </c>
      <c r="C8" s="26" t="s">
        <v>76</v>
      </c>
      <c r="D8" s="14">
        <v>80</v>
      </c>
      <c r="E8" s="15">
        <f t="shared" si="0"/>
        <v>80</v>
      </c>
    </row>
    <row r="9" spans="1:7" ht="19.5" customHeight="1" x14ac:dyDescent="0.2">
      <c r="A9" s="23" t="s">
        <v>39</v>
      </c>
      <c r="B9" s="23" t="s">
        <v>65</v>
      </c>
      <c r="C9" s="24" t="s">
        <v>95</v>
      </c>
      <c r="D9" s="11">
        <v>74</v>
      </c>
      <c r="E9" s="12">
        <f t="shared" si="0"/>
        <v>74</v>
      </c>
    </row>
    <row r="10" spans="1:7" ht="31.9" customHeight="1" x14ac:dyDescent="0.2">
      <c r="A10" s="25" t="s">
        <v>41</v>
      </c>
      <c r="B10" s="25" t="s">
        <v>68</v>
      </c>
      <c r="C10" s="26" t="s">
        <v>98</v>
      </c>
      <c r="D10" s="11">
        <v>71</v>
      </c>
      <c r="E10" s="12">
        <f t="shared" si="0"/>
        <v>71</v>
      </c>
    </row>
    <row r="11" spans="1:7" ht="19.5" customHeight="1" x14ac:dyDescent="0.2">
      <c r="A11" s="25" t="s">
        <v>101</v>
      </c>
      <c r="B11" s="25" t="s">
        <v>102</v>
      </c>
      <c r="C11" s="27">
        <v>2023031</v>
      </c>
      <c r="D11" s="14">
        <v>68.3</v>
      </c>
      <c r="E11" s="15">
        <f t="shared" si="0"/>
        <v>68.3</v>
      </c>
    </row>
    <row r="12" spans="1:7" ht="19.5" customHeight="1" x14ac:dyDescent="0.2">
      <c r="A12" s="25" t="s">
        <v>26</v>
      </c>
      <c r="B12" s="25" t="s">
        <v>51</v>
      </c>
      <c r="C12" s="26" t="s">
        <v>80</v>
      </c>
      <c r="D12" s="14">
        <v>68</v>
      </c>
      <c r="E12" s="12">
        <f t="shared" si="0"/>
        <v>68</v>
      </c>
    </row>
    <row r="13" spans="1:7" ht="23.25" customHeight="1" x14ac:dyDescent="0.2">
      <c r="A13" s="25" t="s">
        <v>36</v>
      </c>
      <c r="B13" s="25" t="s">
        <v>66</v>
      </c>
      <c r="C13" s="26" t="s">
        <v>96</v>
      </c>
      <c r="D13" s="18">
        <v>68</v>
      </c>
      <c r="E13" s="15">
        <f t="shared" si="0"/>
        <v>68</v>
      </c>
    </row>
    <row r="14" spans="1:7" x14ac:dyDescent="0.2">
      <c r="A14" s="23" t="s">
        <v>21</v>
      </c>
      <c r="B14" s="23" t="s">
        <v>57</v>
      </c>
      <c r="C14" s="24" t="s">
        <v>87</v>
      </c>
      <c r="D14" s="11">
        <v>67</v>
      </c>
      <c r="E14" s="12">
        <f t="shared" si="0"/>
        <v>67</v>
      </c>
    </row>
    <row r="15" spans="1:7" x14ac:dyDescent="0.2">
      <c r="A15" s="23" t="s">
        <v>37</v>
      </c>
      <c r="B15" s="23" t="s">
        <v>63</v>
      </c>
      <c r="C15" s="24" t="s">
        <v>93</v>
      </c>
      <c r="D15" s="14">
        <v>66.5</v>
      </c>
      <c r="E15" s="15">
        <f t="shared" si="0"/>
        <v>66.5</v>
      </c>
    </row>
    <row r="16" spans="1:7" x14ac:dyDescent="0.2">
      <c r="A16" s="23" t="s">
        <v>31</v>
      </c>
      <c r="B16" s="23" t="s">
        <v>55</v>
      </c>
      <c r="C16" s="24" t="s">
        <v>85</v>
      </c>
      <c r="D16" s="14">
        <v>64.7</v>
      </c>
      <c r="E16" s="15">
        <f t="shared" si="0"/>
        <v>64.7</v>
      </c>
    </row>
    <row r="17" spans="1:9" x14ac:dyDescent="0.2">
      <c r="A17" s="23" t="s">
        <v>42</v>
      </c>
      <c r="B17" s="23" t="s">
        <v>69</v>
      </c>
      <c r="C17" s="24" t="s">
        <v>99</v>
      </c>
      <c r="D17" s="14">
        <v>64</v>
      </c>
      <c r="E17" s="12">
        <f t="shared" si="0"/>
        <v>64</v>
      </c>
    </row>
    <row r="18" spans="1:9" x14ac:dyDescent="0.2">
      <c r="A18" s="25" t="s">
        <v>32</v>
      </c>
      <c r="B18" s="25" t="s">
        <v>56</v>
      </c>
      <c r="C18" s="26" t="s">
        <v>86</v>
      </c>
      <c r="D18" s="14">
        <v>62</v>
      </c>
      <c r="E18" s="15">
        <f t="shared" si="0"/>
        <v>62</v>
      </c>
    </row>
    <row r="19" spans="1:9" x14ac:dyDescent="0.2">
      <c r="A19" s="25" t="s">
        <v>28</v>
      </c>
      <c r="B19" s="25" t="s">
        <v>53</v>
      </c>
      <c r="C19" s="26" t="s">
        <v>82</v>
      </c>
      <c r="D19" s="14">
        <v>61</v>
      </c>
      <c r="E19" s="12">
        <f t="shared" si="0"/>
        <v>61</v>
      </c>
    </row>
    <row r="20" spans="1:9" x14ac:dyDescent="0.2">
      <c r="A20" s="25" t="s">
        <v>36</v>
      </c>
      <c r="B20" s="25" t="s">
        <v>62</v>
      </c>
      <c r="C20" s="26" t="s">
        <v>92</v>
      </c>
      <c r="D20" s="18">
        <v>61</v>
      </c>
      <c r="E20" s="15">
        <f t="shared" si="0"/>
        <v>61</v>
      </c>
    </row>
    <row r="21" spans="1:9" ht="16.899999999999999" customHeight="1" x14ac:dyDescent="0.2">
      <c r="A21" s="25" t="s">
        <v>38</v>
      </c>
      <c r="B21" s="25" t="s">
        <v>64</v>
      </c>
      <c r="C21" s="26" t="s">
        <v>94</v>
      </c>
      <c r="D21" s="14">
        <v>58</v>
      </c>
      <c r="E21" s="15">
        <f t="shared" si="0"/>
        <v>58</v>
      </c>
    </row>
    <row r="22" spans="1:9" ht="16.899999999999999" customHeight="1" x14ac:dyDescent="0.2">
      <c r="A22" s="25" t="s">
        <v>35</v>
      </c>
      <c r="B22" s="25" t="s">
        <v>60</v>
      </c>
      <c r="C22" s="26" t="s">
        <v>90</v>
      </c>
      <c r="D22" s="14">
        <v>52</v>
      </c>
      <c r="E22" s="12">
        <f t="shared" si="0"/>
        <v>52</v>
      </c>
    </row>
    <row r="23" spans="1:9" ht="16.899999999999999" customHeight="1" x14ac:dyDescent="0.2">
      <c r="A23" s="23" t="s">
        <v>29</v>
      </c>
      <c r="B23" s="23" t="s">
        <v>54</v>
      </c>
      <c r="C23" s="24" t="s">
        <v>83</v>
      </c>
      <c r="D23" s="11">
        <v>50.4</v>
      </c>
      <c r="E23" s="12">
        <f>+D23</f>
        <v>50.4</v>
      </c>
    </row>
    <row r="24" spans="1:9" ht="15" customHeight="1" x14ac:dyDescent="0.2">
      <c r="A24" s="23" t="s">
        <v>34</v>
      </c>
      <c r="B24" s="23" t="s">
        <v>59</v>
      </c>
      <c r="C24" s="24" t="s">
        <v>89</v>
      </c>
      <c r="D24" s="14">
        <v>50</v>
      </c>
      <c r="E24" s="15">
        <f>D24</f>
        <v>50</v>
      </c>
    </row>
    <row r="25" spans="1:9" x14ac:dyDescent="0.2">
      <c r="A25" s="23" t="s">
        <v>13</v>
      </c>
      <c r="B25" s="23" t="s">
        <v>61</v>
      </c>
      <c r="C25" s="24" t="s">
        <v>91</v>
      </c>
      <c r="D25" s="11">
        <v>41</v>
      </c>
      <c r="E25" s="12">
        <f>+D25</f>
        <v>41</v>
      </c>
    </row>
    <row r="26" spans="1:9" x14ac:dyDescent="0.2">
      <c r="A26" s="25" t="s">
        <v>33</v>
      </c>
      <c r="B26" s="25" t="s">
        <v>58</v>
      </c>
      <c r="C26" s="26" t="s">
        <v>88</v>
      </c>
      <c r="D26" s="14"/>
      <c r="E26" s="15"/>
    </row>
    <row r="27" spans="1:9" ht="21" x14ac:dyDescent="0.2">
      <c r="A27" s="25" t="s">
        <v>12</v>
      </c>
      <c r="B27" s="25" t="s">
        <v>15</v>
      </c>
      <c r="C27" s="26" t="s">
        <v>14</v>
      </c>
      <c r="D27" s="14"/>
      <c r="E27" s="15"/>
    </row>
    <row r="28" spans="1:9" x14ac:dyDescent="0.2">
      <c r="A28" s="23" t="s">
        <v>18</v>
      </c>
      <c r="B28" s="23" t="s">
        <v>43</v>
      </c>
      <c r="C28" s="24" t="s">
        <v>72</v>
      </c>
      <c r="D28" s="14"/>
      <c r="E28" s="12"/>
      <c r="H28" t="s">
        <v>10</v>
      </c>
      <c r="I28" t="s">
        <v>11</v>
      </c>
    </row>
    <row r="29" spans="1:9" x14ac:dyDescent="0.2">
      <c r="A29" s="23" t="s">
        <v>40</v>
      </c>
      <c r="B29" s="23" t="s">
        <v>67</v>
      </c>
      <c r="C29" s="24" t="s">
        <v>97</v>
      </c>
      <c r="D29" s="14"/>
      <c r="E29" s="12"/>
    </row>
    <row r="30" spans="1:9" x14ac:dyDescent="0.2">
      <c r="A30" s="23" t="s">
        <v>23</v>
      </c>
      <c r="B30" s="23" t="s">
        <v>48</v>
      </c>
      <c r="C30" s="24" t="s">
        <v>77</v>
      </c>
      <c r="D30" s="14"/>
      <c r="E30" s="15"/>
      <c r="G30" t="s">
        <v>5</v>
      </c>
      <c r="H30" s="7">
        <f>SUMIF(D3:D34,"&lt;&gt;0")/COUNTIF(D3:D34,"&lt;&gt;0")</f>
        <v>49.340625000000003</v>
      </c>
      <c r="I30" s="7">
        <f>SUMIF(E3:E34,"&lt;&gt;0")/COUNTIF(E3:E34,"&lt;&gt;0")</f>
        <v>49.340625000000003</v>
      </c>
    </row>
    <row r="31" spans="1:9" x14ac:dyDescent="0.2">
      <c r="A31" s="23" t="s">
        <v>27</v>
      </c>
      <c r="B31" s="23" t="s">
        <v>52</v>
      </c>
      <c r="C31" s="24" t="s">
        <v>81</v>
      </c>
      <c r="D31" s="17"/>
      <c r="E31" s="12"/>
      <c r="G31" t="s">
        <v>6</v>
      </c>
      <c r="H31" s="7">
        <f>STDEV(D3:D34)</f>
        <v>14.635475877134878</v>
      </c>
      <c r="I31" s="7">
        <f>STDEV(E3:E34)</f>
        <v>14.635475877134878</v>
      </c>
    </row>
    <row r="32" spans="1:9" x14ac:dyDescent="0.2">
      <c r="A32" s="25" t="s">
        <v>24</v>
      </c>
      <c r="B32" s="25" t="s">
        <v>49</v>
      </c>
      <c r="C32" s="26" t="s">
        <v>78</v>
      </c>
      <c r="D32" s="14"/>
      <c r="E32" s="12"/>
      <c r="H32" s="7"/>
      <c r="I32" s="7"/>
    </row>
    <row r="33" spans="1:9" x14ac:dyDescent="0.2">
      <c r="A33" s="13"/>
      <c r="B33" s="13"/>
      <c r="C33" s="16"/>
      <c r="D33" s="14"/>
      <c r="E33" s="15"/>
      <c r="G33" t="s">
        <v>7</v>
      </c>
      <c r="H33" s="7">
        <f>MAX(D3:D34)</f>
        <v>97</v>
      </c>
      <c r="I33" s="7">
        <f>MAX(E3:E34)</f>
        <v>97</v>
      </c>
    </row>
    <row r="34" spans="1:9" x14ac:dyDescent="0.2">
      <c r="A34" s="23" t="s">
        <v>21</v>
      </c>
      <c r="B34" s="23" t="s">
        <v>46</v>
      </c>
      <c r="C34" s="24" t="s">
        <v>75</v>
      </c>
      <c r="D34" s="14"/>
      <c r="E34" s="15"/>
      <c r="G34" t="s">
        <v>8</v>
      </c>
      <c r="H34">
        <f>COUNTIF(D3:D34,"&gt;=70")</f>
        <v>8</v>
      </c>
      <c r="I34" s="7">
        <f>MIN(E3:E34)</f>
        <v>41</v>
      </c>
    </row>
    <row r="35" spans="1:9" x14ac:dyDescent="0.2">
      <c r="A35" s="19"/>
      <c r="B35" s="19"/>
      <c r="C35" s="20"/>
      <c r="D35" s="19"/>
      <c r="E35" s="21"/>
      <c r="G35">
        <v>1</v>
      </c>
      <c r="H35">
        <f>COUNTIF(D3:D34,"&gt;=70")</f>
        <v>8</v>
      </c>
      <c r="I35">
        <f>COUNTIF(E3:E34,"&gt;=70")</f>
        <v>8</v>
      </c>
    </row>
    <row r="36" spans="1:9" x14ac:dyDescent="0.2">
      <c r="A36" s="22"/>
      <c r="B36" s="22"/>
      <c r="C36" s="22"/>
      <c r="D36" s="22"/>
      <c r="E36" s="22"/>
      <c r="G36">
        <v>2.1</v>
      </c>
      <c r="H36">
        <f>COUNTIF(D3:D34,"&gt;=70")</f>
        <v>8</v>
      </c>
      <c r="I36" s="7">
        <f>COUNTIF(E3:E34,"&gt;59")-COUNTIF(E3:E34,"&gt;=70")</f>
        <v>10</v>
      </c>
    </row>
    <row r="37" spans="1:9" x14ac:dyDescent="0.2">
      <c r="A37" s="22"/>
      <c r="B37" s="22"/>
      <c r="C37" s="22"/>
      <c r="D37" s="22"/>
      <c r="E37" s="22"/>
      <c r="G37">
        <v>2.2000000000000002</v>
      </c>
      <c r="H37">
        <f>COUNTIF(D3:D34,"&gt;=70")</f>
        <v>8</v>
      </c>
      <c r="I37" s="7">
        <f>COUNTIF(E3:E34,"&gt;=50")-COUNTIF(E3:E34,"&gt;=59")</f>
        <v>4</v>
      </c>
    </row>
    <row r="38" spans="1:9" x14ac:dyDescent="0.2">
      <c r="A38" s="22"/>
      <c r="B38" s="22"/>
      <c r="C38" s="22"/>
      <c r="D38" s="22"/>
      <c r="E38" s="22"/>
      <c r="G38">
        <v>3</v>
      </c>
      <c r="H38">
        <f>COUNTIF(D3:D34,"&gt;=70")</f>
        <v>8</v>
      </c>
      <c r="I38" s="7">
        <f>COUNTIF(E3:E34,"&gt;=40")-COUNTIF(E3:E34,"&gt;=50")</f>
        <v>1</v>
      </c>
    </row>
    <row r="39" spans="1:9" x14ac:dyDescent="0.2">
      <c r="A39" s="4"/>
      <c r="B39" s="4"/>
      <c r="C39" s="4"/>
      <c r="D39" s="4"/>
      <c r="E39" s="4"/>
      <c r="G39" t="s">
        <v>9</v>
      </c>
      <c r="H39">
        <f>COUNTIF(D3:D34,"&lt;40")</f>
        <v>0</v>
      </c>
      <c r="I39">
        <f>COUNTIF(E3:E34,"&lt;40")</f>
        <v>0</v>
      </c>
    </row>
  </sheetData>
  <sortState ref="A3:E34">
    <sortCondition descending="1" ref="E3:E34"/>
  </sortState>
  <hyperlinks>
    <hyperlink ref="C28" r:id="rId1"/>
    <hyperlink ref="C5" r:id="rId2"/>
    <hyperlink ref="C4" r:id="rId3"/>
    <hyperlink ref="C27" r:id="rId4"/>
    <hyperlink ref="C34" r:id="rId5"/>
    <hyperlink ref="C8" r:id="rId6"/>
    <hyperlink ref="C30" r:id="rId7"/>
    <hyperlink ref="C32" r:id="rId8"/>
    <hyperlink ref="C6" r:id="rId9"/>
    <hyperlink ref="C12" r:id="rId10"/>
    <hyperlink ref="C31" r:id="rId11"/>
    <hyperlink ref="C19" r:id="rId12"/>
    <hyperlink ref="C23" r:id="rId13"/>
    <hyperlink ref="C3" r:id="rId14"/>
    <hyperlink ref="C16" r:id="rId15"/>
    <hyperlink ref="C18" r:id="rId16"/>
    <hyperlink ref="C14" r:id="rId17"/>
    <hyperlink ref="C26" r:id="rId18"/>
    <hyperlink ref="C24" r:id="rId19"/>
    <hyperlink ref="C22" r:id="rId20"/>
    <hyperlink ref="C25" r:id="rId21"/>
    <hyperlink ref="C20" r:id="rId22"/>
    <hyperlink ref="C15" r:id="rId23"/>
    <hyperlink ref="C21" r:id="rId24"/>
    <hyperlink ref="C9" r:id="rId25"/>
    <hyperlink ref="C13" r:id="rId26"/>
    <hyperlink ref="C29" r:id="rId27"/>
    <hyperlink ref="C10" r:id="rId28"/>
    <hyperlink ref="C17" r:id="rId29"/>
    <hyperlink ref="C7" r:id="rId30"/>
  </hyperlinks>
  <pageMargins left="0.70866141732283472" right="0.70866141732283472" top="0.94488188976377963" bottom="0.74803149606299213" header="0.19685039370078741" footer="0.31496062992125984"/>
  <pageSetup paperSize="9" orientation="landscape" r:id="rId31"/>
  <headerFooter>
    <oddHeader xml:space="preserve">&amp;CComputer Forensics
HN/BSc (Hons) Computer Networks &amp; Cybersecurity
ACCD5000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Sheet1</vt:lpstr>
      <vt:lpstr>Sheet2</vt:lpstr>
      <vt:lpstr>Sheet3</vt:lpstr>
      <vt:lpstr>Sheet1!ExternalData_1</vt:lpstr>
      <vt:lpstr>Sheet1!Print_Area</vt:lpstr>
      <vt:lpstr>Sheet1!Print_Titles</vt:lpstr>
    </vt:vector>
  </TitlesOfParts>
  <Company>Coventry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aa9735</dc:creator>
  <cp:lastModifiedBy>Carlene Campbell</cp:lastModifiedBy>
  <cp:lastPrinted>2013-05-30T08:21:21Z</cp:lastPrinted>
  <dcterms:created xsi:type="dcterms:W3CDTF">2011-10-03T16:29:17Z</dcterms:created>
  <dcterms:modified xsi:type="dcterms:W3CDTF">2021-05-24T15:51:22Z</dcterms:modified>
</cp:coreProperties>
</file>