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0" documentId="13_ncr:1_{B101AFA6-A50C-4125-BE63-B1C1A631BBA0}" xr6:coauthVersionLast="47" xr6:coauthVersionMax="47" xr10:uidLastSave="{00000000-0000-0000-0000-000000000000}"/>
  <bookViews>
    <workbookView xWindow="-108" yWindow="-108" windowWidth="23256" windowHeight="12456" tabRatio="840" xr2:uid="{00000000-000D-0000-FFFF-FFFF00000000}"/>
  </bookViews>
  <sheets>
    <sheet name="Private Sector Value" sheetId="46" r:id="rId1"/>
    <sheet name="Public Sector Value" sheetId="44" r:id="rId2"/>
    <sheet name="Firm Size" sheetId="52" r:id="rId3"/>
    <sheet name="No. of Firms - Turnover" sheetId="61" r:id="rId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2" i="61" l="1"/>
  <c r="B21" i="61"/>
  <c r="B25" i="61"/>
  <c r="B24" i="61"/>
  <c r="B26" i="52"/>
  <c r="B25" i="52"/>
  <c r="B24" i="52"/>
  <c r="B23" i="52"/>
  <c r="B22" i="52"/>
  <c r="B36" i="46"/>
  <c r="B35" i="46"/>
  <c r="B34" i="46"/>
  <c r="B38" i="46"/>
  <c r="B37" i="46"/>
  <c r="B38" i="44"/>
  <c r="B37" i="44"/>
  <c r="B36" i="44"/>
  <c r="B35" i="44"/>
  <c r="B34" i="44"/>
</calcChain>
</file>

<file path=xl/sharedStrings.xml><?xml version="1.0" encoding="utf-8"?>
<sst xmlns="http://schemas.openxmlformats.org/spreadsheetml/2006/main" count="143" uniqueCount="115">
  <si>
    <t>All Public Sector</t>
  </si>
  <si>
    <t>All Private Sector</t>
  </si>
  <si>
    <t>All firms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</si>
  <si>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</si>
  <si>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</si>
  <si>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</si>
  <si>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</si>
  <si>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</si>
  <si>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</si>
  <si>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</si>
  <si>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</si>
  <si>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</si>
  <si>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</si>
  <si>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</si>
  <si>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</si>
  <si>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</si>
  <si>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</si>
  <si>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</si>
  <si>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</si>
  <si>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</si>
  <si>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</si>
  <si>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</si>
  <si>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</si>
  <si>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</si>
  <si>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</si>
  <si>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</si>
  <si>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</si>
  <si>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</si>
  <si>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</si>
  <si>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£ million</t>
  </si>
  <si>
    <t>Time period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</si>
  <si>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</si>
  <si>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</si>
  <si>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</si>
  <si>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</si>
  <si>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</si>
  <si>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</si>
  <si>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</si>
  <si>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</si>
  <si>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</si>
  <si>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</si>
  <si>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</si>
  <si>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Private industrial: factories</t>
  </si>
  <si>
    <t>Private industrial: warehouses</t>
  </si>
  <si>
    <t>Private industrial: oil, steel &amp; coal</t>
  </si>
  <si>
    <t>All private industrial</t>
  </si>
  <si>
    <t>Total public new housing</t>
  </si>
  <si>
    <t>Total public infrastructure</t>
  </si>
  <si>
    <t>Total private new housing</t>
  </si>
  <si>
    <t>Total private Infrastructure</t>
  </si>
  <si>
    <t>All private commercial</t>
  </si>
  <si>
    <t xml:space="preserve">2009 </t>
  </si>
  <si>
    <t xml:space="preserve">2010 </t>
  </si>
  <si>
    <t xml:space="preserve">2011 </t>
  </si>
  <si>
    <t xml:space="preserve">2012 </t>
  </si>
  <si>
    <t>2013</t>
  </si>
  <si>
    <t>2014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</si>
  <si>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</si>
  <si>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</si>
  <si>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</si>
  <si>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</si>
  <si>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</si>
  <si>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</si>
  <si>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>2021</t>
  </si>
  <si>
    <t>2022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</si>
  <si>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</si>
  <si>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</si>
  <si>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</si>
  <si>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</si>
  <si>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</si>
  <si>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</si>
  <si>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</si>
  <si>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</si>
  <si>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</si>
  <si>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</si>
  <si>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</si>
  <si>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</si>
  <si>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</si>
  <si>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</si>
  <si>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</si>
  <si>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</si>
  <si>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2015</t>
  </si>
  <si>
    <t>2016</t>
  </si>
  <si>
    <t>2017</t>
  </si>
  <si>
    <t>2018</t>
  </si>
  <si>
    <t>2019</t>
  </si>
  <si>
    <t>2020</t>
  </si>
  <si>
    <t xml:space="preserve">2013 </t>
  </si>
  <si>
    <t xml:space="preserve">2014 </t>
  </si>
  <si>
    <t>Size of firm (by turnover size band)</t>
  </si>
  <si>
    <t>2023</t>
  </si>
  <si>
    <t xml:space="preserve">2021 </t>
  </si>
  <si>
    <t xml:space="preserve">2022 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</si>
  <si>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</si>
  <si>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</si>
  <si>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</si>
  <si>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</si>
  <si>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</si>
  <si>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</si>
  <si>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</si>
  <si>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 xml:space="preserve">Construction firms:  Number of Firms, By turnover size band, Great Britain       </t>
  </si>
  <si>
    <t xml:space="preserve"> Construction firms:  Number of Firms, by size of Firm, Great Britain    </t>
  </si>
  <si>
    <t>Value of construction output by type of work: New Work for Private Sector, Great Britain, Current Prices</t>
  </si>
  <si>
    <t>Value of construction output by type of work: New Work for Public Sector, Great Britain, Current Prices</t>
  </si>
  <si>
    <t>Calculation</t>
  </si>
  <si>
    <t xml:space="preserve">Mean: </t>
  </si>
  <si>
    <t>Median:</t>
  </si>
  <si>
    <t>Mode:</t>
  </si>
  <si>
    <t>Standard Deviation:</t>
  </si>
  <si>
    <t>Range:</t>
  </si>
  <si>
    <t>Public other new work: factories 1998 - 2023</t>
  </si>
  <si>
    <t>Private industrial: factories 1998 - 2023</t>
  </si>
  <si>
    <t>Size of firm 80-114 ( 1997 - 2023 )</t>
  </si>
  <si>
    <t>n/a</t>
  </si>
  <si>
    <t>Size of firm by turnover £50m - &lt; £100m ( 2007 - 2023 )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</si>
</sst>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3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FF99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1" fillId="2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4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5" applyNumberFormat="0" applyFont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1" applyNumberFormat="0" applyAlignment="0" applyProtection="0"/>
    <xf numFmtId="0" fontId="22" fillId="6" borderId="12" applyNumberFormat="0" applyAlignment="0" applyProtection="0"/>
    <xf numFmtId="0" fontId="23" fillId="6" borderId="11" applyNumberFormat="0" applyAlignment="0" applyProtection="0"/>
    <xf numFmtId="0" fontId="24" fillId="0" borderId="13" applyNumberFormat="0" applyFill="0" applyAlignment="0" applyProtection="0"/>
    <xf numFmtId="0" fontId="25" fillId="7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43" fontId="2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5" fillId="0" borderId="8" applyNumberFormat="0" applyFill="0" applyAlignment="0" applyProtection="0"/>
    <xf numFmtId="9" fontId="10" fillId="0" borderId="0" applyFont="0" applyFill="0" applyBorder="0" applyAlignment="0" applyProtection="0"/>
  </cellStyleXfs>
  <cellXfs count="59">
    <xf numFmtId="0" fontId="0" fillId="0" borderId="0" xfId="0"/>
    <xf numFmtId="164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6" xfId="0" applyFont="1" applyBorder="1" applyAlignment="1">
      <alignment horizontal="right"/>
    </xf>
    <xf numFmtId="0" fontId="32" fillId="0" borderId="6" xfId="0" applyFont="1" applyBorder="1" applyAlignment="1">
      <alignment horizontal="left"/>
    </xf>
    <xf numFmtId="0" fontId="32" fillId="0" borderId="1" xfId="0" applyFont="1" applyBorder="1" applyAlignment="1">
      <alignment horizontal="right" wrapText="1"/>
    </xf>
    <xf numFmtId="0" fontId="32" fillId="0" borderId="6" xfId="0" applyFont="1" applyBorder="1" applyAlignment="1">
      <alignment horizontal="right" wrapText="1"/>
    </xf>
    <xf numFmtId="37" fontId="2" fillId="0" borderId="7" xfId="0" applyNumberFormat="1" applyFont="1" applyBorder="1" applyAlignment="1">
      <alignment horizontal="right" wrapText="1"/>
    </xf>
    <xf numFmtId="37" fontId="2" fillId="0" borderId="18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4" xfId="11" applyNumberFormat="1" applyFont="1" applyBorder="1" applyAlignment="1">
      <alignment horizontal="left" wrapText="1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34" fillId="0" borderId="19" xfId="0" applyNumberFormat="1" applyFont="1" applyBorder="1" applyAlignment="1">
      <alignment horizontal="right"/>
    </xf>
    <xf numFmtId="3" fontId="34" fillId="0" borderId="4" xfId="0" applyNumberFormat="1" applyFont="1" applyBorder="1" applyAlignment="1">
      <alignment horizontal="right"/>
    </xf>
    <xf numFmtId="3" fontId="34" fillId="0" borderId="3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4" fontId="8" fillId="0" borderId="6" xfId="11" applyFont="1" applyBorder="1" applyAlignment="1">
      <alignment horizontal="left" wrapText="1"/>
    </xf>
    <xf numFmtId="37" fontId="8" fillId="0" borderId="4" xfId="11" applyNumberFormat="1" applyFont="1" applyBorder="1" applyAlignment="1">
      <alignment horizontal="left" vertical="center" wrapText="1"/>
    </xf>
    <xf numFmtId="3" fontId="0" fillId="0" borderId="0" xfId="0" applyNumberFormat="1"/>
    <xf numFmtId="0" fontId="0" fillId="0" borderId="21" xfId="0" applyBorder="1"/>
    <xf numFmtId="0" fontId="0" fillId="0" borderId="20" xfId="0" applyBorder="1"/>
    <xf numFmtId="0" fontId="0" fillId="0" borderId="0" xfId="0" applyAlignment="1">
      <alignment wrapText="1"/>
    </xf>
    <xf numFmtId="3" fontId="0" fillId="0" borderId="24" xfId="0" applyNumberFormat="1" applyBorder="1"/>
    <xf numFmtId="3" fontId="0" fillId="0" borderId="25" xfId="0" applyNumberFormat="1" applyBorder="1"/>
    <xf numFmtId="0" fontId="0" fillId="0" borderId="25" xfId="0" applyBorder="1"/>
    <xf numFmtId="0" fontId="0" fillId="0" borderId="24" xfId="0" applyBorder="1"/>
    <xf numFmtId="3" fontId="0" fillId="0" borderId="26" xfId="0" applyNumberFormat="1" applyBorder="1"/>
    <xf numFmtId="0" fontId="0" fillId="0" borderId="25" xfId="0" applyBorder="1" applyAlignment="1">
      <alignment horizontal="right"/>
    </xf>
    <xf numFmtId="164" fontId="1" fillId="0" borderId="0" xfId="0" applyNumberFormat="1" applyFont="1" applyAlignment="1">
      <alignment horizontal="left" vertical="center" wrapText="1"/>
    </xf>
    <xf numFmtId="0" fontId="15" fillId="0" borderId="0" xfId="0" applyFont="1"/>
    <xf numFmtId="37" fontId="7" fillId="34" borderId="2" xfId="11" applyNumberFormat="1" applyFont="1" applyFill="1" applyBorder="1" applyAlignment="1">
      <alignment horizontal="left" wrapText="1"/>
    </xf>
    <xf numFmtId="3" fontId="12" fillId="34" borderId="0" xfId="0" applyNumberFormat="1" applyFont="1" applyFill="1" applyAlignment="1">
      <alignment horizontal="right"/>
    </xf>
    <xf numFmtId="0" fontId="32" fillId="34" borderId="1" xfId="0" applyFont="1" applyFill="1" applyBorder="1" applyAlignment="1">
      <alignment horizontal="right" wrapText="1"/>
    </xf>
    <xf numFmtId="3" fontId="12" fillId="34" borderId="17" xfId="0" applyNumberFormat="1" applyFont="1" applyFill="1" applyBorder="1" applyAlignment="1">
      <alignment horizontal="right"/>
    </xf>
    <xf numFmtId="0" fontId="12" fillId="34" borderId="2" xfId="0" applyFont="1" applyFill="1" applyBorder="1" applyAlignment="1">
      <alignment horizontal="left"/>
    </xf>
    <xf numFmtId="3" fontId="12" fillId="34" borderId="2" xfId="0" applyNumberFormat="1" applyFont="1" applyFill="1" applyBorder="1" applyAlignment="1">
      <alignment horizontal="right"/>
    </xf>
    <xf numFmtId="164" fontId="8" fillId="34" borderId="6" xfId="11" applyFont="1" applyFill="1" applyBorder="1" applyAlignment="1">
      <alignment horizontal="left" wrapText="1"/>
    </xf>
    <xf numFmtId="0" fontId="8" fillId="34" borderId="1" xfId="11" applyNumberFormat="1" applyFont="1" applyFill="1" applyBorder="1" applyAlignment="1">
      <alignment horizontal="right"/>
    </xf>
    <xf numFmtId="1" fontId="8" fillId="34" borderId="1" xfId="11" applyNumberFormat="1" applyFont="1" applyFill="1" applyBorder="1" applyAlignment="1">
      <alignment horizontal="right"/>
    </xf>
    <xf numFmtId="164" fontId="8" fillId="34" borderId="1" xfId="11" applyFont="1" applyFill="1" applyBorder="1" applyAlignment="1">
      <alignment horizontal="right"/>
    </xf>
    <xf numFmtId="37" fontId="7" fillId="34" borderId="2" xfId="11" quotePrefix="1" applyNumberFormat="1" applyFont="1" applyFill="1" applyBorder="1" applyAlignment="1">
      <alignment horizontal="left" wrapText="1"/>
    </xf>
    <xf numFmtId="37" fontId="32" fillId="0" borderId="1" xfId="0" applyNumberFormat="1" applyFont="1" applyBorder="1" applyAlignment="1">
      <alignment horizontal="right" wrapText="1"/>
    </xf>
    <xf numFmtId="0" fontId="32" fillId="0" borderId="27" xfId="0" applyFont="1" applyBorder="1" applyAlignment="1">
      <alignment horizontal="right" wrapText="1"/>
    </xf>
    <xf numFmtId="37" fontId="2" fillId="0" borderId="28" xfId="0" applyNumberFormat="1" applyFont="1" applyBorder="1" applyAlignment="1">
      <alignment horizontal="right" wrapText="1"/>
    </xf>
    <xf numFmtId="0" fontId="32" fillId="0" borderId="3" xfId="0" applyFont="1" applyBorder="1" applyAlignment="1">
      <alignment horizontal="right" wrapText="1"/>
    </xf>
    <xf numFmtId="3" fontId="12" fillId="0" borderId="7" xfId="0" applyNumberFormat="1" applyFont="1" applyBorder="1" applyAlignment="1">
      <alignment horizontal="right"/>
    </xf>
    <xf numFmtId="0" fontId="32" fillId="0" borderId="28" xfId="0" applyFont="1" applyBorder="1" applyAlignment="1">
      <alignment horizontal="right" wrapText="1"/>
    </xf>
    <xf numFmtId="0" fontId="15" fillId="33" borderId="23" xfId="0" applyFont="1" applyFill="1" applyBorder="1" applyAlignment="1">
      <alignment horizontal="center"/>
    </xf>
    <xf numFmtId="0" fontId="15" fillId="33" borderId="22" xfId="0" applyFont="1" applyFill="1" applyBorder="1" applyAlignment="1">
      <alignment horizontal="center"/>
    </xf>
    <xf numFmtId="0" fontId="15" fillId="0" borderId="23" xfId="0" applyFont="1" applyBorder="1" applyAlignment="1">
      <alignment horizontal="center"/>
    </xf>
    <xf numFmtId="0" fontId="15" fillId="0" borderId="22" xfId="0" applyFont="1" applyBorder="1" applyAlignment="1">
      <alignment horizontal="center"/>
    </xf>
    <xf numFmtId="0" fontId="15" fillId="33" borderId="24" xfId="0" applyFont="1" applyFill="1" applyBorder="1" applyAlignment="1">
      <alignment horizontal="center"/>
    </xf>
  </cellXfs>
  <cellStyles count="66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rgb="FF00FF99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colors>
    <mruColors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</a:t>
            </a:r>
            <a:r>
              <a:rPr lang="en-US" baseline="0"/>
              <a:t> line Graph to display the value of construction output ( £ ) of private industrial: Factories constructed in Great Britain 1998 - 2023 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'Private Sector Value'!$B$4</c:f>
              <c:strCache>
                <c:ptCount val="1"/>
                <c:pt idx="0">
                  <c:v>Private industrial: factories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Value'!$B$5:$B$30</c:f>
              <c:numCache>
                <c:formatCode>#,##0</c:formatCode>
                <c:ptCount val="26"/>
                <c:pt idx="0">
                  <c:v>3271</c:v>
                </c:pt>
                <c:pt idx="1">
                  <c:v>3296</c:v>
                </c:pt>
                <c:pt idx="2">
                  <c:v>2819</c:v>
                </c:pt>
                <c:pt idx="3">
                  <c:v>2884</c:v>
                </c:pt>
                <c:pt idx="4">
                  <c:v>2636</c:v>
                </c:pt>
                <c:pt idx="5">
                  <c:v>2870</c:v>
                </c:pt>
                <c:pt idx="6">
                  <c:v>2936</c:v>
                </c:pt>
                <c:pt idx="7">
                  <c:v>2728</c:v>
                </c:pt>
                <c:pt idx="8">
                  <c:v>3078</c:v>
                </c:pt>
                <c:pt idx="9">
                  <c:v>3176</c:v>
                </c:pt>
                <c:pt idx="10">
                  <c:v>2923</c:v>
                </c:pt>
                <c:pt idx="11">
                  <c:v>1947</c:v>
                </c:pt>
                <c:pt idx="12">
                  <c:v>1998</c:v>
                </c:pt>
                <c:pt idx="13">
                  <c:v>1658</c:v>
                </c:pt>
                <c:pt idx="14">
                  <c:v>2045</c:v>
                </c:pt>
                <c:pt idx="15">
                  <c:v>2027</c:v>
                </c:pt>
                <c:pt idx="16">
                  <c:v>2238</c:v>
                </c:pt>
                <c:pt idx="17">
                  <c:v>2645</c:v>
                </c:pt>
                <c:pt idx="18">
                  <c:v>2416</c:v>
                </c:pt>
                <c:pt idx="19">
                  <c:v>2711</c:v>
                </c:pt>
                <c:pt idx="20">
                  <c:v>2614</c:v>
                </c:pt>
                <c:pt idx="21">
                  <c:v>2136</c:v>
                </c:pt>
                <c:pt idx="22">
                  <c:v>1926</c:v>
                </c:pt>
                <c:pt idx="23">
                  <c:v>2296</c:v>
                </c:pt>
                <c:pt idx="24">
                  <c:v>3296</c:v>
                </c:pt>
                <c:pt idx="25">
                  <c:v>3384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E77-4BCF-90E3-ECEFE33872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97220544"/>
        <c:axId val="897230144"/>
      </c:lineChart>
      <c:catAx>
        <c:axId val="8972205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Period ( Years 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7230144"/>
        <c:crosses val="autoZero"/>
        <c:auto val="1"/>
        <c:lblAlgn val="ctr"/>
        <c:lblOffset val="100"/>
        <c:noMultiLvlLbl val="0"/>
      </c:catAx>
      <c:valAx>
        <c:axId val="897230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Value</a:t>
                </a:r>
                <a:r>
                  <a:rPr lang="en-GB" baseline="0"/>
                  <a:t> of Private Uk  factories constructed ( £Million)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7993414540867884E-2"/>
              <c:y val="0.1214256913651755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722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Value</a:t>
            </a:r>
            <a:r>
              <a:rPr lang="en-GB" baseline="0"/>
              <a:t> of Private Construction Work Output by Type 2023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5CD-4342-A6BB-15237253CC1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5CD-4342-A6BB-15237253CC1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A5CD-4342-A6BB-15237253CC1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A5CD-4342-A6BB-15237253CC1B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'Private Sector Value'!$R$4:$U$4</c:f>
              <c:strCache>
                <c:ptCount val="4"/>
                <c:pt idx="0">
                  <c:v>All private industrial</c:v>
                </c:pt>
                <c:pt idx="1">
                  <c:v>All private commercial</c:v>
                </c:pt>
                <c:pt idx="2">
                  <c:v>Total private new housing</c:v>
                </c:pt>
                <c:pt idx="3">
                  <c:v>Total private Infrastructure</c:v>
                </c:pt>
              </c:strCache>
            </c:strRef>
          </c:cat>
          <c:val>
            <c:numRef>
              <c:f>'Private Sector Value'!$R$5:$U$5</c:f>
              <c:numCache>
                <c:formatCode>#,##0</c:formatCode>
                <c:ptCount val="4"/>
                <c:pt idx="0">
                  <c:v>8509</c:v>
                </c:pt>
                <c:pt idx="1">
                  <c:v>29010</c:v>
                </c:pt>
                <c:pt idx="2">
                  <c:v>46255</c:v>
                </c:pt>
                <c:pt idx="3">
                  <c:v>16643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B1-4E28-86C2-C3B06DD6707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 Bar Graph to</a:t>
            </a:r>
            <a:r>
              <a:rPr lang="en-US" baseline="0"/>
              <a:t> display the value of construction output ( £ )  of public other new work : Factories in Geat Britain from 1998 - 2023   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'Public Sector Value'!$B$4</c:f>
              <c:strCache>
                <c:ptCount val="1"/>
                <c:pt idx="0">
                  <c:v>Public other new work: factories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19"/>
              <c:layout>
                <c:manualLayout>
                  <c:x val="-7.1047957371227315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38A2-4BF4-849D-6169E649A95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Value'!$B$5:$B$30</c:f>
              <c:numCache>
                <c:formatCode>#,##0</c:formatCode>
                <c:ptCount val="26"/>
                <c:pt idx="0">
                  <c:v>77</c:v>
                </c:pt>
                <c:pt idx="1">
                  <c:v>96</c:v>
                </c:pt>
                <c:pt idx="2">
                  <c:v>91</c:v>
                </c:pt>
                <c:pt idx="3">
                  <c:v>49</c:v>
                </c:pt>
                <c:pt idx="4">
                  <c:v>53</c:v>
                </c:pt>
                <c:pt idx="5">
                  <c:v>130</c:v>
                </c:pt>
                <c:pt idx="6">
                  <c:v>118</c:v>
                </c:pt>
                <c:pt idx="7">
                  <c:v>77</c:v>
                </c:pt>
                <c:pt idx="8">
                  <c:v>67</c:v>
                </c:pt>
                <c:pt idx="9">
                  <c:v>77</c:v>
                </c:pt>
                <c:pt idx="10">
                  <c:v>55</c:v>
                </c:pt>
                <c:pt idx="11">
                  <c:v>49</c:v>
                </c:pt>
                <c:pt idx="12">
                  <c:v>85</c:v>
                </c:pt>
                <c:pt idx="13">
                  <c:v>59</c:v>
                </c:pt>
                <c:pt idx="14">
                  <c:v>120</c:v>
                </c:pt>
                <c:pt idx="15">
                  <c:v>85</c:v>
                </c:pt>
                <c:pt idx="16">
                  <c:v>125</c:v>
                </c:pt>
                <c:pt idx="17">
                  <c:v>91</c:v>
                </c:pt>
                <c:pt idx="18">
                  <c:v>115</c:v>
                </c:pt>
                <c:pt idx="19">
                  <c:v>134</c:v>
                </c:pt>
                <c:pt idx="20">
                  <c:v>136</c:v>
                </c:pt>
                <c:pt idx="21">
                  <c:v>62</c:v>
                </c:pt>
                <c:pt idx="22">
                  <c:v>65</c:v>
                </c:pt>
                <c:pt idx="23">
                  <c:v>147</c:v>
                </c:pt>
                <c:pt idx="24">
                  <c:v>278</c:v>
                </c:pt>
                <c:pt idx="25">
                  <c:v>237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8A2-4BF4-849D-6169E649A95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897316544"/>
        <c:axId val="897310784"/>
      </c:barChart>
      <c:catAx>
        <c:axId val="8973165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Period ( Years 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7310784"/>
        <c:crosses val="autoZero"/>
        <c:auto val="1"/>
        <c:lblAlgn val="ctr"/>
        <c:lblOffset val="100"/>
        <c:noMultiLvlLbl val="0"/>
      </c:catAx>
      <c:valAx>
        <c:axId val="897310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Value</a:t>
                </a:r>
                <a:r>
                  <a:rPr lang="en-GB" baseline="0"/>
                  <a:t> of Construction Output ( £ Million )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7316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</a:t>
            </a:r>
            <a:r>
              <a:rPr lang="en-US" baseline="0"/>
              <a:t> line Graph to compare the value of construction output ( £ ) of private and public : Factories constructed in Great Britain 1998 - 2023 </a:t>
            </a:r>
            <a:endParaRPr lang="en-US"/>
          </a:p>
        </c:rich>
      </c:tx>
      <c:layout>
        <c:manualLayout>
          <c:xMode val="edge"/>
          <c:yMode val="edge"/>
          <c:x val="0.10181659380862622"/>
          <c:y val="1.3355592654424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5126443235342613E-2"/>
          <c:y val="0.12505286588759043"/>
          <c:w val="0.78501441564286656"/>
          <c:h val="0.78056025133753104"/>
        </c:manualLayout>
      </c:layout>
      <c:lineChart>
        <c:grouping val="standard"/>
        <c:varyColors val="0"/>
        <c:ser>
          <c:idx val="0"/>
          <c:order val="0"/>
          <c:tx>
            <c:strRef>
              <c:f>'Private Sector Value'!$B$4</c:f>
              <c:strCache>
                <c:ptCount val="1"/>
                <c:pt idx="0">
                  <c:v>Private industrial: factories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2"/>
              <c:layout>
                <c:manualLayout>
                  <c:x val="-1.7818358443734431E-2"/>
                  <c:y val="-3.89371612354799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186-4291-BC46-04277F9D9FB9}"/>
                </c:ext>
              </c:extLst>
            </c:dLbl>
            <c:dLbl>
              <c:idx val="3"/>
              <c:layout>
                <c:manualLayout>
                  <c:x val="-1.7818358443734431E-2"/>
                  <c:y val="-2.780750069012662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186-4291-BC46-04277F9D9FB9}"/>
                </c:ext>
              </c:extLst>
            </c:dLbl>
            <c:dLbl>
              <c:idx val="7"/>
              <c:layout>
                <c:manualLayout>
                  <c:x val="-2.460952992081427E-2"/>
                  <c:y val="-3.225936490826793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186-4291-BC46-04277F9D9FB9}"/>
                </c:ext>
              </c:extLst>
            </c:dLbl>
            <c:dLbl>
              <c:idx val="11"/>
              <c:layout>
                <c:manualLayout>
                  <c:x val="-1.1027186966654634E-2"/>
                  <c:y val="-3.448529701733860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186-4291-BC46-04277F9D9FB9}"/>
                </c:ext>
              </c:extLst>
            </c:dLbl>
            <c:dLbl>
              <c:idx val="12"/>
              <c:layout>
                <c:manualLayout>
                  <c:x val="-1.2159048879501351E-2"/>
                  <c:y val="-2.7807500690126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186-4291-BC46-04277F9D9FB9}"/>
                </c:ext>
              </c:extLst>
            </c:dLbl>
            <c:dLbl>
              <c:idx val="13"/>
              <c:layout>
                <c:manualLayout>
                  <c:x val="-2.121394418227433E-2"/>
                  <c:y val="-3.893716123548003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186-4291-BC46-04277F9D9FB9}"/>
                </c:ext>
              </c:extLst>
            </c:dLbl>
            <c:dLbl>
              <c:idx val="16"/>
              <c:layout>
                <c:manualLayout>
                  <c:x val="-3.1400701397894026E-2"/>
                  <c:y val="-2.7807500690126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186-4291-BC46-04277F9D9FB9}"/>
                </c:ext>
              </c:extLst>
            </c:dLbl>
            <c:dLbl>
              <c:idx val="18"/>
              <c:layout>
                <c:manualLayout>
                  <c:x val="-2.2345806095120962E-2"/>
                  <c:y val="-3.448529701733860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1186-4291-BC46-04277F9D9FB9}"/>
                </c:ext>
              </c:extLst>
            </c:dLbl>
            <c:dLbl>
              <c:idx val="21"/>
              <c:layout>
                <c:manualLayout>
                  <c:x val="-1.4422772705194617E-2"/>
                  <c:y val="-3.003343279919726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1186-4291-BC46-04277F9D9FB9}"/>
                </c:ext>
              </c:extLst>
            </c:dLbl>
            <c:dLbl>
              <c:idx val="22"/>
              <c:layout>
                <c:manualLayout>
                  <c:x val="-2.3477668007967679E-2"/>
                  <c:y val="-3.448529701733860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1186-4291-BC46-04277F9D9FB9}"/>
                </c:ext>
              </c:extLst>
            </c:dLbl>
            <c:dLbl>
              <c:idx val="23"/>
              <c:layout>
                <c:manualLayout>
                  <c:x val="-3.2532563310740656E-2"/>
                  <c:y val="-2.558156858105591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1186-4291-BC46-04277F9D9FB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Value'!$B$5:$B$30</c:f>
              <c:numCache>
                <c:formatCode>#,##0</c:formatCode>
                <c:ptCount val="26"/>
                <c:pt idx="0">
                  <c:v>3271</c:v>
                </c:pt>
                <c:pt idx="1">
                  <c:v>3296</c:v>
                </c:pt>
                <c:pt idx="2">
                  <c:v>2819</c:v>
                </c:pt>
                <c:pt idx="3">
                  <c:v>2884</c:v>
                </c:pt>
                <c:pt idx="4">
                  <c:v>2636</c:v>
                </c:pt>
                <c:pt idx="5">
                  <c:v>2870</c:v>
                </c:pt>
                <c:pt idx="6">
                  <c:v>2936</c:v>
                </c:pt>
                <c:pt idx="7">
                  <c:v>2728</c:v>
                </c:pt>
                <c:pt idx="8">
                  <c:v>3078</c:v>
                </c:pt>
                <c:pt idx="9">
                  <c:v>3176</c:v>
                </c:pt>
                <c:pt idx="10">
                  <c:v>2923</c:v>
                </c:pt>
                <c:pt idx="11">
                  <c:v>1947</c:v>
                </c:pt>
                <c:pt idx="12">
                  <c:v>1998</c:v>
                </c:pt>
                <c:pt idx="13">
                  <c:v>1658</c:v>
                </c:pt>
                <c:pt idx="14">
                  <c:v>2045</c:v>
                </c:pt>
                <c:pt idx="15">
                  <c:v>2027</c:v>
                </c:pt>
                <c:pt idx="16">
                  <c:v>2238</c:v>
                </c:pt>
                <c:pt idx="17">
                  <c:v>2645</c:v>
                </c:pt>
                <c:pt idx="18">
                  <c:v>2416</c:v>
                </c:pt>
                <c:pt idx="19">
                  <c:v>2711</c:v>
                </c:pt>
                <c:pt idx="20">
                  <c:v>2614</c:v>
                </c:pt>
                <c:pt idx="21">
                  <c:v>2136</c:v>
                </c:pt>
                <c:pt idx="22">
                  <c:v>1926</c:v>
                </c:pt>
                <c:pt idx="23">
                  <c:v>2296</c:v>
                </c:pt>
                <c:pt idx="24">
                  <c:v>3296</c:v>
                </c:pt>
                <c:pt idx="25">
                  <c:v>3384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1186-4291-BC46-04277F9D9FB9}"/>
            </c:ext>
          </c:extLst>
        </c:ser>
        <c:ser>
          <c:idx val="1"/>
          <c:order val="1"/>
          <c:tx>
            <c:v>Public Sector: Factories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Value'!$B$5:$B$30</c:f>
              <c:numCache>
                <c:formatCode>#,##0</c:formatCode>
                <c:ptCount val="26"/>
                <c:pt idx="0">
                  <c:v>77</c:v>
                </c:pt>
                <c:pt idx="1">
                  <c:v>96</c:v>
                </c:pt>
                <c:pt idx="2">
                  <c:v>91</c:v>
                </c:pt>
                <c:pt idx="3">
                  <c:v>49</c:v>
                </c:pt>
                <c:pt idx="4">
                  <c:v>53</c:v>
                </c:pt>
                <c:pt idx="5">
                  <c:v>130</c:v>
                </c:pt>
                <c:pt idx="6">
                  <c:v>118</c:v>
                </c:pt>
                <c:pt idx="7">
                  <c:v>77</c:v>
                </c:pt>
                <c:pt idx="8">
                  <c:v>67</c:v>
                </c:pt>
                <c:pt idx="9">
                  <c:v>77</c:v>
                </c:pt>
                <c:pt idx="10">
                  <c:v>55</c:v>
                </c:pt>
                <c:pt idx="11">
                  <c:v>49</c:v>
                </c:pt>
                <c:pt idx="12">
                  <c:v>85</c:v>
                </c:pt>
                <c:pt idx="13">
                  <c:v>59</c:v>
                </c:pt>
                <c:pt idx="14">
                  <c:v>120</c:v>
                </c:pt>
                <c:pt idx="15">
                  <c:v>85</c:v>
                </c:pt>
                <c:pt idx="16">
                  <c:v>125</c:v>
                </c:pt>
                <c:pt idx="17">
                  <c:v>91</c:v>
                </c:pt>
                <c:pt idx="18">
                  <c:v>115</c:v>
                </c:pt>
                <c:pt idx="19">
                  <c:v>134</c:v>
                </c:pt>
                <c:pt idx="20">
                  <c:v>136</c:v>
                </c:pt>
                <c:pt idx="21">
                  <c:v>62</c:v>
                </c:pt>
                <c:pt idx="22">
                  <c:v>65</c:v>
                </c:pt>
                <c:pt idx="23">
                  <c:v>147</c:v>
                </c:pt>
                <c:pt idx="24">
                  <c:v>278</c:v>
                </c:pt>
                <c:pt idx="25">
                  <c:v>237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1186-4291-BC46-04277F9D9FB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897220544"/>
        <c:axId val="897230144"/>
      </c:lineChart>
      <c:catAx>
        <c:axId val="8972205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Period ( Years 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7230144"/>
        <c:crosses val="autoZero"/>
        <c:auto val="1"/>
        <c:lblAlgn val="ctr"/>
        <c:lblOffset val="100"/>
        <c:noMultiLvlLbl val="0"/>
      </c:catAx>
      <c:valAx>
        <c:axId val="897230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Value</a:t>
                </a:r>
                <a:r>
                  <a:rPr lang="en-GB" baseline="0"/>
                  <a:t> of Uk  factories constructed ( £ Million ) 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1202224509712177E-2"/>
              <c:y val="0.1743313221072741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722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</a:t>
            </a:r>
            <a:r>
              <a:rPr lang="en-GB" baseline="0"/>
              <a:t> Stacked bar chart to display the number of UK construction firms sizes 1 - 24 from 1997 - 2023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v>1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'Firm Size'!$B$3:$AB$3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'Firm Size'!$B$4:$AB$4</c:f>
              <c:numCache>
                <c:formatCode>#,##0</c:formatCode>
                <c:ptCount val="27"/>
                <c:pt idx="0">
                  <c:v>86269</c:v>
                </c:pt>
                <c:pt idx="1">
                  <c:v>87837</c:v>
                </c:pt>
                <c:pt idx="2">
                  <c:v>88018</c:v>
                </c:pt>
                <c:pt idx="3">
                  <c:v>87712</c:v>
                </c:pt>
                <c:pt idx="4">
                  <c:v>77926</c:v>
                </c:pt>
                <c:pt idx="5">
                  <c:v>71431</c:v>
                </c:pt>
                <c:pt idx="6">
                  <c:v>70370</c:v>
                </c:pt>
                <c:pt idx="7">
                  <c:v>71620</c:v>
                </c:pt>
                <c:pt idx="8">
                  <c:v>73117</c:v>
                </c:pt>
                <c:pt idx="9">
                  <c:v>71960</c:v>
                </c:pt>
                <c:pt idx="10">
                  <c:v>74325</c:v>
                </c:pt>
                <c:pt idx="11">
                  <c:v>78826</c:v>
                </c:pt>
                <c:pt idx="12">
                  <c:v>75382</c:v>
                </c:pt>
                <c:pt idx="13">
                  <c:v>86274</c:v>
                </c:pt>
                <c:pt idx="14">
                  <c:v>89132</c:v>
                </c:pt>
                <c:pt idx="15">
                  <c:v>90647</c:v>
                </c:pt>
                <c:pt idx="16">
                  <c:v>92635</c:v>
                </c:pt>
                <c:pt idx="17">
                  <c:v>92926</c:v>
                </c:pt>
                <c:pt idx="18">
                  <c:v>108691</c:v>
                </c:pt>
                <c:pt idx="19">
                  <c:v>123489</c:v>
                </c:pt>
                <c:pt idx="20">
                  <c:v>133472</c:v>
                </c:pt>
                <c:pt idx="21">
                  <c:v>138069</c:v>
                </c:pt>
                <c:pt idx="22">
                  <c:v>144229</c:v>
                </c:pt>
                <c:pt idx="23">
                  <c:v>148584</c:v>
                </c:pt>
                <c:pt idx="24">
                  <c:v>153622</c:v>
                </c:pt>
                <c:pt idx="25">
                  <c:v>157012</c:v>
                </c:pt>
                <c:pt idx="26">
                  <c:v>156153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3F-4CEB-9D79-28223F0BE56F}"/>
            </c:ext>
          </c:extLst>
        </c:ser>
        <c:ser>
          <c:idx val="1"/>
          <c:order val="1"/>
          <c:tx>
            <c:v>2 to 3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'Firm Size'!$B$3:$AB$3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'Firm Size'!$B$5:$AB$5</c:f>
              <c:numCache>
                <c:formatCode>#,##0</c:formatCode>
                <c:ptCount val="27"/>
                <c:pt idx="0">
                  <c:v>47644</c:v>
                </c:pt>
                <c:pt idx="1">
                  <c:v>47918</c:v>
                </c:pt>
                <c:pt idx="2">
                  <c:v>49350</c:v>
                </c:pt>
                <c:pt idx="3">
                  <c:v>48773</c:v>
                </c:pt>
                <c:pt idx="4">
                  <c:v>50653</c:v>
                </c:pt>
                <c:pt idx="5">
                  <c:v>50306</c:v>
                </c:pt>
                <c:pt idx="6">
                  <c:v>53022</c:v>
                </c:pt>
                <c:pt idx="7">
                  <c:v>55027</c:v>
                </c:pt>
                <c:pt idx="8">
                  <c:v>57320</c:v>
                </c:pt>
                <c:pt idx="9">
                  <c:v>58910</c:v>
                </c:pt>
                <c:pt idx="10">
                  <c:v>60313</c:v>
                </c:pt>
                <c:pt idx="11">
                  <c:v>62910</c:v>
                </c:pt>
                <c:pt idx="12">
                  <c:v>60625</c:v>
                </c:pt>
                <c:pt idx="13">
                  <c:v>65432</c:v>
                </c:pt>
                <c:pt idx="14">
                  <c:v>65689</c:v>
                </c:pt>
                <c:pt idx="15">
                  <c:v>62008</c:v>
                </c:pt>
                <c:pt idx="16">
                  <c:v>66054</c:v>
                </c:pt>
                <c:pt idx="17">
                  <c:v>66135</c:v>
                </c:pt>
                <c:pt idx="18">
                  <c:v>72128</c:v>
                </c:pt>
                <c:pt idx="19">
                  <c:v>76845</c:v>
                </c:pt>
                <c:pt idx="20">
                  <c:v>82783</c:v>
                </c:pt>
                <c:pt idx="21">
                  <c:v>88297</c:v>
                </c:pt>
                <c:pt idx="22">
                  <c:v>91843</c:v>
                </c:pt>
                <c:pt idx="23">
                  <c:v>94651</c:v>
                </c:pt>
                <c:pt idx="24">
                  <c:v>100218</c:v>
                </c:pt>
                <c:pt idx="25">
                  <c:v>103938</c:v>
                </c:pt>
                <c:pt idx="26">
                  <c:v>103337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93F-4CEB-9D79-28223F0BE56F}"/>
            </c:ext>
          </c:extLst>
        </c:ser>
        <c:ser>
          <c:idx val="2"/>
          <c:order val="2"/>
          <c:tx>
            <c:v>4 to 7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'Firm Size'!$B$3:$AB$3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'Firm Size'!$B$6:$AB$6</c:f>
              <c:numCache>
                <c:formatCode>#,##0</c:formatCode>
                <c:ptCount val="27"/>
                <c:pt idx="0">
                  <c:v>15737</c:v>
                </c:pt>
                <c:pt idx="1">
                  <c:v>16391</c:v>
                </c:pt>
                <c:pt idx="2">
                  <c:v>16969</c:v>
                </c:pt>
                <c:pt idx="3">
                  <c:v>16584</c:v>
                </c:pt>
                <c:pt idx="4">
                  <c:v>22455</c:v>
                </c:pt>
                <c:pt idx="5">
                  <c:v>23963</c:v>
                </c:pt>
                <c:pt idx="6">
                  <c:v>25704</c:v>
                </c:pt>
                <c:pt idx="7">
                  <c:v>26865</c:v>
                </c:pt>
                <c:pt idx="8">
                  <c:v>28435</c:v>
                </c:pt>
                <c:pt idx="9">
                  <c:v>30375</c:v>
                </c:pt>
                <c:pt idx="10">
                  <c:v>31814</c:v>
                </c:pt>
                <c:pt idx="11">
                  <c:v>33594</c:v>
                </c:pt>
                <c:pt idx="12">
                  <c:v>33069</c:v>
                </c:pt>
                <c:pt idx="13">
                  <c:v>32119</c:v>
                </c:pt>
                <c:pt idx="14">
                  <c:v>30142</c:v>
                </c:pt>
                <c:pt idx="15">
                  <c:v>28875</c:v>
                </c:pt>
                <c:pt idx="16">
                  <c:v>29014</c:v>
                </c:pt>
                <c:pt idx="17">
                  <c:v>29142</c:v>
                </c:pt>
                <c:pt idx="18">
                  <c:v>30855</c:v>
                </c:pt>
                <c:pt idx="19">
                  <c:v>32339</c:v>
                </c:pt>
                <c:pt idx="20">
                  <c:v>33933</c:v>
                </c:pt>
                <c:pt idx="21">
                  <c:v>35434</c:v>
                </c:pt>
                <c:pt idx="22">
                  <c:v>36071</c:v>
                </c:pt>
                <c:pt idx="23">
                  <c:v>36725</c:v>
                </c:pt>
                <c:pt idx="24">
                  <c:v>38353</c:v>
                </c:pt>
                <c:pt idx="25">
                  <c:v>41044</c:v>
                </c:pt>
                <c:pt idx="26">
                  <c:v>40345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93F-4CEB-9D79-28223F0BE56F}"/>
            </c:ext>
          </c:extLst>
        </c:ser>
        <c:ser>
          <c:idx val="3"/>
          <c:order val="3"/>
          <c:tx>
            <c:v>8 to 13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'Firm Size'!$B$3:$AB$3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'Firm Size'!$B$7:$AB$7</c:f>
              <c:numCache>
                <c:formatCode>#,##0</c:formatCode>
                <c:ptCount val="27"/>
                <c:pt idx="0">
                  <c:v>3787</c:v>
                </c:pt>
                <c:pt idx="1">
                  <c:v>3988</c:v>
                </c:pt>
                <c:pt idx="2">
                  <c:v>4148</c:v>
                </c:pt>
                <c:pt idx="3">
                  <c:v>3790</c:v>
                </c:pt>
                <c:pt idx="4">
                  <c:v>8044</c:v>
                </c:pt>
                <c:pt idx="5">
                  <c:v>9819</c:v>
                </c:pt>
                <c:pt idx="6">
                  <c:v>10508</c:v>
                </c:pt>
                <c:pt idx="7">
                  <c:v>10982</c:v>
                </c:pt>
                <c:pt idx="8">
                  <c:v>11599</c:v>
                </c:pt>
                <c:pt idx="9">
                  <c:v>12230</c:v>
                </c:pt>
                <c:pt idx="10">
                  <c:v>12669</c:v>
                </c:pt>
                <c:pt idx="11">
                  <c:v>13459</c:v>
                </c:pt>
                <c:pt idx="12">
                  <c:v>12390</c:v>
                </c:pt>
                <c:pt idx="13">
                  <c:v>11774</c:v>
                </c:pt>
                <c:pt idx="14">
                  <c:v>11234</c:v>
                </c:pt>
                <c:pt idx="15">
                  <c:v>11455</c:v>
                </c:pt>
                <c:pt idx="16">
                  <c:v>11425</c:v>
                </c:pt>
                <c:pt idx="17">
                  <c:v>11455</c:v>
                </c:pt>
                <c:pt idx="18">
                  <c:v>11923</c:v>
                </c:pt>
                <c:pt idx="19">
                  <c:v>12255</c:v>
                </c:pt>
                <c:pt idx="20">
                  <c:v>12665</c:v>
                </c:pt>
                <c:pt idx="21">
                  <c:v>12890</c:v>
                </c:pt>
                <c:pt idx="22">
                  <c:v>12908</c:v>
                </c:pt>
                <c:pt idx="23">
                  <c:v>13269</c:v>
                </c:pt>
                <c:pt idx="24">
                  <c:v>13509</c:v>
                </c:pt>
                <c:pt idx="25">
                  <c:v>14378</c:v>
                </c:pt>
                <c:pt idx="26">
                  <c:v>14283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93F-4CEB-9D79-28223F0BE56F}"/>
            </c:ext>
          </c:extLst>
        </c:ser>
        <c:ser>
          <c:idx val="4"/>
          <c:order val="4"/>
          <c:tx>
            <c:v>14 to 24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'Firm Size'!$B$3:$AB$3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'Firm Size'!$B$8:$AB$8</c:f>
              <c:numCache>
                <c:formatCode>#,##0</c:formatCode>
                <c:ptCount val="27"/>
                <c:pt idx="0">
                  <c:v>3101</c:v>
                </c:pt>
                <c:pt idx="1">
                  <c:v>3274</c:v>
                </c:pt>
                <c:pt idx="2">
                  <c:v>3271</c:v>
                </c:pt>
                <c:pt idx="3">
                  <c:v>3104</c:v>
                </c:pt>
                <c:pt idx="4">
                  <c:v>4920</c:v>
                </c:pt>
                <c:pt idx="5">
                  <c:v>5427</c:v>
                </c:pt>
                <c:pt idx="6">
                  <c:v>5892</c:v>
                </c:pt>
                <c:pt idx="7">
                  <c:v>6161</c:v>
                </c:pt>
                <c:pt idx="8">
                  <c:v>6341</c:v>
                </c:pt>
                <c:pt idx="9">
                  <c:v>6656</c:v>
                </c:pt>
                <c:pt idx="10">
                  <c:v>6860</c:v>
                </c:pt>
                <c:pt idx="11">
                  <c:v>7102</c:v>
                </c:pt>
                <c:pt idx="12">
                  <c:v>6502</c:v>
                </c:pt>
                <c:pt idx="13">
                  <c:v>6029</c:v>
                </c:pt>
                <c:pt idx="14">
                  <c:v>5778</c:v>
                </c:pt>
                <c:pt idx="15">
                  <c:v>6078</c:v>
                </c:pt>
                <c:pt idx="16">
                  <c:v>5985</c:v>
                </c:pt>
                <c:pt idx="17">
                  <c:v>6016</c:v>
                </c:pt>
                <c:pt idx="18">
                  <c:v>6203</c:v>
                </c:pt>
                <c:pt idx="19">
                  <c:v>6230</c:v>
                </c:pt>
                <c:pt idx="20">
                  <c:v>6328</c:v>
                </c:pt>
                <c:pt idx="21">
                  <c:v>6444</c:v>
                </c:pt>
                <c:pt idx="22">
                  <c:v>6508</c:v>
                </c:pt>
                <c:pt idx="23">
                  <c:v>6633</c:v>
                </c:pt>
                <c:pt idx="24">
                  <c:v>6648</c:v>
                </c:pt>
                <c:pt idx="25">
                  <c:v>7089</c:v>
                </c:pt>
                <c:pt idx="26">
                  <c:v>7291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93F-4CEB-9D79-28223F0BE5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128015"/>
        <c:axId val="1222807455"/>
      </c:barChart>
      <c:catAx>
        <c:axId val="1211128015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Period ( Years ) 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3921111993579968E-2"/>
              <c:y val="0.3454268499952210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2807455"/>
        <c:crosses val="autoZero"/>
        <c:auto val="1"/>
        <c:lblAlgn val="ctr"/>
        <c:lblOffset val="100"/>
        <c:noMultiLvlLbl val="0"/>
      </c:catAx>
      <c:valAx>
        <c:axId val="1222807455"/>
        <c:scaling>
          <c:orientation val="minMax"/>
          <c:max val="350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  <a:r>
                  <a:rPr lang="en-GB" baseline="0"/>
                  <a:t> of construction firms ( By Size 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11280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 line Graph to show the positive correlation in the total number of UK construction firms       ( All sizes ) from 1997 - 2023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Total Number of Construction Firms ( All Sizes ) 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'Firm Size'!$B$3:$AB$3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'Firm Size'!$B$17:$AB$17</c:f>
              <c:numCache>
                <c:formatCode>#,##0</c:formatCode>
                <c:ptCount val="27"/>
                <c:pt idx="0">
                  <c:v>160148</c:v>
                </c:pt>
                <c:pt idx="1">
                  <c:v>163236</c:v>
                </c:pt>
                <c:pt idx="2">
                  <c:v>165561</c:v>
                </c:pt>
                <c:pt idx="3">
                  <c:v>163426</c:v>
                </c:pt>
                <c:pt idx="4">
                  <c:v>168123</c:v>
                </c:pt>
                <c:pt idx="5">
                  <c:v>166181</c:v>
                </c:pt>
                <c:pt idx="6">
                  <c:v>171092</c:v>
                </c:pt>
                <c:pt idx="7">
                  <c:v>176403</c:v>
                </c:pt>
                <c:pt idx="8">
                  <c:v>182644</c:v>
                </c:pt>
                <c:pt idx="9">
                  <c:v>186107</c:v>
                </c:pt>
                <c:pt idx="10">
                  <c:v>192199</c:v>
                </c:pt>
                <c:pt idx="11">
                  <c:v>202407</c:v>
                </c:pt>
                <c:pt idx="12">
                  <c:v>194025</c:v>
                </c:pt>
                <c:pt idx="13">
                  <c:v>207245</c:v>
                </c:pt>
                <c:pt idx="14">
                  <c:v>207205</c:v>
                </c:pt>
                <c:pt idx="15">
                  <c:v>204363</c:v>
                </c:pt>
                <c:pt idx="16">
                  <c:v>210283</c:v>
                </c:pt>
                <c:pt idx="17">
                  <c:v>210836</c:v>
                </c:pt>
                <c:pt idx="18">
                  <c:v>235064</c:v>
                </c:pt>
                <c:pt idx="19">
                  <c:v>256609</c:v>
                </c:pt>
                <c:pt idx="20">
                  <c:v>274771</c:v>
                </c:pt>
                <c:pt idx="21">
                  <c:v>286848</c:v>
                </c:pt>
                <c:pt idx="22">
                  <c:v>297211</c:v>
                </c:pt>
                <c:pt idx="23">
                  <c:v>305656</c:v>
                </c:pt>
                <c:pt idx="24">
                  <c:v>318013</c:v>
                </c:pt>
                <c:pt idx="25">
                  <c:v>329231</c:v>
                </c:pt>
                <c:pt idx="26">
                  <c:v>327063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65-4886-85ED-692AB731CD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2458159"/>
        <c:axId val="382452399"/>
      </c:lineChart>
      <c:catAx>
        <c:axId val="38245815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period ( Years )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2452399"/>
        <c:crosses val="autoZero"/>
        <c:auto val="1"/>
        <c:lblAlgn val="ctr"/>
        <c:lblOffset val="100"/>
        <c:noMultiLvlLbl val="0"/>
      </c:catAx>
      <c:valAx>
        <c:axId val="382452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Number of Uk construction firms ( All Sizes ) </a:t>
                </a:r>
              </a:p>
            </c:rich>
          </c:tx>
          <c:layout>
            <c:manualLayout>
              <c:xMode val="edge"/>
              <c:yMode val="edge"/>
              <c:x val="1.505527776394747E-2"/>
              <c:y val="0.1887277780929429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24581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 line Graph to show the positive correlation in the total number of UK construction firms ( With</a:t>
            </a:r>
            <a:r>
              <a:rPr lang="en-US" baseline="0"/>
              <a:t> a Turnover of £50m - &lt; £100m</a:t>
            </a:r>
            <a:r>
              <a:rPr lang="en-US"/>
              <a:t> ) from 2007 - 2023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No of Firms with a Turnover of £50m - &lt; £100m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Turnover'!$B$12:$R$12</c:f>
              <c:numCache>
                <c:formatCode>#,##0</c:formatCode>
                <c:ptCount val="17"/>
                <c:pt idx="0">
                  <c:v>203</c:v>
                </c:pt>
                <c:pt idx="1">
                  <c:v>224</c:v>
                </c:pt>
                <c:pt idx="2">
                  <c:v>227</c:v>
                </c:pt>
                <c:pt idx="3">
                  <c:v>195</c:v>
                </c:pt>
                <c:pt idx="4">
                  <c:v>186</c:v>
                </c:pt>
                <c:pt idx="5">
                  <c:v>189</c:v>
                </c:pt>
                <c:pt idx="6">
                  <c:v>194</c:v>
                </c:pt>
                <c:pt idx="7">
                  <c:v>197</c:v>
                </c:pt>
                <c:pt idx="8">
                  <c:v>201</c:v>
                </c:pt>
                <c:pt idx="9">
                  <c:v>262</c:v>
                </c:pt>
                <c:pt idx="10">
                  <c:v>273</c:v>
                </c:pt>
                <c:pt idx="11">
                  <c:v>283</c:v>
                </c:pt>
                <c:pt idx="12">
                  <c:v>306</c:v>
                </c:pt>
                <c:pt idx="13">
                  <c:v>353</c:v>
                </c:pt>
                <c:pt idx="14">
                  <c:v>292</c:v>
                </c:pt>
                <c:pt idx="15">
                  <c:v>276</c:v>
                </c:pt>
                <c:pt idx="16">
                  <c:v>330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7DA-49B7-92F1-A0CDFA68B3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2458159"/>
        <c:axId val="382452399"/>
      </c:lineChart>
      <c:catAx>
        <c:axId val="38245815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period ( Years )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2452399"/>
        <c:crosses val="autoZero"/>
        <c:auto val="1"/>
        <c:lblAlgn val="ctr"/>
        <c:lblOffset val="100"/>
        <c:noMultiLvlLbl val="0"/>
      </c:catAx>
      <c:valAx>
        <c:axId val="382452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Number of Uk construction firms ( By</a:t>
                </a:r>
                <a:r>
                  <a:rPr lang="en-GB" baseline="0"/>
                  <a:t> Turnover</a:t>
                </a:r>
                <a:r>
                  <a:rPr lang="en-GB"/>
                  <a:t> ) </a:t>
                </a:r>
              </a:p>
            </c:rich>
          </c:tx>
          <c:layout>
            <c:manualLayout>
              <c:xMode val="edge"/>
              <c:yMode val="edge"/>
              <c:x val="1.505527776394747E-2"/>
              <c:y val="0.1887277780929429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24581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139733</xdr:colOff>
      <xdr:row>31</xdr:row>
      <xdr:rowOff>54608</xdr:rowOff>
    </xdr:from>
    <xdr:to>
      <xdr:col>10</xdr:col>
      <xdr:colOff>849166</xdr:colOff>
      <xdr:row>50</xdr:row>
      <xdr:rowOff>99129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9FE0FDD-838E-810F-1F72-6E9A054D7A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190499</xdr:colOff>
      <xdr:row>31</xdr:row>
      <xdr:rowOff>38099</xdr:rowOff>
    </xdr:from>
    <xdr:to>
      <xdr:col>16</xdr:col>
      <xdr:colOff>1066799</xdr:colOff>
      <xdr:row>53</xdr:row>
      <xdr:rowOff>57149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AD30E0F4-B56D-F698-2EE2-9B9B8E1499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831395</xdr:colOff>
      <xdr:row>38</xdr:row>
      <xdr:rowOff>141648</xdr:rowOff>
    </xdr:from>
    <xdr:to>
      <xdr:col>8</xdr:col>
      <xdr:colOff>408215</xdr:colOff>
      <xdr:row>67</xdr:row>
      <xdr:rowOff>40821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2C0DF611-BDE2-83CE-6F10-80B1288C28E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149679</xdr:colOff>
      <xdr:row>37</xdr:row>
      <xdr:rowOff>173084</xdr:rowOff>
    </xdr:from>
    <xdr:to>
      <xdr:col>23</xdr:col>
      <xdr:colOff>347527</xdr:colOff>
      <xdr:row>67</xdr:row>
      <xdr:rowOff>149952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58EED4D-745E-4615-842E-9B48704A1CB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83002</xdr:colOff>
      <xdr:row>18</xdr:row>
      <xdr:rowOff>95929</xdr:rowOff>
    </xdr:from>
    <xdr:to>
      <xdr:col>14</xdr:col>
      <xdr:colOff>466164</xdr:colOff>
      <xdr:row>39</xdr:row>
      <xdr:rowOff>146957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6710CAB7-05DE-7A4E-28DF-B54A6C820F3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7643</xdr:colOff>
      <xdr:row>18</xdr:row>
      <xdr:rowOff>115556</xdr:rowOff>
    </xdr:from>
    <xdr:to>
      <xdr:col>26</xdr:col>
      <xdr:colOff>356347</xdr:colOff>
      <xdr:row>39</xdr:row>
      <xdr:rowOff>143724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C1EA59E0-6F91-E9B2-551B-0FD6009A85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220308</xdr:colOff>
      <xdr:row>18</xdr:row>
      <xdr:rowOff>134471</xdr:rowOff>
    </xdr:from>
    <xdr:to>
      <xdr:col>14</xdr:col>
      <xdr:colOff>560128</xdr:colOff>
      <xdr:row>39</xdr:row>
      <xdr:rowOff>129214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ABF8CA63-8D75-4759-9FDC-EB7BD6A2C04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0" totalsRowShown="0" headerRowDxfId="136" headerRowBorderDxfId="135" tableBorderDxfId="134">
  <autoFilter ref="A4:P30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33"/>
    <tableColumn id="4" xr3:uid="{5C3BDA6B-FFA2-4485-B69E-D43CA1A73A6D}" name="Private industrial: factories" dataDxfId="132"/>
    <tableColumn id="5" xr3:uid="{1A9A4962-83F1-4697-B041-646210503394}" name="Private industrial: warehouses" dataDxfId="131"/>
    <tableColumn id="6" xr3:uid="{B08A9504-9136-4E95-8379-17E65179B983}" name="Private industrial: oil, steel &amp; coal" dataDxfId="130"/>
    <tableColumn id="7" xr3:uid="{F0A3B3E8-2CD4-4411-B00D-94698CE6322C}" name="All private industrial" dataDxfId="129"/>
    <tableColumn id="8" xr3:uid="{184046F4-C3BE-4FCC-ACB7-18CDAFDF611E}" name="Private commercial: schools &amp; universities" dataDxfId="128"/>
    <tableColumn id="9" xr3:uid="{ECA96A0B-B560-45E2-8624-7571F89E8974}" name="Private commercial: health" dataDxfId="127"/>
    <tableColumn id="10" xr3:uid="{4F34749D-2332-4677-9A18-C2E983F4F1AA}" name="Private commercial: offices" dataDxfId="126"/>
    <tableColumn id="11" xr3:uid="{C563F708-AF4F-42F9-B9CC-B21C0F3DCD0F}" name="Private commercial: entertainment" dataDxfId="125"/>
    <tableColumn id="12" xr3:uid="{247D2649-72BC-4671-8FED-3BBD36116AAA}" name="Private commercial: garages" dataDxfId="124"/>
    <tableColumn id="13" xr3:uid="{26D1EE28-82B9-4E14-B03B-F99E6123F7F9}" name="Private commercial: shops" dataDxfId="123"/>
    <tableColumn id="14" xr3:uid="{305BAB87-4138-4069-96F6-BCD89AE70315}" name="Private commercial: agriculture &amp; miscellaneous" dataDxfId="122"/>
    <tableColumn id="15" xr3:uid="{2416E7D6-1E53-4B44-B96F-D447BA7D8C97}" name="All private commercial" dataDxfId="121"/>
    <tableColumn id="17" xr3:uid="{C68C9283-1546-4FAB-AFAF-ADB688F6AB39}" name="Total private new housing" dataDxfId="120"/>
    <tableColumn id="18" xr3:uid="{42E38946-962C-4152-8B82-7B69851ACA14}" name="Total private Infrastructure" dataDxfId="119"/>
    <tableColumn id="2" xr3:uid="{83E9D58E-173A-44A4-BF58-E1F11258A4B4}" name="All Private Sector" dataDxfId="118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4:O30" totalsRowShown="0" headerRowDxfId="117" headerRowBorderDxfId="116" tableBorderDxfId="115">
  <autoFilter ref="A4:O30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dataDxfId="114"/>
    <tableColumn id="4" xr3:uid="{DEEA3593-9A6C-4595-A7F4-F7A1FF50902E}" name="Public other new work: factories" dataDxfId="113"/>
    <tableColumn id="5" xr3:uid="{701866BA-69BA-48CD-9D0D-81FD69DF739B}" name="Public other new work: warehouses" dataDxfId="112"/>
    <tableColumn id="6" xr3:uid="{50F5A838-140D-46C1-8047-15EFD622290F}" name="Public other new work: oil, steel &amp; coal" dataDxfId="111"/>
    <tableColumn id="7" xr3:uid="{6E0EFBDD-3A47-49CD-BF91-D293A5E27967}" name="Public other new work: schools &amp; colleges" dataDxfId="110"/>
    <tableColumn id="8" xr3:uid="{052798D4-9B72-4634-83FD-B570A0A4EF5E}" name="Public other new work: universities" dataDxfId="109"/>
    <tableColumn id="9" xr3:uid="{571F73C0-8F8D-4744-9CDA-7B688B842FEF}" name="Public other new work: health" dataDxfId="108"/>
    <tableColumn id="10" xr3:uid="{F2EE5416-E865-4168-999D-36C183FDD80C}" name="Public other new work: offices" dataDxfId="107"/>
    <tableColumn id="11" xr3:uid="{A7B4FAA5-F556-43C6-B0B4-B26DEC3A6BC2}" name="Public other new work: entertainment" dataDxfId="106"/>
    <tableColumn id="12" xr3:uid="{29535A53-8586-4C43-85ED-4497C85F3F49}" name="Public other new work: garages &amp; shops" dataDxfId="105"/>
    <tableColumn id="13" xr3:uid="{46E5855B-008E-4046-9A54-C371E654CFE7}" name="Public other new work: agriculture &amp; miscellaneous" dataDxfId="104"/>
    <tableColumn id="14" xr3:uid="{50113204-1E01-42B5-B32F-CB7AFABA9D95}" name="Total other new work" dataDxfId="103"/>
    <tableColumn id="15" xr3:uid="{DA379AB0-7BAB-4EF3-B6D5-77E85678C85D}" name="All Public Sector" dataDxfId="102"/>
    <tableColumn id="16" xr3:uid="{8EE5C735-06E0-48BB-A538-0845CE02E4CE}" name="Total public new housing" dataDxfId="101"/>
    <tableColumn id="17" xr3:uid="{BE5190AC-689A-426B-A526-CB2A78C51CCC}" name="Total public infrastructure" dataDxfId="10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B18" totalsRowCount="1" headerRowDxfId="99" dataDxfId="97" headerRowBorderDxfId="98" tableBorderDxfId="96">
  <autoFilter ref="A3:AB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8">
    <tableColumn id="1" xr3:uid="{CFC509EB-77A4-4332-B5D7-BCF568FBA36E}" name="Size of Firm " dataDxfId="95" totalsRowDxfId="94"/>
    <tableColumn id="2" xr3:uid="{B0F2A6A6-3283-4150-BE0B-7C2080238572}" name="1997" dataDxfId="93" totalsRowDxfId="92"/>
    <tableColumn id="3" xr3:uid="{7A412100-EA83-45B6-B94C-0CC26E44A30F}" name="1998" dataDxfId="91" totalsRowDxfId="90"/>
    <tableColumn id="4" xr3:uid="{930012D9-E799-426D-A875-B2326DBD55F4}" name="1999" dataDxfId="89" totalsRowDxfId="88"/>
    <tableColumn id="5" xr3:uid="{360ADF1A-3595-4433-8269-ECF0960327F1}" name="2000" dataDxfId="87" totalsRowDxfId="86"/>
    <tableColumn id="6" xr3:uid="{B8A820A4-B668-44EF-8933-1D96A2FADF03}" name="2001" dataDxfId="85" totalsRowDxfId="84"/>
    <tableColumn id="7" xr3:uid="{11F83E27-4927-45F5-A9CC-43237E2CADF0}" name="2002" dataDxfId="83" totalsRowDxfId="82"/>
    <tableColumn id="8" xr3:uid="{5E4AAD45-DCF0-42E8-851F-4D7FE4C75994}" name="2003" dataDxfId="81" totalsRowDxfId="80"/>
    <tableColumn id="9" xr3:uid="{CC5CDAF9-2908-403E-8524-8E458561A86C}" name="2004" dataDxfId="79" totalsRowDxfId="78"/>
    <tableColumn id="10" xr3:uid="{F8F10E6C-4C24-4987-86B9-2BC4604AA6FF}" name="2005" dataDxfId="77" totalsRowDxfId="76"/>
    <tableColumn id="11" xr3:uid="{634D9AB2-2F7D-42C4-861A-A48218543D52}" name="2006" dataDxfId="75" totalsRowDxfId="74"/>
    <tableColumn id="12" xr3:uid="{7A730D35-593C-410E-9351-5DCF7AEA046F}" name="2007" dataDxfId="73" totalsRowDxfId="72"/>
    <tableColumn id="13" xr3:uid="{E8E41471-48B0-4831-A7E6-07A1E35E2ACC}" name="2008" dataDxfId="71" totalsRowDxfId="70"/>
    <tableColumn id="14" xr3:uid="{6B01846A-0DD0-4E86-A5D2-F829644186A4}" name="2009" dataDxfId="69" totalsRowDxfId="68"/>
    <tableColumn id="15" xr3:uid="{D8AFF6A5-5D5A-4766-8F96-57E79DF3663F}" name="2010" dataDxfId="67" totalsRowDxfId="66"/>
    <tableColumn id="16" xr3:uid="{1D6E8742-788F-4B2E-9697-60AC14F35D18}" name="2011" dataDxfId="65" totalsRowDxfId="64"/>
    <tableColumn id="17" xr3:uid="{69C049AB-9C9F-4ADE-BECC-623E5690EC71}" name="2012" dataDxfId="63" totalsRowDxfId="62"/>
    <tableColumn id="18" xr3:uid="{D43A8FDC-D054-4128-AB18-089395291A62}" name="2013" dataDxfId="61" totalsRowDxfId="60"/>
    <tableColumn id="19" xr3:uid="{6A5E7EBF-7006-4A2D-93DE-FA3490C64C59}" name="2014" dataDxfId="59" totalsRowDxfId="58"/>
    <tableColumn id="20" xr3:uid="{7205CD9A-2C31-4724-97CB-C762076DBBAF}" name="2015" dataDxfId="57" totalsRowDxfId="56"/>
    <tableColumn id="21" xr3:uid="{23F28E5D-774C-402C-AAC0-BD710762A009}" name="2016" dataDxfId="55" totalsRowDxfId="54"/>
    <tableColumn id="22" xr3:uid="{6B0E8B0D-15FB-452A-B17A-DBF1F9144E49}" name="2017" dataDxfId="53" totalsRowDxfId="52"/>
    <tableColumn id="23" xr3:uid="{2A1FDA69-05A8-446B-AAAA-D031F3BBAD05}" name="2018" dataDxfId="51" totalsRowDxfId="50"/>
    <tableColumn id="24" xr3:uid="{3D10BF88-871C-4682-B0C8-E083CE171D1E}" name="2019" dataDxfId="49" totalsRowDxfId="48"/>
    <tableColumn id="25" xr3:uid="{9D538F5B-3878-417F-8425-2A0D3E354E45}" name="2020" dataDxfId="47" totalsRowDxfId="46"/>
    <tableColumn id="26" xr3:uid="{DD9C5EF2-8ED1-4799-8A41-D3913A1F0044}" name="2021" dataDxfId="45" totalsRowDxfId="44"/>
    <tableColumn id="27" xr3:uid="{5B253DE7-CFE8-406E-A7AA-546E3B30390D}" name="2022" dataDxfId="43" totalsRowDxfId="42"/>
    <tableColumn id="28" xr3:uid="{6E9710FE-6516-471A-802B-84FD325849B6}" name="2023" dataDxfId="41" totalsRowDxfId="4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R17" totalsRowCount="1" headerRowDxfId="39" dataDxfId="37" headerRowBorderDxfId="38" tableBorderDxfId="36" headerRowCellStyle="Normal_Structure">
  <autoFilter ref="A3:R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E5CAAB62-7002-408C-ACD3-6916E9C4E796}" name="Size of firm (by turnover size band)" dataDxfId="35" totalsRowDxfId="34" dataCellStyle="Normal_Structure" totalsRowCellStyle="Normal_Structure"/>
    <tableColumn id="2" xr3:uid="{2B0ED319-BDF4-462D-BA26-AA1BE0AFD462}" name="2007" dataDxfId="33" totalsRowDxfId="32"/>
    <tableColumn id="3" xr3:uid="{77F2849C-56C7-4DA1-AC0C-D55E7D6D694A}" name="2008" dataDxfId="31" totalsRowDxfId="30"/>
    <tableColumn id="4" xr3:uid="{9A1A21B1-FF17-4614-B44E-2AD012742D9C}" name="2009 " dataDxfId="29" totalsRowDxfId="28"/>
    <tableColumn id="5" xr3:uid="{7265F993-4BEA-4DD6-8F1F-7FD26B6D78D5}" name="2010 " dataDxfId="27" totalsRowDxfId="26"/>
    <tableColumn id="6" xr3:uid="{09518861-0455-459C-88E1-24FF001DA0D0}" name="2011 " dataDxfId="25" totalsRowDxfId="24"/>
    <tableColumn id="7" xr3:uid="{B5D524CF-EE6E-42DE-B6E6-1BA234BEBB35}" name="2012 " dataDxfId="23" totalsRowDxfId="22"/>
    <tableColumn id="8" xr3:uid="{74FB05A5-6EDB-43D0-B674-261380B53C98}" name="2013 " dataDxfId="21" totalsRowDxfId="20"/>
    <tableColumn id="9" xr3:uid="{E3D5D211-E5F3-4D89-9A54-45C89C90CA58}" name="2014 " dataDxfId="19" totalsRowDxfId="18"/>
    <tableColumn id="10" xr3:uid="{6659BB5D-89DB-418A-B6EB-1751E9306736}" name="2015 " dataDxfId="17" totalsRowDxfId="16"/>
    <tableColumn id="11" xr3:uid="{BC0F8EB9-8D5F-49CC-8256-4BA0676A88E1}" name="2016 " dataDxfId="15" totalsRowDxfId="14"/>
    <tableColumn id="12" xr3:uid="{D7445CA1-EFDC-436C-A8A1-28D1078DA8A7}" name="2017 " dataDxfId="13" totalsRowDxfId="12"/>
    <tableColumn id="13" xr3:uid="{C60437E4-5FDB-4BB4-B0A2-04D6F0461900}" name="2018 " dataDxfId="11" totalsRowDxfId="10"/>
    <tableColumn id="14" xr3:uid="{FE58B5FE-FCD9-4E27-A1B2-4BD4BB13404D}" name="2019 " dataDxfId="9" totalsRowDxfId="8"/>
    <tableColumn id="15" xr3:uid="{509EE9E5-9F66-4B95-9B38-BE0E47B10AD8}" name="2020 " dataDxfId="7" totalsRowDxfId="6"/>
    <tableColumn id="16" xr3:uid="{0AB424BA-148E-48AB-9FA9-8CDBE379AE70}" name="2021 " dataDxfId="5" totalsRowDxfId="4"/>
    <tableColumn id="17" xr3:uid="{A4AA9ED1-167B-4667-B809-4713DCB65C7D}" name="2022 " dataDxfId="3" totalsRowDxfId="2"/>
    <tableColumn id="18" xr3:uid="{04AAD7D3-88DF-46C7-8FC7-1AC98D7D5527}" name="2023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U39"/>
  <sheetViews>
    <sheetView tabSelected="1" topLeftCell="A10" zoomScale="57" zoomScaleNormal="85" workbookViewId="0">
      <selection activeCell="Q18" sqref="Q18"/>
    </sheetView>
  </sheetViews>
  <sheetFormatPr defaultColWidth="8.6640625" defaultRowHeight="14.4"/>
  <cols>
    <col min="1" max="1" width="23.33203125" customWidth="1"/>
    <col min="2" max="2" width="20.109375" customWidth="1"/>
    <col min="3" max="3" width="14" customWidth="1"/>
    <col min="4" max="4" width="9.6640625" customWidth="1"/>
    <col min="5" max="5" width="12.88671875" customWidth="1"/>
    <col min="6" max="6" width="12.44140625" customWidth="1"/>
    <col min="7" max="7" width="13" customWidth="1"/>
    <col min="8" max="8" width="14.109375" customWidth="1"/>
    <col min="9" max="9" width="13.109375" customWidth="1"/>
    <col min="10" max="10" width="12.33203125" customWidth="1"/>
    <col min="11" max="11" width="13.109375" customWidth="1"/>
    <col min="12" max="13" width="12.5546875" customWidth="1"/>
    <col min="14" max="14" width="13.6640625" customWidth="1"/>
    <col min="15" max="15" width="14.5546875" customWidth="1"/>
    <col min="16" max="16" width="15.5546875" customWidth="1"/>
    <col min="17" max="17" width="15.6640625" customWidth="1"/>
    <col min="18" max="18" width="15.5546875" customWidth="1"/>
    <col min="19" max="19" width="15.88671875" customWidth="1"/>
    <col min="20" max="20" width="12.5546875" customWidth="1"/>
    <col min="21" max="21" width="12.6640625" customWidth="1"/>
  </cols>
  <sheetData>
    <row r="1" spans="1:21" ht="19.2">
      <c r="A1" s="6" t="s">
        <v>102</v>
      </c>
    </row>
    <row r="2" spans="1:21">
      <c r="A2" s="4" t="s">
        <v>29</v>
      </c>
    </row>
    <row r="3" spans="1:21">
      <c r="A3" s="4"/>
    </row>
    <row r="4" spans="1:21" ht="54" customHeight="1">
      <c r="A4" s="8" t="s">
        <v>30</v>
      </c>
      <c r="B4" s="39" t="s">
        <v>42</v>
      </c>
      <c r="C4" s="9" t="s">
        <v>43</v>
      </c>
      <c r="D4" s="10" t="s">
        <v>44</v>
      </c>
      <c r="E4" s="10" t="s">
        <v>45</v>
      </c>
      <c r="F4" s="9" t="s">
        <v>93</v>
      </c>
      <c r="G4" s="9" t="s">
        <v>94</v>
      </c>
      <c r="H4" s="9" t="s">
        <v>95</v>
      </c>
      <c r="I4" s="9" t="s">
        <v>96</v>
      </c>
      <c r="J4" s="9" t="s">
        <v>97</v>
      </c>
      <c r="K4" s="9" t="s">
        <v>98</v>
      </c>
      <c r="L4" s="10" t="s">
        <v>99</v>
      </c>
      <c r="M4" s="11" t="s">
        <v>50</v>
      </c>
      <c r="N4" s="9" t="s">
        <v>48</v>
      </c>
      <c r="O4" s="10" t="s">
        <v>49</v>
      </c>
      <c r="P4" s="48" t="s">
        <v>1</v>
      </c>
      <c r="R4" s="53" t="s">
        <v>45</v>
      </c>
      <c r="S4" s="50" t="s">
        <v>50</v>
      </c>
      <c r="T4" s="51" t="s">
        <v>48</v>
      </c>
      <c r="U4" s="49" t="s">
        <v>49</v>
      </c>
    </row>
    <row r="5" spans="1:21">
      <c r="A5" s="1">
        <v>1998</v>
      </c>
      <c r="B5" s="38">
        <v>3271</v>
      </c>
      <c r="C5" s="16">
        <v>1492</v>
      </c>
      <c r="D5" s="17">
        <v>130</v>
      </c>
      <c r="E5" s="17">
        <v>4893</v>
      </c>
      <c r="F5" s="16">
        <v>396</v>
      </c>
      <c r="G5" s="16">
        <v>578</v>
      </c>
      <c r="H5" s="16">
        <v>5186</v>
      </c>
      <c r="I5" s="16">
        <v>3561</v>
      </c>
      <c r="J5" s="16">
        <v>606</v>
      </c>
      <c r="K5" s="16">
        <v>3800</v>
      </c>
      <c r="L5" s="17">
        <v>621</v>
      </c>
      <c r="M5" s="15">
        <v>14747</v>
      </c>
      <c r="N5" s="15">
        <v>8146</v>
      </c>
      <c r="O5" s="15">
        <v>4924</v>
      </c>
      <c r="P5" s="15">
        <v>32710</v>
      </c>
      <c r="R5" s="52">
        <v>8509</v>
      </c>
      <c r="S5" s="52">
        <v>29010</v>
      </c>
      <c r="T5" s="52">
        <v>46255</v>
      </c>
      <c r="U5" s="52">
        <v>16643</v>
      </c>
    </row>
    <row r="6" spans="1:21">
      <c r="A6" s="1">
        <v>1999</v>
      </c>
      <c r="B6" s="38">
        <v>3296</v>
      </c>
      <c r="C6" s="16">
        <v>1600</v>
      </c>
      <c r="D6" s="17">
        <v>133</v>
      </c>
      <c r="E6" s="17">
        <v>5030</v>
      </c>
      <c r="F6" s="16">
        <v>503</v>
      </c>
      <c r="G6" s="16">
        <v>694</v>
      </c>
      <c r="H6" s="16">
        <v>6037</v>
      </c>
      <c r="I6" s="16">
        <v>4195</v>
      </c>
      <c r="J6" s="16">
        <v>703</v>
      </c>
      <c r="K6" s="16">
        <v>4864</v>
      </c>
      <c r="L6" s="17">
        <v>717</v>
      </c>
      <c r="M6" s="15">
        <v>17713</v>
      </c>
      <c r="N6" s="15">
        <v>8079</v>
      </c>
      <c r="O6" s="15">
        <v>4807</v>
      </c>
      <c r="P6" s="15">
        <v>35629</v>
      </c>
    </row>
    <row r="7" spans="1:21">
      <c r="A7" s="1">
        <v>2000</v>
      </c>
      <c r="B7" s="38">
        <v>2819</v>
      </c>
      <c r="C7" s="16">
        <v>1828</v>
      </c>
      <c r="D7" s="17">
        <v>69</v>
      </c>
      <c r="E7" s="17">
        <v>4717</v>
      </c>
      <c r="F7" s="16">
        <v>979</v>
      </c>
      <c r="G7" s="16">
        <v>914</v>
      </c>
      <c r="H7" s="16">
        <v>7397</v>
      </c>
      <c r="I7" s="16">
        <v>4134</v>
      </c>
      <c r="J7" s="16">
        <v>481</v>
      </c>
      <c r="K7" s="16">
        <v>3884</v>
      </c>
      <c r="L7" s="17">
        <v>819</v>
      </c>
      <c r="M7" s="15">
        <v>18608</v>
      </c>
      <c r="N7" s="15">
        <v>9475</v>
      </c>
      <c r="O7" s="15">
        <v>5305</v>
      </c>
      <c r="P7" s="15">
        <v>38105</v>
      </c>
    </row>
    <row r="8" spans="1:21">
      <c r="A8" s="1">
        <v>2001</v>
      </c>
      <c r="B8" s="38">
        <v>2884</v>
      </c>
      <c r="C8" s="16">
        <v>1761</v>
      </c>
      <c r="D8" s="17">
        <v>63</v>
      </c>
      <c r="E8" s="17">
        <v>4709</v>
      </c>
      <c r="F8" s="16">
        <v>1355</v>
      </c>
      <c r="G8" s="16">
        <v>803</v>
      </c>
      <c r="H8" s="16">
        <v>8946</v>
      </c>
      <c r="I8" s="16">
        <v>3580</v>
      </c>
      <c r="J8" s="16">
        <v>363</v>
      </c>
      <c r="K8" s="16">
        <v>4182</v>
      </c>
      <c r="L8" s="17">
        <v>760</v>
      </c>
      <c r="M8" s="15">
        <v>19988</v>
      </c>
      <c r="N8" s="15">
        <v>9639</v>
      </c>
      <c r="O8" s="15">
        <v>5782</v>
      </c>
      <c r="P8" s="15">
        <v>40118</v>
      </c>
    </row>
    <row r="9" spans="1:21">
      <c r="A9" s="1">
        <v>2002</v>
      </c>
      <c r="B9" s="38">
        <v>2636</v>
      </c>
      <c r="C9" s="16">
        <v>1616</v>
      </c>
      <c r="D9" s="17">
        <v>73</v>
      </c>
      <c r="E9" s="17">
        <v>4323</v>
      </c>
      <c r="F9" s="16">
        <v>1611</v>
      </c>
      <c r="G9" s="16">
        <v>895</v>
      </c>
      <c r="H9" s="16">
        <v>8881</v>
      </c>
      <c r="I9" s="16">
        <v>4176</v>
      </c>
      <c r="J9" s="16">
        <v>418</v>
      </c>
      <c r="K9" s="16">
        <v>5369</v>
      </c>
      <c r="L9" s="17">
        <v>872</v>
      </c>
      <c r="M9" s="15">
        <v>22220</v>
      </c>
      <c r="N9" s="15">
        <v>11453</v>
      </c>
      <c r="O9" s="15">
        <v>6034</v>
      </c>
      <c r="P9" s="15">
        <v>44030</v>
      </c>
    </row>
    <row r="10" spans="1:21">
      <c r="A10" s="1">
        <v>2003</v>
      </c>
      <c r="B10" s="38">
        <v>2870</v>
      </c>
      <c r="C10" s="16">
        <v>1765</v>
      </c>
      <c r="D10" s="17">
        <v>131</v>
      </c>
      <c r="E10" s="17">
        <v>4765</v>
      </c>
      <c r="F10" s="16">
        <v>2182</v>
      </c>
      <c r="G10" s="16">
        <v>999</v>
      </c>
      <c r="H10" s="16">
        <v>7815</v>
      </c>
      <c r="I10" s="16">
        <v>3906</v>
      </c>
      <c r="J10" s="16">
        <v>459</v>
      </c>
      <c r="K10" s="16">
        <v>6290</v>
      </c>
      <c r="L10" s="17">
        <v>1240</v>
      </c>
      <c r="M10" s="15">
        <v>22893</v>
      </c>
      <c r="N10" s="15">
        <v>15017</v>
      </c>
      <c r="O10" s="15">
        <v>5395</v>
      </c>
      <c r="P10" s="15">
        <v>48070</v>
      </c>
    </row>
    <row r="11" spans="1:21">
      <c r="A11" s="1">
        <v>2004</v>
      </c>
      <c r="B11" s="38">
        <v>2936</v>
      </c>
      <c r="C11" s="16">
        <v>2096</v>
      </c>
      <c r="D11" s="17">
        <v>178</v>
      </c>
      <c r="E11" s="17">
        <v>5210</v>
      </c>
      <c r="F11" s="16">
        <v>2003</v>
      </c>
      <c r="G11" s="16">
        <v>2091</v>
      </c>
      <c r="H11" s="16">
        <v>7973</v>
      </c>
      <c r="I11" s="16">
        <v>4652</v>
      </c>
      <c r="J11" s="16">
        <v>621</v>
      </c>
      <c r="K11" s="16">
        <v>6888</v>
      </c>
      <c r="L11" s="17">
        <v>1282</v>
      </c>
      <c r="M11" s="15">
        <v>25509</v>
      </c>
      <c r="N11" s="15">
        <v>18977</v>
      </c>
      <c r="O11" s="15">
        <v>5099</v>
      </c>
      <c r="P11" s="15">
        <v>54795</v>
      </c>
    </row>
    <row r="12" spans="1:21">
      <c r="A12" s="1">
        <v>2005</v>
      </c>
      <c r="B12" s="38">
        <v>2728</v>
      </c>
      <c r="C12" s="16">
        <v>2666</v>
      </c>
      <c r="D12" s="17">
        <v>216</v>
      </c>
      <c r="E12" s="17">
        <v>5610</v>
      </c>
      <c r="F12" s="16">
        <v>2541</v>
      </c>
      <c r="G12" s="16">
        <v>1982</v>
      </c>
      <c r="H12" s="16">
        <v>8886</v>
      </c>
      <c r="I12" s="16">
        <v>4387</v>
      </c>
      <c r="J12" s="16">
        <v>625</v>
      </c>
      <c r="K12" s="16">
        <v>6794</v>
      </c>
      <c r="L12" s="17">
        <v>1111</v>
      </c>
      <c r="M12" s="15">
        <v>26325</v>
      </c>
      <c r="N12" s="15">
        <v>20715</v>
      </c>
      <c r="O12" s="15">
        <v>5160</v>
      </c>
      <c r="P12" s="15">
        <v>57810</v>
      </c>
    </row>
    <row r="13" spans="1:21">
      <c r="A13" s="1">
        <v>2006</v>
      </c>
      <c r="B13" s="38">
        <v>3078</v>
      </c>
      <c r="C13" s="16">
        <v>2987</v>
      </c>
      <c r="D13" s="17">
        <v>243</v>
      </c>
      <c r="E13" s="17">
        <v>6308</v>
      </c>
      <c r="F13" s="16">
        <v>3834</v>
      </c>
      <c r="G13" s="16">
        <v>2272</v>
      </c>
      <c r="H13" s="16">
        <v>10390</v>
      </c>
      <c r="I13" s="16">
        <v>4552</v>
      </c>
      <c r="J13" s="16">
        <v>517</v>
      </c>
      <c r="K13" s="16">
        <v>6949</v>
      </c>
      <c r="L13" s="17">
        <v>1604</v>
      </c>
      <c r="M13" s="15">
        <v>30121</v>
      </c>
      <c r="N13" s="15">
        <v>21765</v>
      </c>
      <c r="O13" s="15">
        <v>5305</v>
      </c>
      <c r="P13" s="15">
        <v>63499</v>
      </c>
    </row>
    <row r="14" spans="1:21">
      <c r="A14" s="1">
        <v>2007</v>
      </c>
      <c r="B14" s="38">
        <v>3176</v>
      </c>
      <c r="C14" s="16">
        <v>3082</v>
      </c>
      <c r="D14" s="17">
        <v>179</v>
      </c>
      <c r="E14" s="17">
        <v>6438</v>
      </c>
      <c r="F14" s="16">
        <v>3818</v>
      </c>
      <c r="G14" s="16">
        <v>2622</v>
      </c>
      <c r="H14" s="16">
        <v>12981</v>
      </c>
      <c r="I14" s="16">
        <v>4962</v>
      </c>
      <c r="J14" s="16">
        <v>624</v>
      </c>
      <c r="K14" s="16">
        <v>7549</v>
      </c>
      <c r="L14" s="17">
        <v>1849</v>
      </c>
      <c r="M14" s="15">
        <v>34404</v>
      </c>
      <c r="N14" s="15">
        <v>22146</v>
      </c>
      <c r="O14" s="15">
        <v>5582</v>
      </c>
      <c r="P14" s="15">
        <v>68570</v>
      </c>
    </row>
    <row r="15" spans="1:21">
      <c r="A15" s="1">
        <v>2008</v>
      </c>
      <c r="B15" s="38">
        <v>2923</v>
      </c>
      <c r="C15" s="16">
        <v>2174</v>
      </c>
      <c r="D15" s="17">
        <v>244</v>
      </c>
      <c r="E15" s="17">
        <v>5339</v>
      </c>
      <c r="F15" s="16">
        <v>3338</v>
      </c>
      <c r="G15" s="16">
        <v>4218</v>
      </c>
      <c r="H15" s="16">
        <v>12634</v>
      </c>
      <c r="I15" s="16">
        <v>5377</v>
      </c>
      <c r="J15" s="16">
        <v>740</v>
      </c>
      <c r="K15" s="16">
        <v>7384</v>
      </c>
      <c r="L15" s="17">
        <v>1500</v>
      </c>
      <c r="M15" s="15">
        <v>35190</v>
      </c>
      <c r="N15" s="15">
        <v>18138</v>
      </c>
      <c r="O15" s="15">
        <v>6322</v>
      </c>
      <c r="P15" s="15">
        <v>64989</v>
      </c>
    </row>
    <row r="16" spans="1:21">
      <c r="A16" s="1">
        <v>2009</v>
      </c>
      <c r="B16" s="38">
        <v>1947</v>
      </c>
      <c r="C16" s="16">
        <v>1392</v>
      </c>
      <c r="D16" s="17">
        <v>175</v>
      </c>
      <c r="E16" s="17">
        <v>3515</v>
      </c>
      <c r="F16" s="16">
        <v>2656</v>
      </c>
      <c r="G16" s="16">
        <v>2923</v>
      </c>
      <c r="H16" s="16">
        <v>7802</v>
      </c>
      <c r="I16" s="16">
        <v>4463</v>
      </c>
      <c r="J16" s="16">
        <v>667</v>
      </c>
      <c r="K16" s="16">
        <v>5508</v>
      </c>
      <c r="L16" s="17">
        <v>1539</v>
      </c>
      <c r="M16" s="15">
        <v>25558</v>
      </c>
      <c r="N16" s="15">
        <v>12592</v>
      </c>
      <c r="O16" s="15">
        <v>6448</v>
      </c>
      <c r="P16" s="15">
        <v>48113</v>
      </c>
    </row>
    <row r="17" spans="1:16">
      <c r="A17" s="1">
        <v>2010</v>
      </c>
      <c r="B17" s="38">
        <v>1998</v>
      </c>
      <c r="C17" s="16">
        <v>1384</v>
      </c>
      <c r="D17" s="17">
        <v>169</v>
      </c>
      <c r="E17" s="17">
        <v>3551</v>
      </c>
      <c r="F17" s="16">
        <v>3039</v>
      </c>
      <c r="G17" s="16">
        <v>2054</v>
      </c>
      <c r="H17" s="16">
        <v>6235</v>
      </c>
      <c r="I17" s="16">
        <v>4036</v>
      </c>
      <c r="J17" s="16">
        <v>589</v>
      </c>
      <c r="K17" s="16">
        <v>5962</v>
      </c>
      <c r="L17" s="17">
        <v>1795</v>
      </c>
      <c r="M17" s="15">
        <v>23710</v>
      </c>
      <c r="N17" s="15">
        <v>14839</v>
      </c>
      <c r="O17" s="15">
        <v>8535</v>
      </c>
      <c r="P17" s="15">
        <v>50635</v>
      </c>
    </row>
    <row r="18" spans="1:16">
      <c r="A18" s="1">
        <v>2011</v>
      </c>
      <c r="B18" s="38">
        <v>1658</v>
      </c>
      <c r="C18" s="16">
        <v>1417</v>
      </c>
      <c r="D18" s="17">
        <v>274</v>
      </c>
      <c r="E18" s="17">
        <v>3349</v>
      </c>
      <c r="F18" s="16">
        <v>2093</v>
      </c>
      <c r="G18" s="16">
        <v>1976</v>
      </c>
      <c r="H18" s="16">
        <v>6344</v>
      </c>
      <c r="I18" s="16">
        <v>4934</v>
      </c>
      <c r="J18" s="16">
        <v>377</v>
      </c>
      <c r="K18" s="16">
        <v>5044</v>
      </c>
      <c r="L18" s="17">
        <v>3263</v>
      </c>
      <c r="M18" s="15">
        <v>24031</v>
      </c>
      <c r="N18" s="15">
        <v>16334</v>
      </c>
      <c r="O18" s="15">
        <v>9710</v>
      </c>
      <c r="P18" s="15">
        <v>53424</v>
      </c>
    </row>
    <row r="19" spans="1:16">
      <c r="A19" s="1">
        <v>2012</v>
      </c>
      <c r="B19" s="38">
        <v>2045</v>
      </c>
      <c r="C19" s="16">
        <v>1295</v>
      </c>
      <c r="D19" s="17">
        <v>348</v>
      </c>
      <c r="E19" s="17">
        <v>3688</v>
      </c>
      <c r="F19" s="16">
        <v>2294</v>
      </c>
      <c r="G19" s="16">
        <v>1623</v>
      </c>
      <c r="H19" s="16">
        <v>5811</v>
      </c>
      <c r="I19" s="16">
        <v>4152</v>
      </c>
      <c r="J19" s="16">
        <v>406</v>
      </c>
      <c r="K19" s="16">
        <v>4642</v>
      </c>
      <c r="L19" s="17">
        <v>3404</v>
      </c>
      <c r="M19" s="15">
        <v>22332</v>
      </c>
      <c r="N19" s="15">
        <v>16066</v>
      </c>
      <c r="O19" s="15">
        <v>9567</v>
      </c>
      <c r="P19" s="15">
        <v>51653</v>
      </c>
    </row>
    <row r="20" spans="1:16">
      <c r="A20" s="1">
        <v>2013</v>
      </c>
      <c r="B20" s="38">
        <v>2027</v>
      </c>
      <c r="C20" s="16">
        <v>1157</v>
      </c>
      <c r="D20" s="17">
        <v>305</v>
      </c>
      <c r="E20" s="17">
        <v>3489</v>
      </c>
      <c r="F20" s="16">
        <v>2724</v>
      </c>
      <c r="G20" s="16">
        <v>1431</v>
      </c>
      <c r="H20" s="16">
        <v>6454</v>
      </c>
      <c r="I20" s="16">
        <v>4424</v>
      </c>
      <c r="J20" s="16">
        <v>403</v>
      </c>
      <c r="K20" s="16">
        <v>4708</v>
      </c>
      <c r="L20" s="17">
        <v>3358</v>
      </c>
      <c r="M20" s="15">
        <v>23502</v>
      </c>
      <c r="N20" s="15">
        <v>18088</v>
      </c>
      <c r="O20" s="15">
        <v>8896</v>
      </c>
      <c r="P20" s="15">
        <v>53975</v>
      </c>
    </row>
    <row r="21" spans="1:16">
      <c r="A21" s="1">
        <v>2014</v>
      </c>
      <c r="B21" s="38">
        <v>2238</v>
      </c>
      <c r="C21" s="16">
        <v>1749</v>
      </c>
      <c r="D21" s="17">
        <v>198</v>
      </c>
      <c r="E21" s="17">
        <v>4186</v>
      </c>
      <c r="F21" s="16">
        <v>4052</v>
      </c>
      <c r="G21" s="16">
        <v>1144</v>
      </c>
      <c r="H21" s="16">
        <v>7633</v>
      </c>
      <c r="I21" s="16">
        <v>4846</v>
      </c>
      <c r="J21" s="16">
        <v>356</v>
      </c>
      <c r="K21" s="16">
        <v>5701</v>
      </c>
      <c r="L21" s="17">
        <v>2137</v>
      </c>
      <c r="M21" s="15">
        <v>25868</v>
      </c>
      <c r="N21" s="15">
        <v>23717</v>
      </c>
      <c r="O21" s="15">
        <v>9377</v>
      </c>
      <c r="P21" s="15">
        <v>63147</v>
      </c>
    </row>
    <row r="22" spans="1:16">
      <c r="A22" s="1">
        <v>2015</v>
      </c>
      <c r="B22" s="38">
        <v>2645</v>
      </c>
      <c r="C22" s="16">
        <v>2010</v>
      </c>
      <c r="D22" s="17">
        <v>73</v>
      </c>
      <c r="E22" s="17">
        <v>4728</v>
      </c>
      <c r="F22" s="16">
        <v>4548</v>
      </c>
      <c r="G22" s="16">
        <v>1099</v>
      </c>
      <c r="H22" s="16">
        <v>8974</v>
      </c>
      <c r="I22" s="16">
        <v>5614</v>
      </c>
      <c r="J22" s="16">
        <v>246</v>
      </c>
      <c r="K22" s="16">
        <v>5285</v>
      </c>
      <c r="L22" s="17">
        <v>1081</v>
      </c>
      <c r="M22" s="15">
        <v>26846</v>
      </c>
      <c r="N22" s="15">
        <v>26261</v>
      </c>
      <c r="O22" s="15">
        <v>10979</v>
      </c>
      <c r="P22" s="15">
        <v>68814</v>
      </c>
    </row>
    <row r="23" spans="1:16">
      <c r="A23" s="1">
        <v>2016</v>
      </c>
      <c r="B23" s="38">
        <v>2416</v>
      </c>
      <c r="C23" s="16">
        <v>2120</v>
      </c>
      <c r="D23" s="17">
        <v>52</v>
      </c>
      <c r="E23" s="17">
        <v>4588</v>
      </c>
      <c r="F23" s="16">
        <v>5208</v>
      </c>
      <c r="G23" s="16">
        <v>1204</v>
      </c>
      <c r="H23" s="16">
        <v>10613</v>
      </c>
      <c r="I23" s="16">
        <v>6000</v>
      </c>
      <c r="J23" s="16">
        <v>379</v>
      </c>
      <c r="K23" s="16">
        <v>5269</v>
      </c>
      <c r="L23" s="17">
        <v>1078</v>
      </c>
      <c r="M23" s="15">
        <v>29751</v>
      </c>
      <c r="N23" s="15">
        <v>30573</v>
      </c>
      <c r="O23" s="15">
        <v>10517</v>
      </c>
      <c r="P23" s="15">
        <v>75429</v>
      </c>
    </row>
    <row r="24" spans="1:16">
      <c r="A24" s="1">
        <v>2017</v>
      </c>
      <c r="B24" s="38">
        <v>2711</v>
      </c>
      <c r="C24" s="16">
        <v>2041</v>
      </c>
      <c r="D24" s="17">
        <v>74</v>
      </c>
      <c r="E24" s="17">
        <v>4826</v>
      </c>
      <c r="F24" s="16">
        <v>5796</v>
      </c>
      <c r="G24" s="16">
        <v>1198</v>
      </c>
      <c r="H24" s="16">
        <v>11227</v>
      </c>
      <c r="I24" s="16">
        <v>7385</v>
      </c>
      <c r="J24" s="16">
        <v>578</v>
      </c>
      <c r="K24" s="16">
        <v>4935</v>
      </c>
      <c r="L24" s="17">
        <v>1251</v>
      </c>
      <c r="M24" s="15">
        <v>32370</v>
      </c>
      <c r="N24" s="15">
        <v>34406</v>
      </c>
      <c r="O24" s="15">
        <v>12331</v>
      </c>
      <c r="P24" s="15">
        <v>83933</v>
      </c>
    </row>
    <row r="25" spans="1:16">
      <c r="A25" s="1">
        <v>2018</v>
      </c>
      <c r="B25" s="38">
        <v>2614</v>
      </c>
      <c r="C25" s="16">
        <v>2850</v>
      </c>
      <c r="D25" s="17">
        <v>57</v>
      </c>
      <c r="E25" s="17">
        <v>5521</v>
      </c>
      <c r="F25" s="16">
        <v>4883</v>
      </c>
      <c r="G25" s="16">
        <v>966</v>
      </c>
      <c r="H25" s="16">
        <v>10553</v>
      </c>
      <c r="I25" s="16">
        <v>8442</v>
      </c>
      <c r="J25" s="16">
        <v>574</v>
      </c>
      <c r="K25" s="16">
        <v>4590</v>
      </c>
      <c r="L25" s="17">
        <v>1106</v>
      </c>
      <c r="M25" s="15">
        <v>31114</v>
      </c>
      <c r="N25" s="15">
        <v>37669</v>
      </c>
      <c r="O25" s="15">
        <v>11139</v>
      </c>
      <c r="P25" s="15">
        <v>85443</v>
      </c>
    </row>
    <row r="26" spans="1:16">
      <c r="A26" s="1">
        <v>2019</v>
      </c>
      <c r="B26" s="38">
        <v>2136</v>
      </c>
      <c r="C26" s="16">
        <v>3812</v>
      </c>
      <c r="D26" s="17">
        <v>14</v>
      </c>
      <c r="E26" s="17">
        <v>5962</v>
      </c>
      <c r="F26" s="16">
        <v>5033</v>
      </c>
      <c r="G26" s="16">
        <v>1173</v>
      </c>
      <c r="H26" s="16">
        <v>10307</v>
      </c>
      <c r="I26" s="16">
        <v>8773</v>
      </c>
      <c r="J26" s="16">
        <v>741</v>
      </c>
      <c r="K26" s="16">
        <v>3981</v>
      </c>
      <c r="L26" s="17">
        <v>1565</v>
      </c>
      <c r="M26" s="15">
        <v>31572</v>
      </c>
      <c r="N26" s="15">
        <v>40668</v>
      </c>
      <c r="O26" s="15">
        <v>11937</v>
      </c>
      <c r="P26" s="15">
        <v>90138</v>
      </c>
    </row>
    <row r="27" spans="1:16">
      <c r="A27" s="1">
        <v>2020</v>
      </c>
      <c r="B27" s="38">
        <v>1926</v>
      </c>
      <c r="C27" s="16">
        <v>2942</v>
      </c>
      <c r="D27" s="17">
        <v>34</v>
      </c>
      <c r="E27" s="17">
        <v>4901</v>
      </c>
      <c r="F27" s="16">
        <v>3693</v>
      </c>
      <c r="G27" s="16">
        <v>727</v>
      </c>
      <c r="H27" s="16">
        <v>8404</v>
      </c>
      <c r="I27" s="16">
        <v>7477</v>
      </c>
      <c r="J27" s="16">
        <v>541</v>
      </c>
      <c r="K27" s="16">
        <v>2840</v>
      </c>
      <c r="L27" s="17">
        <v>1190</v>
      </c>
      <c r="M27" s="15">
        <v>24871</v>
      </c>
      <c r="N27" s="15">
        <v>33319</v>
      </c>
      <c r="O27" s="15">
        <v>10839</v>
      </c>
      <c r="P27" s="15">
        <v>73931</v>
      </c>
    </row>
    <row r="28" spans="1:16">
      <c r="A28" s="1">
        <v>2021</v>
      </c>
      <c r="B28" s="38">
        <v>2296</v>
      </c>
      <c r="C28" s="16">
        <v>2789</v>
      </c>
      <c r="D28" s="17">
        <v>116</v>
      </c>
      <c r="E28" s="17">
        <v>5201</v>
      </c>
      <c r="F28" s="16">
        <v>3606</v>
      </c>
      <c r="G28" s="16">
        <v>794</v>
      </c>
      <c r="H28" s="16">
        <v>9125</v>
      </c>
      <c r="I28" s="16">
        <v>6584</v>
      </c>
      <c r="J28" s="16">
        <v>378</v>
      </c>
      <c r="K28" s="16">
        <v>2209</v>
      </c>
      <c r="L28" s="17">
        <v>1054</v>
      </c>
      <c r="M28" s="15">
        <v>23750</v>
      </c>
      <c r="N28" s="17">
        <v>41031</v>
      </c>
      <c r="O28" s="15">
        <v>13836</v>
      </c>
      <c r="P28" s="15">
        <v>83818</v>
      </c>
    </row>
    <row r="29" spans="1:16">
      <c r="A29" s="1">
        <v>2022</v>
      </c>
      <c r="B29" s="38">
        <v>3296</v>
      </c>
      <c r="C29" s="16">
        <v>4614</v>
      </c>
      <c r="D29" s="17">
        <v>260</v>
      </c>
      <c r="E29" s="17">
        <v>8170</v>
      </c>
      <c r="F29" s="16">
        <v>3929</v>
      </c>
      <c r="G29" s="16">
        <v>1195</v>
      </c>
      <c r="H29" s="16">
        <v>9605</v>
      </c>
      <c r="I29" s="16">
        <v>6298</v>
      </c>
      <c r="J29" s="16">
        <v>413</v>
      </c>
      <c r="K29" s="16">
        <v>2546</v>
      </c>
      <c r="L29" s="17">
        <v>1661</v>
      </c>
      <c r="M29" s="15">
        <v>25646</v>
      </c>
      <c r="N29" s="17">
        <v>50479</v>
      </c>
      <c r="O29" s="15">
        <v>14072</v>
      </c>
      <c r="P29" s="15">
        <v>98367</v>
      </c>
    </row>
    <row r="30" spans="1:16">
      <c r="A30" s="1">
        <v>2023</v>
      </c>
      <c r="B30" s="38">
        <v>3384</v>
      </c>
      <c r="C30" s="16">
        <v>4686</v>
      </c>
      <c r="D30" s="17">
        <v>438</v>
      </c>
      <c r="E30" s="17">
        <v>8509</v>
      </c>
      <c r="F30" s="16">
        <v>3870</v>
      </c>
      <c r="G30" s="16">
        <v>1505</v>
      </c>
      <c r="H30" s="16">
        <v>10879</v>
      </c>
      <c r="I30" s="16">
        <v>7631</v>
      </c>
      <c r="J30" s="16">
        <v>477</v>
      </c>
      <c r="K30" s="16">
        <v>2462</v>
      </c>
      <c r="L30" s="17">
        <v>2187</v>
      </c>
      <c r="M30" s="15">
        <v>29010</v>
      </c>
      <c r="N30" s="15">
        <v>46255</v>
      </c>
      <c r="O30" s="15">
        <v>16643</v>
      </c>
      <c r="P30" s="15">
        <v>100418</v>
      </c>
    </row>
    <row r="31" spans="1:16" ht="15" thickBot="1"/>
    <row r="32" spans="1:16" ht="15" thickBot="1">
      <c r="A32" s="54" t="s">
        <v>111</v>
      </c>
      <c r="B32" s="55"/>
    </row>
    <row r="33" spans="1:3" ht="15" thickBot="1">
      <c r="A33" s="56" t="s">
        <v>104</v>
      </c>
      <c r="B33" s="57"/>
    </row>
    <row r="34" spans="1:3">
      <c r="A34" s="28" t="s">
        <v>105</v>
      </c>
      <c r="B34" s="30">
        <f>AVERAGE(B5:B30)</f>
        <v>2613.6153846153848</v>
      </c>
    </row>
    <row r="35" spans="1:3">
      <c r="A35" t="s">
        <v>106</v>
      </c>
      <c r="B35" s="30">
        <f>MEDIAN(B5:B30)</f>
        <v>2678</v>
      </c>
    </row>
    <row r="36" spans="1:3">
      <c r="A36" t="s">
        <v>107</v>
      </c>
      <c r="B36" s="31">
        <f>MODE(B5:B30)</f>
        <v>3296</v>
      </c>
    </row>
    <row r="37" spans="1:3">
      <c r="A37" s="28" t="s">
        <v>108</v>
      </c>
      <c r="B37">
        <f>_xlfn.STDEV.S(B5:B30)</f>
        <v>501.18069211996368</v>
      </c>
      <c r="C37" s="26"/>
    </row>
    <row r="38" spans="1:3" ht="15" thickBot="1">
      <c r="A38" t="s">
        <v>109</v>
      </c>
      <c r="B38" s="29">
        <f>MAX(B5:B30)-MIN(B5:B30)</f>
        <v>1726</v>
      </c>
      <c r="C38" s="26"/>
    </row>
    <row r="39" spans="1:3">
      <c r="A39" s="27"/>
    </row>
  </sheetData>
  <mergeCells count="2">
    <mergeCell ref="A32:B32"/>
    <mergeCell ref="A33:B33"/>
  </mergeCells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O41"/>
  <sheetViews>
    <sheetView topLeftCell="A33" zoomScale="70" zoomScaleNormal="70" workbookViewId="0">
      <selection activeCell="I34" sqref="I34"/>
    </sheetView>
  </sheetViews>
  <sheetFormatPr defaultColWidth="8.6640625" defaultRowHeight="14.4"/>
  <cols>
    <col min="1" max="1" width="36" customWidth="1"/>
    <col min="2" max="2" width="13.6640625" customWidth="1"/>
    <col min="3" max="3" width="12.44140625" customWidth="1"/>
    <col min="4" max="4" width="12.33203125" customWidth="1"/>
    <col min="5" max="5" width="12.5546875" customWidth="1"/>
    <col min="6" max="6" width="12.33203125" customWidth="1"/>
    <col min="7" max="7" width="12.6640625" customWidth="1"/>
    <col min="8" max="8" width="12.33203125" customWidth="1"/>
    <col min="9" max="9" width="11.6640625" customWidth="1"/>
    <col min="10" max="10" width="11.44140625" customWidth="1"/>
    <col min="11" max="11" width="16.77734375" customWidth="1"/>
    <col min="12" max="12" width="12.6640625" customWidth="1"/>
    <col min="13" max="13" width="14.6640625" customWidth="1"/>
    <col min="14" max="14" width="13.6640625" customWidth="1"/>
    <col min="15" max="15" width="16.88671875" customWidth="1"/>
    <col min="16" max="16" width="11.5546875" customWidth="1"/>
    <col min="17" max="17" width="12.6640625" customWidth="1"/>
  </cols>
  <sheetData>
    <row r="1" spans="1:15" ht="19.2">
      <c r="A1" s="3" t="s">
        <v>103</v>
      </c>
    </row>
    <row r="2" spans="1:15">
      <c r="A2" s="4" t="s">
        <v>29</v>
      </c>
    </row>
    <row r="3" spans="1:15" ht="29.25" customHeight="1">
      <c r="A3" s="4"/>
    </row>
    <row r="4" spans="1:15" ht="79.2" customHeight="1">
      <c r="A4" s="8" t="s">
        <v>30</v>
      </c>
      <c r="B4" s="39" t="s">
        <v>31</v>
      </c>
      <c r="C4" s="9" t="s">
        <v>32</v>
      </c>
      <c r="D4" s="9" t="s">
        <v>33</v>
      </c>
      <c r="E4" s="9" t="s">
        <v>34</v>
      </c>
      <c r="F4" s="9" t="s">
        <v>35</v>
      </c>
      <c r="G4" s="9" t="s">
        <v>36</v>
      </c>
      <c r="H4" s="9" t="s">
        <v>37</v>
      </c>
      <c r="I4" s="9" t="s">
        <v>38</v>
      </c>
      <c r="J4" s="9" t="s">
        <v>39</v>
      </c>
      <c r="K4" s="10" t="s">
        <v>40</v>
      </c>
      <c r="L4" s="11" t="s">
        <v>41</v>
      </c>
      <c r="M4" s="12" t="s">
        <v>0</v>
      </c>
      <c r="N4" s="9" t="s">
        <v>46</v>
      </c>
      <c r="O4" s="10" t="s">
        <v>47</v>
      </c>
    </row>
    <row r="5" spans="1:15">
      <c r="A5" s="1">
        <v>1998</v>
      </c>
      <c r="B5" s="38">
        <v>77</v>
      </c>
      <c r="C5" s="16">
        <v>29</v>
      </c>
      <c r="D5" s="16">
        <v>4</v>
      </c>
      <c r="E5" s="16">
        <v>801</v>
      </c>
      <c r="F5" s="16">
        <v>332</v>
      </c>
      <c r="G5" s="16">
        <v>636</v>
      </c>
      <c r="H5" s="16">
        <v>454</v>
      </c>
      <c r="I5" s="16">
        <v>380</v>
      </c>
      <c r="J5" s="16">
        <v>53</v>
      </c>
      <c r="K5" s="17">
        <v>578</v>
      </c>
      <c r="L5" s="15">
        <v>3343</v>
      </c>
      <c r="M5" s="18">
        <v>7003</v>
      </c>
      <c r="N5" s="15">
        <v>881</v>
      </c>
      <c r="O5" s="15">
        <v>2779</v>
      </c>
    </row>
    <row r="6" spans="1:15">
      <c r="A6" s="1">
        <v>1999</v>
      </c>
      <c r="B6" s="38">
        <v>96</v>
      </c>
      <c r="C6" s="16">
        <v>36</v>
      </c>
      <c r="D6" s="16">
        <v>4</v>
      </c>
      <c r="E6" s="16">
        <v>984</v>
      </c>
      <c r="F6" s="16">
        <v>386</v>
      </c>
      <c r="G6" s="16">
        <v>712</v>
      </c>
      <c r="H6" s="16">
        <v>519</v>
      </c>
      <c r="I6" s="16">
        <v>445</v>
      </c>
      <c r="J6" s="16">
        <v>55</v>
      </c>
      <c r="K6" s="17">
        <v>668</v>
      </c>
      <c r="L6" s="15">
        <v>3907</v>
      </c>
      <c r="M6" s="18">
        <v>7534</v>
      </c>
      <c r="N6" s="15">
        <v>824</v>
      </c>
      <c r="O6" s="15">
        <v>2803</v>
      </c>
    </row>
    <row r="7" spans="1:15">
      <c r="A7" s="1">
        <v>2000</v>
      </c>
      <c r="B7" s="38">
        <v>91</v>
      </c>
      <c r="C7" s="16">
        <v>21</v>
      </c>
      <c r="D7" s="16">
        <v>4</v>
      </c>
      <c r="E7" s="16">
        <v>1014</v>
      </c>
      <c r="F7" s="16">
        <v>369</v>
      </c>
      <c r="G7" s="16">
        <v>755</v>
      </c>
      <c r="H7" s="16">
        <v>399</v>
      </c>
      <c r="I7" s="16">
        <v>455</v>
      </c>
      <c r="J7" s="16">
        <v>90</v>
      </c>
      <c r="K7" s="17">
        <v>668</v>
      </c>
      <c r="L7" s="15">
        <v>3863</v>
      </c>
      <c r="M7" s="18">
        <v>7574</v>
      </c>
      <c r="N7" s="15">
        <v>1075</v>
      </c>
      <c r="O7" s="15">
        <v>2636</v>
      </c>
    </row>
    <row r="8" spans="1:15">
      <c r="A8" s="1">
        <v>2001</v>
      </c>
      <c r="B8" s="38">
        <v>49</v>
      </c>
      <c r="C8" s="16">
        <v>14</v>
      </c>
      <c r="D8" s="16">
        <v>4</v>
      </c>
      <c r="E8" s="16">
        <v>1357</v>
      </c>
      <c r="F8" s="16">
        <v>445</v>
      </c>
      <c r="G8" s="16">
        <v>883</v>
      </c>
      <c r="H8" s="16">
        <v>380</v>
      </c>
      <c r="I8" s="16">
        <v>421</v>
      </c>
      <c r="J8" s="16">
        <v>83</v>
      </c>
      <c r="K8" s="17">
        <v>614</v>
      </c>
      <c r="L8" s="15">
        <v>4253</v>
      </c>
      <c r="M8" s="18">
        <v>8458</v>
      </c>
      <c r="N8" s="15">
        <v>1174</v>
      </c>
      <c r="O8" s="15">
        <v>3031</v>
      </c>
    </row>
    <row r="9" spans="1:15">
      <c r="A9" s="1">
        <v>2002</v>
      </c>
      <c r="B9" s="38">
        <v>53</v>
      </c>
      <c r="C9" s="16">
        <v>9</v>
      </c>
      <c r="D9" s="16">
        <v>4</v>
      </c>
      <c r="E9" s="16">
        <v>1810</v>
      </c>
      <c r="F9" s="16">
        <v>611</v>
      </c>
      <c r="G9" s="16">
        <v>1087</v>
      </c>
      <c r="H9" s="16">
        <v>686</v>
      </c>
      <c r="I9" s="16">
        <v>517</v>
      </c>
      <c r="J9" s="16">
        <v>103</v>
      </c>
      <c r="K9" s="17">
        <v>636</v>
      </c>
      <c r="L9" s="15">
        <v>5517</v>
      </c>
      <c r="M9" s="18">
        <v>10927</v>
      </c>
      <c r="N9" s="15">
        <v>1411</v>
      </c>
      <c r="O9" s="15">
        <v>3999</v>
      </c>
    </row>
    <row r="10" spans="1:15">
      <c r="A10" s="1">
        <v>2003</v>
      </c>
      <c r="B10" s="38">
        <v>130</v>
      </c>
      <c r="C10" s="16">
        <v>23</v>
      </c>
      <c r="D10" s="16">
        <v>3</v>
      </c>
      <c r="E10" s="16">
        <v>2183</v>
      </c>
      <c r="F10" s="16">
        <v>929</v>
      </c>
      <c r="G10" s="16">
        <v>1402</v>
      </c>
      <c r="H10" s="16">
        <v>918</v>
      </c>
      <c r="I10" s="16">
        <v>594</v>
      </c>
      <c r="J10" s="16">
        <v>127</v>
      </c>
      <c r="K10" s="17">
        <v>971</v>
      </c>
      <c r="L10" s="15">
        <v>7280</v>
      </c>
      <c r="M10" s="18">
        <v>12925</v>
      </c>
      <c r="N10" s="15">
        <v>1706</v>
      </c>
      <c r="O10" s="15">
        <v>3939</v>
      </c>
    </row>
    <row r="11" spans="1:15">
      <c r="A11" s="1">
        <v>2004</v>
      </c>
      <c r="B11" s="38">
        <v>118</v>
      </c>
      <c r="C11" s="16">
        <v>35</v>
      </c>
      <c r="D11" s="16">
        <v>4</v>
      </c>
      <c r="E11" s="16">
        <v>3029</v>
      </c>
      <c r="F11" s="16">
        <v>981</v>
      </c>
      <c r="G11" s="16">
        <v>1722</v>
      </c>
      <c r="H11" s="16">
        <v>914</v>
      </c>
      <c r="I11" s="16">
        <v>715</v>
      </c>
      <c r="J11" s="16">
        <v>129</v>
      </c>
      <c r="K11" s="17">
        <v>990</v>
      </c>
      <c r="L11" s="15">
        <v>8638</v>
      </c>
      <c r="M11" s="18">
        <v>13991</v>
      </c>
      <c r="N11" s="15">
        <v>2210</v>
      </c>
      <c r="O11" s="15">
        <v>3143</v>
      </c>
    </row>
    <row r="12" spans="1:15">
      <c r="A12" s="1">
        <v>2005</v>
      </c>
      <c r="B12" s="38">
        <v>77</v>
      </c>
      <c r="C12" s="16">
        <v>32</v>
      </c>
      <c r="D12" s="16">
        <v>3</v>
      </c>
      <c r="E12" s="16">
        <v>3279</v>
      </c>
      <c r="F12" s="16">
        <v>912</v>
      </c>
      <c r="G12" s="16">
        <v>1518</v>
      </c>
      <c r="H12" s="16">
        <v>872</v>
      </c>
      <c r="I12" s="16">
        <v>697</v>
      </c>
      <c r="J12" s="16">
        <v>130</v>
      </c>
      <c r="K12" s="17">
        <v>845</v>
      </c>
      <c r="L12" s="15">
        <v>8362</v>
      </c>
      <c r="M12" s="18">
        <v>13694</v>
      </c>
      <c r="N12" s="15">
        <v>2251</v>
      </c>
      <c r="O12" s="15">
        <v>3081</v>
      </c>
    </row>
    <row r="13" spans="1:15">
      <c r="A13" s="1">
        <v>2006</v>
      </c>
      <c r="B13" s="38">
        <v>67</v>
      </c>
      <c r="C13" s="16">
        <v>29</v>
      </c>
      <c r="D13" s="16">
        <v>2</v>
      </c>
      <c r="E13" s="16">
        <v>3424</v>
      </c>
      <c r="F13" s="16">
        <v>909</v>
      </c>
      <c r="G13" s="16">
        <v>1226</v>
      </c>
      <c r="H13" s="16">
        <v>821</v>
      </c>
      <c r="I13" s="16">
        <v>706</v>
      </c>
      <c r="J13" s="16">
        <v>120</v>
      </c>
      <c r="K13" s="17">
        <v>742</v>
      </c>
      <c r="L13" s="15">
        <v>8047</v>
      </c>
      <c r="M13" s="18">
        <v>13773</v>
      </c>
      <c r="N13" s="15">
        <v>2853</v>
      </c>
      <c r="O13" s="15">
        <v>2873</v>
      </c>
    </row>
    <row r="14" spans="1:15">
      <c r="A14" s="1">
        <v>2007</v>
      </c>
      <c r="B14" s="38">
        <v>77</v>
      </c>
      <c r="C14" s="16">
        <v>26</v>
      </c>
      <c r="D14" s="16">
        <v>1</v>
      </c>
      <c r="E14" s="16">
        <v>3321</v>
      </c>
      <c r="F14" s="16">
        <v>940</v>
      </c>
      <c r="G14" s="16">
        <v>1260</v>
      </c>
      <c r="H14" s="16">
        <v>862</v>
      </c>
      <c r="I14" s="16">
        <v>754</v>
      </c>
      <c r="J14" s="16">
        <v>110</v>
      </c>
      <c r="K14" s="17">
        <v>995</v>
      </c>
      <c r="L14" s="15">
        <v>8347</v>
      </c>
      <c r="M14" s="18">
        <v>14888</v>
      </c>
      <c r="N14" s="15">
        <v>3480</v>
      </c>
      <c r="O14" s="15">
        <v>3061</v>
      </c>
    </row>
    <row r="15" spans="1:15">
      <c r="A15" s="1">
        <v>2008</v>
      </c>
      <c r="B15" s="38">
        <v>55</v>
      </c>
      <c r="C15" s="16">
        <v>25</v>
      </c>
      <c r="D15" s="16">
        <v>11</v>
      </c>
      <c r="E15" s="16">
        <v>4108</v>
      </c>
      <c r="F15" s="16">
        <v>1258</v>
      </c>
      <c r="G15" s="16">
        <v>1665</v>
      </c>
      <c r="H15" s="16">
        <v>879</v>
      </c>
      <c r="I15" s="16">
        <v>969</v>
      </c>
      <c r="J15" s="16">
        <v>113</v>
      </c>
      <c r="K15" s="17">
        <v>903</v>
      </c>
      <c r="L15" s="15">
        <v>9988</v>
      </c>
      <c r="M15" s="18">
        <v>16680</v>
      </c>
      <c r="N15" s="15">
        <v>3299</v>
      </c>
      <c r="O15" s="15">
        <v>3393</v>
      </c>
    </row>
    <row r="16" spans="1:15">
      <c r="A16" s="1">
        <v>2009</v>
      </c>
      <c r="B16" s="38">
        <v>49</v>
      </c>
      <c r="C16" s="16">
        <v>29</v>
      </c>
      <c r="D16" s="16">
        <v>15</v>
      </c>
      <c r="E16" s="16">
        <v>5212</v>
      </c>
      <c r="F16" s="16">
        <v>1042</v>
      </c>
      <c r="G16" s="16">
        <v>2004</v>
      </c>
      <c r="H16" s="16">
        <v>909</v>
      </c>
      <c r="I16" s="16">
        <v>1258</v>
      </c>
      <c r="J16" s="16">
        <v>179</v>
      </c>
      <c r="K16" s="17">
        <v>1161</v>
      </c>
      <c r="L16" s="15">
        <v>11857</v>
      </c>
      <c r="M16" s="18">
        <v>19475</v>
      </c>
      <c r="N16" s="15">
        <v>3327</v>
      </c>
      <c r="O16" s="15">
        <v>4291</v>
      </c>
    </row>
    <row r="17" spans="1:15">
      <c r="A17" s="1">
        <v>2010</v>
      </c>
      <c r="B17" s="38">
        <v>85</v>
      </c>
      <c r="C17" s="16">
        <v>43</v>
      </c>
      <c r="D17" s="16">
        <v>10</v>
      </c>
      <c r="E17" s="16">
        <v>6939</v>
      </c>
      <c r="F17" s="16">
        <v>1134</v>
      </c>
      <c r="G17" s="16">
        <v>2079</v>
      </c>
      <c r="H17" s="16">
        <v>1008</v>
      </c>
      <c r="I17" s="16">
        <v>1581</v>
      </c>
      <c r="J17" s="16">
        <v>402</v>
      </c>
      <c r="K17" s="17">
        <v>1092</v>
      </c>
      <c r="L17" s="15">
        <v>14372</v>
      </c>
      <c r="M17" s="18">
        <v>24270</v>
      </c>
      <c r="N17" s="15">
        <v>4893</v>
      </c>
      <c r="O17" s="15">
        <v>5005</v>
      </c>
    </row>
    <row r="18" spans="1:15">
      <c r="A18" s="1">
        <v>2011</v>
      </c>
      <c r="B18" s="38">
        <v>59</v>
      </c>
      <c r="C18" s="16">
        <v>20</v>
      </c>
      <c r="D18" s="16">
        <v>8</v>
      </c>
      <c r="E18" s="16">
        <v>6026</v>
      </c>
      <c r="F18" s="16">
        <v>1321</v>
      </c>
      <c r="G18" s="16">
        <v>2400</v>
      </c>
      <c r="H18" s="16">
        <v>816</v>
      </c>
      <c r="I18" s="16">
        <v>1076</v>
      </c>
      <c r="J18" s="16">
        <v>182</v>
      </c>
      <c r="K18" s="17">
        <v>1383</v>
      </c>
      <c r="L18" s="15">
        <v>13291</v>
      </c>
      <c r="M18" s="18">
        <v>23136</v>
      </c>
      <c r="N18" s="15">
        <v>4938</v>
      </c>
      <c r="O18" s="15">
        <v>4907</v>
      </c>
    </row>
    <row r="19" spans="1:15">
      <c r="A19" s="1">
        <v>2012</v>
      </c>
      <c r="B19" s="38">
        <v>120</v>
      </c>
      <c r="C19" s="16">
        <v>18</v>
      </c>
      <c r="D19" s="16">
        <v>25</v>
      </c>
      <c r="E19" s="16">
        <v>4983</v>
      </c>
      <c r="F19" s="16">
        <v>843</v>
      </c>
      <c r="G19" s="16">
        <v>1806</v>
      </c>
      <c r="H19" s="16">
        <v>706</v>
      </c>
      <c r="I19" s="16">
        <v>903</v>
      </c>
      <c r="J19" s="16">
        <v>60</v>
      </c>
      <c r="K19" s="17">
        <v>1361</v>
      </c>
      <c r="L19" s="15">
        <v>10826</v>
      </c>
      <c r="M19" s="18">
        <v>18984</v>
      </c>
      <c r="N19" s="15">
        <v>4049</v>
      </c>
      <c r="O19" s="15">
        <v>4108</v>
      </c>
    </row>
    <row r="20" spans="1:15">
      <c r="A20" s="1">
        <v>2013</v>
      </c>
      <c r="B20" s="38">
        <v>85</v>
      </c>
      <c r="C20" s="16">
        <v>33</v>
      </c>
      <c r="D20" s="16">
        <v>42</v>
      </c>
      <c r="E20" s="16">
        <v>4373</v>
      </c>
      <c r="F20" s="16">
        <v>997</v>
      </c>
      <c r="G20" s="16">
        <v>1688</v>
      </c>
      <c r="H20" s="16">
        <v>929</v>
      </c>
      <c r="I20" s="16">
        <v>670</v>
      </c>
      <c r="J20" s="16">
        <v>115</v>
      </c>
      <c r="K20" s="17">
        <v>1332</v>
      </c>
      <c r="L20" s="15">
        <v>10265</v>
      </c>
      <c r="M20" s="18">
        <v>20154</v>
      </c>
      <c r="N20" s="15">
        <v>4323</v>
      </c>
      <c r="O20" s="15">
        <v>5566</v>
      </c>
    </row>
    <row r="21" spans="1:15">
      <c r="A21" s="1">
        <v>2014</v>
      </c>
      <c r="B21" s="38">
        <v>125</v>
      </c>
      <c r="C21" s="16">
        <v>42</v>
      </c>
      <c r="D21" s="16">
        <v>27</v>
      </c>
      <c r="E21" s="16">
        <v>4150</v>
      </c>
      <c r="F21" s="16">
        <v>1518</v>
      </c>
      <c r="G21" s="16">
        <v>1948</v>
      </c>
      <c r="H21" s="16">
        <v>526</v>
      </c>
      <c r="I21" s="16">
        <v>855</v>
      </c>
      <c r="J21" s="16">
        <v>190</v>
      </c>
      <c r="K21" s="17">
        <v>1184</v>
      </c>
      <c r="L21" s="15">
        <v>10564</v>
      </c>
      <c r="M21" s="18">
        <v>21788</v>
      </c>
      <c r="N21" s="15">
        <v>5809</v>
      </c>
      <c r="O21" s="15">
        <v>5415</v>
      </c>
    </row>
    <row r="22" spans="1:15">
      <c r="A22" s="1">
        <v>2015</v>
      </c>
      <c r="B22" s="38">
        <v>91</v>
      </c>
      <c r="C22" s="16">
        <v>7</v>
      </c>
      <c r="D22" s="16">
        <v>11</v>
      </c>
      <c r="E22" s="16">
        <v>4369</v>
      </c>
      <c r="F22" s="16">
        <v>1894</v>
      </c>
      <c r="G22" s="16">
        <v>1631</v>
      </c>
      <c r="H22" s="16">
        <v>457</v>
      </c>
      <c r="I22" s="16">
        <v>877</v>
      </c>
      <c r="J22" s="16">
        <v>218</v>
      </c>
      <c r="K22" s="17">
        <v>1200</v>
      </c>
      <c r="L22" s="15">
        <v>10755</v>
      </c>
      <c r="M22" s="18">
        <v>22455</v>
      </c>
      <c r="N22" s="15">
        <v>4908</v>
      </c>
      <c r="O22" s="15">
        <v>6792</v>
      </c>
    </row>
    <row r="23" spans="1:15">
      <c r="A23" s="1">
        <v>2016</v>
      </c>
      <c r="B23" s="38">
        <v>115</v>
      </c>
      <c r="C23" s="16">
        <v>12</v>
      </c>
      <c r="D23" s="16">
        <v>3</v>
      </c>
      <c r="E23" s="16">
        <v>4828</v>
      </c>
      <c r="F23" s="16">
        <v>1540</v>
      </c>
      <c r="G23" s="16">
        <v>2145</v>
      </c>
      <c r="H23" s="16">
        <v>695</v>
      </c>
      <c r="I23" s="16">
        <v>737</v>
      </c>
      <c r="J23" s="16">
        <v>271</v>
      </c>
      <c r="K23" s="17">
        <v>1162</v>
      </c>
      <c r="L23" s="15">
        <v>11508</v>
      </c>
      <c r="M23" s="18">
        <v>23562</v>
      </c>
      <c r="N23" s="15">
        <v>4806</v>
      </c>
      <c r="O23" s="15">
        <v>7248</v>
      </c>
    </row>
    <row r="24" spans="1:15">
      <c r="A24" s="1">
        <v>2017</v>
      </c>
      <c r="B24" s="38">
        <v>134</v>
      </c>
      <c r="C24" s="16">
        <v>22</v>
      </c>
      <c r="D24" s="16">
        <v>0</v>
      </c>
      <c r="E24" s="16">
        <v>4250</v>
      </c>
      <c r="F24" s="16">
        <v>1537</v>
      </c>
      <c r="G24" s="16">
        <v>1994</v>
      </c>
      <c r="H24" s="16">
        <v>844</v>
      </c>
      <c r="I24" s="16">
        <v>844</v>
      </c>
      <c r="J24" s="16">
        <v>672</v>
      </c>
      <c r="K24" s="17">
        <v>1223</v>
      </c>
      <c r="L24" s="15">
        <v>11521</v>
      </c>
      <c r="M24" s="18">
        <v>25123</v>
      </c>
      <c r="N24" s="15">
        <v>5826</v>
      </c>
      <c r="O24" s="15">
        <v>7776</v>
      </c>
    </row>
    <row r="25" spans="1:15">
      <c r="A25" s="1">
        <v>2018</v>
      </c>
      <c r="B25" s="38">
        <v>136</v>
      </c>
      <c r="C25" s="16">
        <v>19</v>
      </c>
      <c r="D25" s="16">
        <v>5</v>
      </c>
      <c r="E25" s="16">
        <v>3928</v>
      </c>
      <c r="F25" s="16">
        <v>1498</v>
      </c>
      <c r="G25" s="16">
        <v>1512</v>
      </c>
      <c r="H25" s="16">
        <v>692</v>
      </c>
      <c r="I25" s="16">
        <v>1096</v>
      </c>
      <c r="J25" s="16">
        <v>398</v>
      </c>
      <c r="K25" s="17">
        <v>1289</v>
      </c>
      <c r="L25" s="15">
        <v>10572</v>
      </c>
      <c r="M25" s="18">
        <v>26844</v>
      </c>
      <c r="N25" s="15">
        <v>5886</v>
      </c>
      <c r="O25" s="15">
        <v>10386</v>
      </c>
    </row>
    <row r="26" spans="1:15">
      <c r="A26" s="1">
        <v>2019</v>
      </c>
      <c r="B26" s="38">
        <v>62</v>
      </c>
      <c r="C26" s="16">
        <v>41</v>
      </c>
      <c r="D26" s="16">
        <v>44</v>
      </c>
      <c r="E26" s="16">
        <v>4142</v>
      </c>
      <c r="F26" s="16">
        <v>1443</v>
      </c>
      <c r="G26" s="16">
        <v>1788</v>
      </c>
      <c r="H26" s="16">
        <v>813</v>
      </c>
      <c r="I26" s="16">
        <v>867</v>
      </c>
      <c r="J26" s="16">
        <v>334</v>
      </c>
      <c r="K26" s="17">
        <v>1194</v>
      </c>
      <c r="L26" s="15">
        <v>10728</v>
      </c>
      <c r="M26" s="18">
        <v>29092</v>
      </c>
      <c r="N26" s="15">
        <v>7038</v>
      </c>
      <c r="O26" s="15">
        <v>11325</v>
      </c>
    </row>
    <row r="27" spans="1:15">
      <c r="A27" s="35">
        <v>2020</v>
      </c>
      <c r="B27" s="40">
        <v>65</v>
      </c>
      <c r="C27" s="16">
        <v>51</v>
      </c>
      <c r="D27" s="16">
        <v>10</v>
      </c>
      <c r="E27" s="16">
        <v>4185</v>
      </c>
      <c r="F27" s="16">
        <v>1140</v>
      </c>
      <c r="G27" s="16">
        <v>1390</v>
      </c>
      <c r="H27" s="16">
        <v>931</v>
      </c>
      <c r="I27" s="16">
        <v>815</v>
      </c>
      <c r="J27" s="16">
        <v>266</v>
      </c>
      <c r="K27" s="17">
        <v>1097</v>
      </c>
      <c r="L27" s="15">
        <v>9952</v>
      </c>
      <c r="M27" s="18">
        <v>26397</v>
      </c>
      <c r="N27" s="15">
        <v>4781</v>
      </c>
      <c r="O27" s="15">
        <v>11665</v>
      </c>
    </row>
    <row r="28" spans="1:15">
      <c r="A28" s="1">
        <v>2021</v>
      </c>
      <c r="B28" s="38">
        <v>147</v>
      </c>
      <c r="C28" s="16">
        <v>53</v>
      </c>
      <c r="D28" s="16">
        <v>0</v>
      </c>
      <c r="E28" s="16">
        <v>4026</v>
      </c>
      <c r="F28" s="16">
        <v>715</v>
      </c>
      <c r="G28" s="16">
        <v>2213</v>
      </c>
      <c r="H28" s="16">
        <v>841</v>
      </c>
      <c r="I28" s="16">
        <v>1169</v>
      </c>
      <c r="J28" s="16">
        <v>175</v>
      </c>
      <c r="K28" s="17">
        <v>771</v>
      </c>
      <c r="L28" s="15">
        <v>10111</v>
      </c>
      <c r="M28" s="18">
        <v>31010</v>
      </c>
      <c r="N28" s="17">
        <v>5027</v>
      </c>
      <c r="O28" s="15">
        <v>15873</v>
      </c>
    </row>
    <row r="29" spans="1:15">
      <c r="A29" s="1">
        <v>2022</v>
      </c>
      <c r="B29" s="38">
        <v>278</v>
      </c>
      <c r="C29" s="16">
        <v>72</v>
      </c>
      <c r="D29" s="16">
        <v>0</v>
      </c>
      <c r="E29" s="16">
        <v>3793</v>
      </c>
      <c r="F29" s="16">
        <v>500</v>
      </c>
      <c r="G29" s="16">
        <v>2267</v>
      </c>
      <c r="H29" s="16">
        <v>683</v>
      </c>
      <c r="I29" s="16">
        <v>889</v>
      </c>
      <c r="J29" s="16">
        <v>360</v>
      </c>
      <c r="K29" s="17">
        <v>1068</v>
      </c>
      <c r="L29" s="15">
        <v>9911</v>
      </c>
      <c r="M29" s="18">
        <v>35033</v>
      </c>
      <c r="N29" s="17">
        <v>6148</v>
      </c>
      <c r="O29" s="15">
        <v>18975</v>
      </c>
    </row>
    <row r="30" spans="1:15">
      <c r="A30" s="1">
        <v>2023</v>
      </c>
      <c r="B30" s="38">
        <v>237</v>
      </c>
      <c r="C30" s="16">
        <v>59</v>
      </c>
      <c r="D30" s="16">
        <v>0</v>
      </c>
      <c r="E30" s="16">
        <v>3579</v>
      </c>
      <c r="F30" s="16">
        <v>450</v>
      </c>
      <c r="G30" s="16">
        <v>2538</v>
      </c>
      <c r="H30" s="16">
        <v>1025</v>
      </c>
      <c r="I30" s="16">
        <v>1047</v>
      </c>
      <c r="J30" s="16">
        <v>454</v>
      </c>
      <c r="K30" s="17">
        <v>2320</v>
      </c>
      <c r="L30" s="15">
        <v>11708</v>
      </c>
      <c r="M30" s="18">
        <v>38611</v>
      </c>
      <c r="N30" s="15">
        <v>6850</v>
      </c>
      <c r="O30" s="15">
        <v>20053</v>
      </c>
    </row>
    <row r="32" spans="1:15" ht="15" thickBot="1">
      <c r="A32" s="58" t="s">
        <v>110</v>
      </c>
      <c r="B32" s="58"/>
      <c r="F32" s="16"/>
    </row>
    <row r="33" spans="1:6" ht="15" thickBot="1">
      <c r="A33" s="56" t="s">
        <v>104</v>
      </c>
      <c r="B33" s="57"/>
    </row>
    <row r="34" spans="1:6" ht="16.2" customHeight="1">
      <c r="A34" s="28" t="s">
        <v>105</v>
      </c>
      <c r="B34" s="25">
        <f>AVERAGE(B5:B30)</f>
        <v>103</v>
      </c>
      <c r="C34" s="26"/>
      <c r="F34" s="16"/>
    </row>
    <row r="35" spans="1:6">
      <c r="A35" t="s">
        <v>106</v>
      </c>
      <c r="B35" s="25">
        <f>MEDIAN(B5:B30)</f>
        <v>88</v>
      </c>
      <c r="C35" s="26"/>
      <c r="F35" s="16"/>
    </row>
    <row r="36" spans="1:6">
      <c r="A36" t="s">
        <v>107</v>
      </c>
      <c r="B36">
        <f>MODE(B5:B30)</f>
        <v>77</v>
      </c>
      <c r="C36" s="26"/>
      <c r="F36" s="16"/>
    </row>
    <row r="37" spans="1:6" ht="15.75" customHeight="1">
      <c r="A37" s="28" t="s">
        <v>108</v>
      </c>
      <c r="B37">
        <f>_xlfn.STDEV.S(B5:B30)</f>
        <v>54.568855586314072</v>
      </c>
      <c r="C37" s="26"/>
      <c r="F37" s="16"/>
    </row>
    <row r="38" spans="1:6" ht="15" thickBot="1">
      <c r="A38" t="s">
        <v>109</v>
      </c>
      <c r="B38" s="25">
        <f>MAX(Table1.1[Public other new work: factories])-MIN(Table1.1[Public other new work: factories])</f>
        <v>229</v>
      </c>
      <c r="C38" s="26"/>
    </row>
    <row r="39" spans="1:6">
      <c r="A39" s="27"/>
      <c r="B39" s="27"/>
    </row>
    <row r="41" spans="1:6">
      <c r="B41" s="36"/>
    </row>
  </sheetData>
  <mergeCells count="2">
    <mergeCell ref="A33:B33"/>
    <mergeCell ref="A32:B32"/>
  </mergeCells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B30"/>
  <sheetViews>
    <sheetView zoomScale="85" zoomScaleNormal="85" workbookViewId="0">
      <selection activeCell="T44" sqref="T44"/>
    </sheetView>
  </sheetViews>
  <sheetFormatPr defaultColWidth="8.6640625" defaultRowHeight="14.4"/>
  <cols>
    <col min="1" max="1" width="19.109375" customWidth="1"/>
    <col min="2" max="2" width="16" customWidth="1"/>
    <col min="3" max="3" width="10.44140625" bestFit="1" customWidth="1"/>
    <col min="4" max="4" width="10" bestFit="1" customWidth="1"/>
    <col min="5" max="5" width="10.44140625" bestFit="1" customWidth="1"/>
    <col min="6" max="6" width="9.88671875" customWidth="1"/>
    <col min="7" max="7" width="9.6640625" bestFit="1" customWidth="1"/>
    <col min="8" max="8" width="10" bestFit="1" customWidth="1"/>
    <col min="9" max="10" width="10.44140625" bestFit="1" customWidth="1"/>
    <col min="11" max="12" width="10" bestFit="1" customWidth="1"/>
    <col min="13" max="13" width="10.77734375" bestFit="1" customWidth="1"/>
    <col min="14" max="14" width="10.44140625" bestFit="1" customWidth="1"/>
    <col min="15" max="15" width="10.77734375" bestFit="1" customWidth="1"/>
    <col min="16" max="16" width="13" customWidth="1"/>
    <col min="17" max="17" width="11.33203125" customWidth="1"/>
    <col min="18" max="18" width="10" customWidth="1"/>
    <col min="19" max="19" width="10.33203125" customWidth="1"/>
    <col min="20" max="20" width="11.109375" customWidth="1"/>
    <col min="21" max="21" width="11.21875" customWidth="1"/>
    <col min="22" max="22" width="10.44140625" bestFit="1" customWidth="1"/>
    <col min="23" max="23" width="10.77734375" bestFit="1" customWidth="1"/>
    <col min="24" max="24" width="10" bestFit="1" customWidth="1"/>
    <col min="25" max="25" width="10.77734375" bestFit="1" customWidth="1"/>
    <col min="26" max="26" width="10" bestFit="1" customWidth="1"/>
    <col min="27" max="27" width="10.44140625" bestFit="1" customWidth="1"/>
    <col min="28" max="28" width="10.77734375" bestFit="1" customWidth="1"/>
  </cols>
  <sheetData>
    <row r="1" spans="1:28" ht="19.2">
      <c r="A1" s="2" t="s">
        <v>101</v>
      </c>
    </row>
    <row r="2" spans="1:28" ht="19.2">
      <c r="A2" s="2"/>
    </row>
    <row r="3" spans="1:28">
      <c r="A3" s="23" t="s">
        <v>3</v>
      </c>
      <c r="B3" s="13" t="s">
        <v>65</v>
      </c>
      <c r="C3" s="13" t="s">
        <v>66</v>
      </c>
      <c r="D3" s="13" t="s">
        <v>67</v>
      </c>
      <c r="E3" s="13" t="s">
        <v>68</v>
      </c>
      <c r="F3" s="13" t="s">
        <v>69</v>
      </c>
      <c r="G3" s="13" t="s">
        <v>70</v>
      </c>
      <c r="H3" s="13" t="s">
        <v>71</v>
      </c>
      <c r="I3" s="13" t="s">
        <v>72</v>
      </c>
      <c r="J3" s="13" t="s">
        <v>73</v>
      </c>
      <c r="K3" s="13" t="s">
        <v>74</v>
      </c>
      <c r="L3" s="13" t="s">
        <v>75</v>
      </c>
      <c r="M3" s="13" t="s">
        <v>76</v>
      </c>
      <c r="N3" s="7" t="s">
        <v>77</v>
      </c>
      <c r="O3" s="13" t="s">
        <v>78</v>
      </c>
      <c r="P3" s="13" t="s">
        <v>79</v>
      </c>
      <c r="Q3" s="13" t="s">
        <v>80</v>
      </c>
      <c r="R3" s="13" t="s">
        <v>55</v>
      </c>
      <c r="S3" s="13" t="s">
        <v>56</v>
      </c>
      <c r="T3" s="13" t="s">
        <v>81</v>
      </c>
      <c r="U3" s="13" t="s">
        <v>82</v>
      </c>
      <c r="V3" s="13" t="s">
        <v>83</v>
      </c>
      <c r="W3" s="13" t="s">
        <v>84</v>
      </c>
      <c r="X3" s="13" t="s">
        <v>85</v>
      </c>
      <c r="Y3" s="13" t="s">
        <v>86</v>
      </c>
      <c r="Z3" s="13" t="s">
        <v>63</v>
      </c>
      <c r="AA3" s="13" t="s">
        <v>64</v>
      </c>
      <c r="AB3" s="13" t="s">
        <v>90</v>
      </c>
    </row>
    <row r="4" spans="1:28">
      <c r="A4" s="5" t="s">
        <v>4</v>
      </c>
      <c r="B4" s="16">
        <v>86269</v>
      </c>
      <c r="C4" s="16">
        <v>87837</v>
      </c>
      <c r="D4" s="16">
        <v>88018</v>
      </c>
      <c r="E4" s="16">
        <v>87712</v>
      </c>
      <c r="F4" s="16">
        <v>77926</v>
      </c>
      <c r="G4" s="16">
        <v>71431</v>
      </c>
      <c r="H4" s="16">
        <v>70370</v>
      </c>
      <c r="I4" s="16">
        <v>71620</v>
      </c>
      <c r="J4" s="16">
        <v>73117</v>
      </c>
      <c r="K4" s="16">
        <v>71960</v>
      </c>
      <c r="L4" s="16">
        <v>74325</v>
      </c>
      <c r="M4" s="16">
        <v>78826</v>
      </c>
      <c r="N4" s="17">
        <v>75382</v>
      </c>
      <c r="O4" s="16">
        <v>86274</v>
      </c>
      <c r="P4" s="16">
        <v>89132</v>
      </c>
      <c r="Q4" s="16">
        <v>90647</v>
      </c>
      <c r="R4" s="16">
        <v>92635</v>
      </c>
      <c r="S4" s="16">
        <v>92926</v>
      </c>
      <c r="T4" s="16">
        <v>108691</v>
      </c>
      <c r="U4" s="16">
        <v>123489</v>
      </c>
      <c r="V4" s="16">
        <v>133472</v>
      </c>
      <c r="W4" s="16">
        <v>138069</v>
      </c>
      <c r="X4" s="16">
        <v>144229</v>
      </c>
      <c r="Y4" s="16">
        <v>148584</v>
      </c>
      <c r="Z4" s="16">
        <v>153622</v>
      </c>
      <c r="AA4" s="16">
        <v>157012</v>
      </c>
      <c r="AB4" s="16">
        <v>156153</v>
      </c>
    </row>
    <row r="5" spans="1:28">
      <c r="A5" s="5" t="s">
        <v>5</v>
      </c>
      <c r="B5" s="16">
        <v>47644</v>
      </c>
      <c r="C5" s="16">
        <v>47918</v>
      </c>
      <c r="D5" s="16">
        <v>49350</v>
      </c>
      <c r="E5" s="16">
        <v>48773</v>
      </c>
      <c r="F5" s="16">
        <v>50653</v>
      </c>
      <c r="G5" s="16">
        <v>50306</v>
      </c>
      <c r="H5" s="16">
        <v>53022</v>
      </c>
      <c r="I5" s="16">
        <v>55027</v>
      </c>
      <c r="J5" s="16">
        <v>57320</v>
      </c>
      <c r="K5" s="16">
        <v>58910</v>
      </c>
      <c r="L5" s="16">
        <v>60313</v>
      </c>
      <c r="M5" s="16">
        <v>62910</v>
      </c>
      <c r="N5" s="17">
        <v>60625</v>
      </c>
      <c r="O5" s="16">
        <v>65432</v>
      </c>
      <c r="P5" s="16">
        <v>65689</v>
      </c>
      <c r="Q5" s="16">
        <v>62008</v>
      </c>
      <c r="R5" s="16">
        <v>66054</v>
      </c>
      <c r="S5" s="16">
        <v>66135</v>
      </c>
      <c r="T5" s="16">
        <v>72128</v>
      </c>
      <c r="U5" s="16">
        <v>76845</v>
      </c>
      <c r="V5" s="16">
        <v>82783</v>
      </c>
      <c r="W5" s="16">
        <v>88297</v>
      </c>
      <c r="X5" s="16">
        <v>91843</v>
      </c>
      <c r="Y5" s="16">
        <v>94651</v>
      </c>
      <c r="Z5" s="16">
        <v>100218</v>
      </c>
      <c r="AA5" s="16">
        <v>103938</v>
      </c>
      <c r="AB5" s="16">
        <v>103337</v>
      </c>
    </row>
    <row r="6" spans="1:28">
      <c r="A6" s="5" t="s">
        <v>6</v>
      </c>
      <c r="B6" s="16">
        <v>15737</v>
      </c>
      <c r="C6" s="16">
        <v>16391</v>
      </c>
      <c r="D6" s="16">
        <v>16969</v>
      </c>
      <c r="E6" s="16">
        <v>16584</v>
      </c>
      <c r="F6" s="16">
        <v>22455</v>
      </c>
      <c r="G6" s="16">
        <v>23963</v>
      </c>
      <c r="H6" s="16">
        <v>25704</v>
      </c>
      <c r="I6" s="16">
        <v>26865</v>
      </c>
      <c r="J6" s="16">
        <v>28435</v>
      </c>
      <c r="K6" s="16">
        <v>30375</v>
      </c>
      <c r="L6" s="16">
        <v>31814</v>
      </c>
      <c r="M6" s="16">
        <v>33594</v>
      </c>
      <c r="N6" s="17">
        <v>33069</v>
      </c>
      <c r="O6" s="16">
        <v>32119</v>
      </c>
      <c r="P6" s="16">
        <v>30142</v>
      </c>
      <c r="Q6" s="16">
        <v>28875</v>
      </c>
      <c r="R6" s="16">
        <v>29014</v>
      </c>
      <c r="S6" s="16">
        <v>29142</v>
      </c>
      <c r="T6" s="16">
        <v>30855</v>
      </c>
      <c r="U6" s="16">
        <v>32339</v>
      </c>
      <c r="V6" s="16">
        <v>33933</v>
      </c>
      <c r="W6" s="16">
        <v>35434</v>
      </c>
      <c r="X6" s="16">
        <v>36071</v>
      </c>
      <c r="Y6" s="16">
        <v>36725</v>
      </c>
      <c r="Z6" s="16">
        <v>38353</v>
      </c>
      <c r="AA6" s="16">
        <v>41044</v>
      </c>
      <c r="AB6" s="16">
        <v>40345</v>
      </c>
    </row>
    <row r="7" spans="1:28">
      <c r="A7" s="5" t="s">
        <v>7</v>
      </c>
      <c r="B7" s="16">
        <v>3787</v>
      </c>
      <c r="C7" s="16">
        <v>3988</v>
      </c>
      <c r="D7" s="16">
        <v>4148</v>
      </c>
      <c r="E7" s="16">
        <v>3790</v>
      </c>
      <c r="F7" s="16">
        <v>8044</v>
      </c>
      <c r="G7" s="16">
        <v>9819</v>
      </c>
      <c r="H7" s="16">
        <v>10508</v>
      </c>
      <c r="I7" s="16">
        <v>10982</v>
      </c>
      <c r="J7" s="16">
        <v>11599</v>
      </c>
      <c r="K7" s="16">
        <v>12230</v>
      </c>
      <c r="L7" s="16">
        <v>12669</v>
      </c>
      <c r="M7" s="16">
        <v>13459</v>
      </c>
      <c r="N7" s="17">
        <v>12390</v>
      </c>
      <c r="O7" s="16">
        <v>11774</v>
      </c>
      <c r="P7" s="16">
        <v>11234</v>
      </c>
      <c r="Q7" s="16">
        <v>11455</v>
      </c>
      <c r="R7" s="16">
        <v>11425</v>
      </c>
      <c r="S7" s="16">
        <v>11455</v>
      </c>
      <c r="T7" s="16">
        <v>11923</v>
      </c>
      <c r="U7" s="16">
        <v>12255</v>
      </c>
      <c r="V7" s="16">
        <v>12665</v>
      </c>
      <c r="W7" s="16">
        <v>12890</v>
      </c>
      <c r="X7" s="16">
        <v>12908</v>
      </c>
      <c r="Y7" s="16">
        <v>13269</v>
      </c>
      <c r="Z7" s="16">
        <v>13509</v>
      </c>
      <c r="AA7" s="16">
        <v>14378</v>
      </c>
      <c r="AB7" s="16">
        <v>14283</v>
      </c>
    </row>
    <row r="8" spans="1:28">
      <c r="A8" s="5" t="s">
        <v>8</v>
      </c>
      <c r="B8" s="16">
        <v>3101</v>
      </c>
      <c r="C8" s="16">
        <v>3274</v>
      </c>
      <c r="D8" s="16">
        <v>3271</v>
      </c>
      <c r="E8" s="16">
        <v>3104</v>
      </c>
      <c r="F8" s="16">
        <v>4920</v>
      </c>
      <c r="G8" s="16">
        <v>5427</v>
      </c>
      <c r="H8" s="16">
        <v>5892</v>
      </c>
      <c r="I8" s="16">
        <v>6161</v>
      </c>
      <c r="J8" s="16">
        <v>6341</v>
      </c>
      <c r="K8" s="16">
        <v>6656</v>
      </c>
      <c r="L8" s="16">
        <v>6860</v>
      </c>
      <c r="M8" s="16">
        <v>7102</v>
      </c>
      <c r="N8" s="17">
        <v>6502</v>
      </c>
      <c r="O8" s="16">
        <v>6029</v>
      </c>
      <c r="P8" s="16">
        <v>5778</v>
      </c>
      <c r="Q8" s="16">
        <v>6078</v>
      </c>
      <c r="R8" s="16">
        <v>5985</v>
      </c>
      <c r="S8" s="16">
        <v>6016</v>
      </c>
      <c r="T8" s="16">
        <v>6203</v>
      </c>
      <c r="U8" s="16">
        <v>6230</v>
      </c>
      <c r="V8" s="16">
        <v>6328</v>
      </c>
      <c r="W8" s="16">
        <v>6444</v>
      </c>
      <c r="X8" s="16">
        <v>6508</v>
      </c>
      <c r="Y8" s="16">
        <v>6633</v>
      </c>
      <c r="Z8" s="16">
        <v>6648</v>
      </c>
      <c r="AA8" s="16">
        <v>7089</v>
      </c>
      <c r="AB8" s="16">
        <v>7291</v>
      </c>
    </row>
    <row r="9" spans="1:28">
      <c r="A9" s="5" t="s">
        <v>9</v>
      </c>
      <c r="B9" s="16">
        <v>1176</v>
      </c>
      <c r="C9" s="16">
        <v>1201</v>
      </c>
      <c r="D9" s="16">
        <v>1332</v>
      </c>
      <c r="E9" s="16">
        <v>1201</v>
      </c>
      <c r="F9" s="16">
        <v>1782</v>
      </c>
      <c r="G9" s="16">
        <v>1809</v>
      </c>
      <c r="H9" s="16">
        <v>1932</v>
      </c>
      <c r="I9" s="16">
        <v>1985</v>
      </c>
      <c r="J9" s="16">
        <v>2037</v>
      </c>
      <c r="K9" s="16">
        <v>2056</v>
      </c>
      <c r="L9" s="16">
        <v>2128</v>
      </c>
      <c r="M9" s="16">
        <v>2262</v>
      </c>
      <c r="N9" s="17">
        <v>2104</v>
      </c>
      <c r="O9" s="16">
        <v>1864</v>
      </c>
      <c r="P9" s="16">
        <v>1713</v>
      </c>
      <c r="Q9" s="16">
        <v>1815</v>
      </c>
      <c r="R9" s="16">
        <v>1757</v>
      </c>
      <c r="S9" s="16">
        <v>1756</v>
      </c>
      <c r="T9" s="16">
        <v>1722</v>
      </c>
      <c r="U9" s="16">
        <v>1842</v>
      </c>
      <c r="V9" s="16">
        <v>1885</v>
      </c>
      <c r="W9" s="16">
        <v>1939</v>
      </c>
      <c r="X9" s="16">
        <v>1905</v>
      </c>
      <c r="Y9" s="16">
        <v>1937</v>
      </c>
      <c r="Z9" s="16">
        <v>1993</v>
      </c>
      <c r="AA9" s="16">
        <v>2068</v>
      </c>
      <c r="AB9" s="16">
        <v>1952</v>
      </c>
    </row>
    <row r="10" spans="1:28">
      <c r="A10" s="5" t="s">
        <v>10</v>
      </c>
      <c r="B10" s="16">
        <v>1156</v>
      </c>
      <c r="C10" s="16">
        <v>1263</v>
      </c>
      <c r="D10" s="16">
        <v>1188</v>
      </c>
      <c r="E10" s="16">
        <v>1109</v>
      </c>
      <c r="F10" s="16">
        <v>999</v>
      </c>
      <c r="G10" s="16">
        <v>1782</v>
      </c>
      <c r="H10" s="16">
        <v>1821</v>
      </c>
      <c r="I10" s="16">
        <v>1906</v>
      </c>
      <c r="J10" s="16">
        <v>1928</v>
      </c>
      <c r="K10" s="16">
        <v>2034</v>
      </c>
      <c r="L10" s="16">
        <v>2129</v>
      </c>
      <c r="M10" s="16">
        <v>2211</v>
      </c>
      <c r="N10" s="17">
        <v>2064</v>
      </c>
      <c r="O10" s="16">
        <v>1896</v>
      </c>
      <c r="P10" s="16">
        <v>1774</v>
      </c>
      <c r="Q10" s="16">
        <v>1796</v>
      </c>
      <c r="R10" s="16">
        <v>1756</v>
      </c>
      <c r="S10" s="16">
        <v>1752</v>
      </c>
      <c r="T10" s="16">
        <v>1849</v>
      </c>
      <c r="U10" s="16">
        <v>1848</v>
      </c>
      <c r="V10" s="16">
        <v>1879</v>
      </c>
      <c r="W10" s="16">
        <v>1932</v>
      </c>
      <c r="X10" s="16">
        <v>1918</v>
      </c>
      <c r="Y10" s="16">
        <v>1913</v>
      </c>
      <c r="Z10" s="16">
        <v>1847</v>
      </c>
      <c r="AA10" s="16">
        <v>1860</v>
      </c>
      <c r="AB10" s="16">
        <v>1888</v>
      </c>
    </row>
    <row r="11" spans="1:28">
      <c r="A11" s="5" t="s">
        <v>11</v>
      </c>
      <c r="B11" s="16">
        <v>396</v>
      </c>
      <c r="C11" s="16">
        <v>419</v>
      </c>
      <c r="D11" s="16">
        <v>397</v>
      </c>
      <c r="E11" s="16">
        <v>364</v>
      </c>
      <c r="F11" s="16">
        <v>354</v>
      </c>
      <c r="G11" s="16">
        <v>457</v>
      </c>
      <c r="H11" s="16">
        <v>583</v>
      </c>
      <c r="I11" s="16">
        <v>550</v>
      </c>
      <c r="J11" s="16">
        <v>573</v>
      </c>
      <c r="K11" s="16">
        <v>583</v>
      </c>
      <c r="L11" s="16">
        <v>597</v>
      </c>
      <c r="M11" s="16">
        <v>647</v>
      </c>
      <c r="N11" s="17">
        <v>596</v>
      </c>
      <c r="O11" s="16">
        <v>593</v>
      </c>
      <c r="P11" s="16">
        <v>547</v>
      </c>
      <c r="Q11" s="16">
        <v>530</v>
      </c>
      <c r="R11" s="16">
        <v>523</v>
      </c>
      <c r="S11" s="16">
        <v>521</v>
      </c>
      <c r="T11" s="16">
        <v>511</v>
      </c>
      <c r="U11" s="16">
        <v>534</v>
      </c>
      <c r="V11" s="16">
        <v>542</v>
      </c>
      <c r="W11" s="16">
        <v>556</v>
      </c>
      <c r="X11" s="16">
        <v>549</v>
      </c>
      <c r="Y11" s="16">
        <v>584</v>
      </c>
      <c r="Z11" s="16">
        <v>602</v>
      </c>
      <c r="AA11" s="16">
        <v>617</v>
      </c>
      <c r="AB11" s="16">
        <v>591</v>
      </c>
    </row>
    <row r="12" spans="1:28">
      <c r="A12" s="41" t="s">
        <v>12</v>
      </c>
      <c r="B12" s="38">
        <v>296</v>
      </c>
      <c r="C12" s="38">
        <v>319</v>
      </c>
      <c r="D12" s="38">
        <v>304</v>
      </c>
      <c r="E12" s="38">
        <v>271</v>
      </c>
      <c r="F12" s="38">
        <v>304</v>
      </c>
      <c r="G12" s="38">
        <v>425</v>
      </c>
      <c r="H12" s="38">
        <v>451</v>
      </c>
      <c r="I12" s="38">
        <v>464</v>
      </c>
      <c r="J12" s="38">
        <v>469</v>
      </c>
      <c r="K12" s="38">
        <v>467</v>
      </c>
      <c r="L12" s="38">
        <v>490</v>
      </c>
      <c r="M12" s="38">
        <v>511</v>
      </c>
      <c r="N12" s="42">
        <v>484</v>
      </c>
      <c r="O12" s="38">
        <v>472</v>
      </c>
      <c r="P12" s="38">
        <v>450</v>
      </c>
      <c r="Q12" s="38">
        <v>417</v>
      </c>
      <c r="R12" s="38">
        <v>406</v>
      </c>
      <c r="S12" s="38">
        <v>405</v>
      </c>
      <c r="T12" s="38">
        <v>436</v>
      </c>
      <c r="U12" s="38">
        <v>468</v>
      </c>
      <c r="V12" s="38">
        <v>486</v>
      </c>
      <c r="W12" s="38">
        <v>474</v>
      </c>
      <c r="X12" s="38">
        <v>445</v>
      </c>
      <c r="Y12" s="38">
        <v>441</v>
      </c>
      <c r="Z12" s="38">
        <v>441</v>
      </c>
      <c r="AA12" s="38">
        <v>433</v>
      </c>
      <c r="AB12" s="38">
        <v>428</v>
      </c>
    </row>
    <row r="13" spans="1:28">
      <c r="A13" s="5" t="s">
        <v>13</v>
      </c>
      <c r="B13" s="16">
        <v>381</v>
      </c>
      <c r="C13" s="16">
        <v>405</v>
      </c>
      <c r="D13" s="16">
        <v>379</v>
      </c>
      <c r="E13" s="16">
        <v>341</v>
      </c>
      <c r="F13" s="16">
        <v>433</v>
      </c>
      <c r="G13" s="16">
        <v>520</v>
      </c>
      <c r="H13" s="16">
        <v>535</v>
      </c>
      <c r="I13" s="16">
        <v>560</v>
      </c>
      <c r="J13" s="16">
        <v>556</v>
      </c>
      <c r="K13" s="16">
        <v>562</v>
      </c>
      <c r="L13" s="16">
        <v>595</v>
      </c>
      <c r="M13" s="16">
        <v>602</v>
      </c>
      <c r="N13" s="17">
        <v>531</v>
      </c>
      <c r="O13" s="16">
        <v>525</v>
      </c>
      <c r="P13" s="16">
        <v>483</v>
      </c>
      <c r="Q13" s="16">
        <v>483</v>
      </c>
      <c r="R13" s="16">
        <v>481</v>
      </c>
      <c r="S13" s="16">
        <v>482</v>
      </c>
      <c r="T13" s="16">
        <v>489</v>
      </c>
      <c r="U13" s="16">
        <v>498</v>
      </c>
      <c r="V13" s="16">
        <v>538</v>
      </c>
      <c r="W13" s="16">
        <v>554</v>
      </c>
      <c r="X13" s="16">
        <v>573</v>
      </c>
      <c r="Y13" s="16">
        <v>573</v>
      </c>
      <c r="Z13" s="16">
        <v>544</v>
      </c>
      <c r="AA13" s="16">
        <v>553</v>
      </c>
      <c r="AB13" s="16">
        <v>560</v>
      </c>
    </row>
    <row r="14" spans="1:28">
      <c r="A14" s="5" t="s">
        <v>14</v>
      </c>
      <c r="B14" s="16">
        <v>107</v>
      </c>
      <c r="C14" s="16">
        <v>125</v>
      </c>
      <c r="D14" s="16">
        <v>105</v>
      </c>
      <c r="E14" s="16">
        <v>91</v>
      </c>
      <c r="F14" s="16">
        <v>129</v>
      </c>
      <c r="G14" s="16">
        <v>123</v>
      </c>
      <c r="H14" s="16">
        <v>135</v>
      </c>
      <c r="I14" s="16">
        <v>148</v>
      </c>
      <c r="J14" s="16">
        <v>148</v>
      </c>
      <c r="K14" s="16">
        <v>148</v>
      </c>
      <c r="L14" s="16">
        <v>154</v>
      </c>
      <c r="M14" s="16">
        <v>164</v>
      </c>
      <c r="N14" s="17">
        <v>154</v>
      </c>
      <c r="O14" s="16">
        <v>145</v>
      </c>
      <c r="P14" s="16">
        <v>147</v>
      </c>
      <c r="Q14" s="16">
        <v>145</v>
      </c>
      <c r="R14" s="16">
        <v>136</v>
      </c>
      <c r="S14" s="16">
        <v>138</v>
      </c>
      <c r="T14" s="16">
        <v>143</v>
      </c>
      <c r="U14" s="16">
        <v>147</v>
      </c>
      <c r="V14" s="16">
        <v>144</v>
      </c>
      <c r="W14" s="16">
        <v>145</v>
      </c>
      <c r="X14" s="16">
        <v>149</v>
      </c>
      <c r="Y14" s="16">
        <v>143</v>
      </c>
      <c r="Z14" s="16">
        <v>124</v>
      </c>
      <c r="AA14" s="16">
        <v>125</v>
      </c>
      <c r="AB14" s="16">
        <v>125</v>
      </c>
    </row>
    <row r="15" spans="1:28">
      <c r="A15" s="5" t="s">
        <v>15</v>
      </c>
      <c r="B15" s="16">
        <v>60</v>
      </c>
      <c r="C15" s="16">
        <v>56</v>
      </c>
      <c r="D15" s="16">
        <v>58</v>
      </c>
      <c r="E15" s="16">
        <v>51</v>
      </c>
      <c r="F15" s="16">
        <v>68</v>
      </c>
      <c r="G15" s="16">
        <v>62</v>
      </c>
      <c r="H15" s="16">
        <v>75</v>
      </c>
      <c r="I15" s="16">
        <v>75</v>
      </c>
      <c r="J15" s="16">
        <v>65</v>
      </c>
      <c r="K15" s="16">
        <v>72</v>
      </c>
      <c r="L15" s="16">
        <v>65</v>
      </c>
      <c r="M15" s="16">
        <v>60</v>
      </c>
      <c r="N15" s="17">
        <v>62</v>
      </c>
      <c r="O15" s="16">
        <v>60</v>
      </c>
      <c r="P15" s="16">
        <v>56</v>
      </c>
      <c r="Q15" s="16">
        <v>55</v>
      </c>
      <c r="R15" s="16">
        <v>51</v>
      </c>
      <c r="S15" s="16">
        <v>48</v>
      </c>
      <c r="T15" s="16">
        <v>56</v>
      </c>
      <c r="U15" s="16">
        <v>57</v>
      </c>
      <c r="V15" s="16">
        <v>60</v>
      </c>
      <c r="W15" s="16">
        <v>56</v>
      </c>
      <c r="X15" s="16">
        <v>59</v>
      </c>
      <c r="Y15" s="16">
        <v>58</v>
      </c>
      <c r="Z15" s="16">
        <v>56</v>
      </c>
      <c r="AA15" s="16">
        <v>62</v>
      </c>
      <c r="AB15" s="16">
        <v>58</v>
      </c>
    </row>
    <row r="16" spans="1:28">
      <c r="A16" s="5" t="s">
        <v>16</v>
      </c>
      <c r="B16" s="16">
        <v>38</v>
      </c>
      <c r="C16" s="16">
        <v>40</v>
      </c>
      <c r="D16" s="16">
        <v>42</v>
      </c>
      <c r="E16" s="16">
        <v>35</v>
      </c>
      <c r="F16" s="16">
        <v>56</v>
      </c>
      <c r="G16" s="16">
        <v>57</v>
      </c>
      <c r="H16" s="16">
        <v>64</v>
      </c>
      <c r="I16" s="16">
        <v>60</v>
      </c>
      <c r="J16" s="16">
        <v>56</v>
      </c>
      <c r="K16" s="16">
        <v>54</v>
      </c>
      <c r="L16" s="16">
        <v>60</v>
      </c>
      <c r="M16" s="16">
        <v>59</v>
      </c>
      <c r="N16" s="17">
        <v>62</v>
      </c>
      <c r="O16" s="16">
        <v>62</v>
      </c>
      <c r="P16" s="16">
        <v>60</v>
      </c>
      <c r="Q16" s="16">
        <v>59</v>
      </c>
      <c r="R16" s="16">
        <v>60</v>
      </c>
      <c r="S16" s="16">
        <v>60</v>
      </c>
      <c r="T16" s="16">
        <v>58</v>
      </c>
      <c r="U16" s="16">
        <v>57</v>
      </c>
      <c r="V16" s="16">
        <v>56</v>
      </c>
      <c r="W16" s="16">
        <v>58</v>
      </c>
      <c r="X16" s="16">
        <v>54</v>
      </c>
      <c r="Y16" s="16">
        <v>54</v>
      </c>
      <c r="Z16" s="16">
        <v>56</v>
      </c>
      <c r="AA16" s="16">
        <v>52</v>
      </c>
      <c r="AB16" s="16">
        <v>52</v>
      </c>
    </row>
    <row r="17" spans="1:28" ht="25.2" customHeight="1">
      <c r="A17" s="14" t="s">
        <v>2</v>
      </c>
      <c r="B17" s="19">
        <v>160148</v>
      </c>
      <c r="C17" s="19">
        <v>163236</v>
      </c>
      <c r="D17" s="19">
        <v>165561</v>
      </c>
      <c r="E17" s="19">
        <v>163426</v>
      </c>
      <c r="F17" s="19">
        <v>168123</v>
      </c>
      <c r="G17" s="19">
        <v>166181</v>
      </c>
      <c r="H17" s="19">
        <v>171092</v>
      </c>
      <c r="I17" s="19">
        <v>176403</v>
      </c>
      <c r="J17" s="19">
        <v>182644</v>
      </c>
      <c r="K17" s="19">
        <v>186107</v>
      </c>
      <c r="L17" s="19">
        <v>192199</v>
      </c>
      <c r="M17" s="19">
        <v>202407</v>
      </c>
      <c r="N17" s="20">
        <v>194025</v>
      </c>
      <c r="O17" s="19">
        <v>207245</v>
      </c>
      <c r="P17" s="19">
        <v>207205</v>
      </c>
      <c r="Q17" s="19">
        <v>204363</v>
      </c>
      <c r="R17" s="19">
        <v>210283</v>
      </c>
      <c r="S17" s="19">
        <v>210836</v>
      </c>
      <c r="T17" s="19">
        <v>235064</v>
      </c>
      <c r="U17" s="19">
        <v>256609</v>
      </c>
      <c r="V17" s="19">
        <v>274771</v>
      </c>
      <c r="W17" s="19">
        <v>286848</v>
      </c>
      <c r="X17" s="19">
        <v>297211</v>
      </c>
      <c r="Y17" s="19">
        <v>305656</v>
      </c>
      <c r="Z17" s="19">
        <v>318013</v>
      </c>
      <c r="AA17" s="19">
        <v>329231</v>
      </c>
      <c r="AB17" s="19">
        <v>327063</v>
      </c>
    </row>
    <row r="18" spans="1:28">
      <c r="A18" s="5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</row>
    <row r="19" spans="1:28" ht="15" thickBot="1"/>
    <row r="20" spans="1:28" ht="15" thickBot="1">
      <c r="A20" s="54" t="s">
        <v>112</v>
      </c>
      <c r="B20" s="5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</row>
    <row r="21" spans="1:28" ht="15" thickBot="1">
      <c r="A21" s="56" t="s">
        <v>104</v>
      </c>
      <c r="B21" s="57"/>
    </row>
    <row r="22" spans="1:28">
      <c r="A22" s="28" t="s">
        <v>105</v>
      </c>
      <c r="B22" s="30">
        <f>AVERAGE(B12:AB12)</f>
        <v>424.33333333333331</v>
      </c>
    </row>
    <row r="23" spans="1:28">
      <c r="A23" t="s">
        <v>106</v>
      </c>
      <c r="B23" s="30">
        <f>MEDIAN(B12:AB12)</f>
        <v>441</v>
      </c>
    </row>
    <row r="24" spans="1:28">
      <c r="A24" t="s">
        <v>107</v>
      </c>
      <c r="B24" s="31">
        <f>MODE(B12:AB12)</f>
        <v>304</v>
      </c>
    </row>
    <row r="25" spans="1:28">
      <c r="A25" s="28" t="s">
        <v>108</v>
      </c>
      <c r="B25" s="31">
        <f>_xlfn.STDEV.S(B12:AB12)</f>
        <v>66.389874112061577</v>
      </c>
    </row>
    <row r="26" spans="1:28" ht="15" thickBot="1">
      <c r="A26" s="32" t="s">
        <v>109</v>
      </c>
      <c r="B26" s="33">
        <f>MAX(B12:AB12)-MIN(B12:AB12)</f>
        <v>240</v>
      </c>
    </row>
    <row r="30" spans="1:28">
      <c r="F30" s="25"/>
    </row>
  </sheetData>
  <mergeCells count="2">
    <mergeCell ref="A20:B20"/>
    <mergeCell ref="A21:B21"/>
  </mergeCells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R25"/>
  <sheetViews>
    <sheetView zoomScale="85" zoomScaleNormal="85" workbookViewId="0">
      <selection activeCell="Q21" sqref="Q21"/>
    </sheetView>
  </sheetViews>
  <sheetFormatPr defaultRowHeight="14.4"/>
  <cols>
    <col min="1" max="1" width="37.109375" customWidth="1"/>
    <col min="2" max="2" width="17.5546875" customWidth="1"/>
  </cols>
  <sheetData>
    <row r="1" spans="1:18" ht="19.2">
      <c r="A1" s="6" t="s">
        <v>100</v>
      </c>
    </row>
    <row r="2" spans="1:18" ht="19.2">
      <c r="A2" s="6"/>
    </row>
    <row r="3" spans="1:18">
      <c r="A3" s="43" t="s">
        <v>89</v>
      </c>
      <c r="B3" s="44" t="s">
        <v>75</v>
      </c>
      <c r="C3" s="45" t="s">
        <v>76</v>
      </c>
      <c r="D3" s="46" t="s">
        <v>51</v>
      </c>
      <c r="E3" s="46" t="s">
        <v>52</v>
      </c>
      <c r="F3" s="46" t="s">
        <v>53</v>
      </c>
      <c r="G3" s="46" t="s">
        <v>54</v>
      </c>
      <c r="H3" s="46" t="s">
        <v>87</v>
      </c>
      <c r="I3" s="46" t="s">
        <v>88</v>
      </c>
      <c r="J3" s="46" t="s">
        <v>57</v>
      </c>
      <c r="K3" s="46" t="s">
        <v>58</v>
      </c>
      <c r="L3" s="46" t="s">
        <v>59</v>
      </c>
      <c r="M3" s="46" t="s">
        <v>60</v>
      </c>
      <c r="N3" s="46" t="s">
        <v>61</v>
      </c>
      <c r="O3" s="46" t="s">
        <v>62</v>
      </c>
      <c r="P3" s="46" t="s">
        <v>91</v>
      </c>
      <c r="Q3" s="46" t="s">
        <v>92</v>
      </c>
      <c r="R3" s="46" t="s">
        <v>90</v>
      </c>
    </row>
    <row r="4" spans="1:18">
      <c r="A4" s="47" t="s">
        <v>17</v>
      </c>
      <c r="B4" s="38">
        <v>226445</v>
      </c>
      <c r="C4" s="38">
        <v>225231</v>
      </c>
      <c r="D4" s="38">
        <v>214342</v>
      </c>
      <c r="E4" s="38">
        <v>210528</v>
      </c>
      <c r="F4" s="38">
        <v>210995</v>
      </c>
      <c r="G4" s="38">
        <v>206874</v>
      </c>
      <c r="H4" s="38">
        <v>210552</v>
      </c>
      <c r="I4" s="38">
        <v>218249</v>
      </c>
      <c r="J4" s="38">
        <v>228603</v>
      </c>
      <c r="K4" s="38">
        <v>246341</v>
      </c>
      <c r="L4" s="38">
        <v>261028</v>
      </c>
      <c r="M4" s="38">
        <v>269345</v>
      </c>
      <c r="N4" s="38">
        <v>276931</v>
      </c>
      <c r="O4" s="38">
        <v>280865</v>
      </c>
      <c r="P4" s="38">
        <v>289655</v>
      </c>
      <c r="Q4" s="38">
        <v>312232</v>
      </c>
      <c r="R4" s="38">
        <v>295172</v>
      </c>
    </row>
    <row r="5" spans="1:18">
      <c r="A5" s="37" t="s">
        <v>18</v>
      </c>
      <c r="B5" s="38">
        <v>24697</v>
      </c>
      <c r="C5" s="38">
        <v>26126</v>
      </c>
      <c r="D5" s="38">
        <v>24657</v>
      </c>
      <c r="E5" s="38">
        <v>21714</v>
      </c>
      <c r="F5" s="38">
        <v>20789</v>
      </c>
      <c r="G5" s="38">
        <v>19138</v>
      </c>
      <c r="H5" s="38">
        <v>19334</v>
      </c>
      <c r="I5" s="38">
        <v>19728</v>
      </c>
      <c r="J5" s="38">
        <v>21170</v>
      </c>
      <c r="K5" s="38">
        <v>22939</v>
      </c>
      <c r="L5" s="38">
        <v>24412</v>
      </c>
      <c r="M5" s="38">
        <v>25917</v>
      </c>
      <c r="N5" s="38">
        <v>27039</v>
      </c>
      <c r="O5" s="38">
        <v>29377</v>
      </c>
      <c r="P5" s="38">
        <v>30320</v>
      </c>
      <c r="Q5" s="38">
        <v>31107</v>
      </c>
      <c r="R5" s="38">
        <v>33857</v>
      </c>
    </row>
    <row r="6" spans="1:18">
      <c r="A6" s="22" t="s">
        <v>19</v>
      </c>
      <c r="B6" s="16">
        <v>21412</v>
      </c>
      <c r="C6" s="16">
        <v>22848</v>
      </c>
      <c r="D6" s="16">
        <v>20762</v>
      </c>
      <c r="E6" s="16">
        <v>17907</v>
      </c>
      <c r="F6" s="16">
        <v>17366</v>
      </c>
      <c r="G6" s="16">
        <v>17320</v>
      </c>
      <c r="H6" s="16">
        <v>17776</v>
      </c>
      <c r="I6" s="16">
        <v>18222</v>
      </c>
      <c r="J6" s="16">
        <v>19391</v>
      </c>
      <c r="K6" s="16">
        <v>21478</v>
      </c>
      <c r="L6" s="16">
        <v>23292</v>
      </c>
      <c r="M6" s="16">
        <v>24147</v>
      </c>
      <c r="N6" s="16">
        <v>25161</v>
      </c>
      <c r="O6" s="16">
        <v>25572</v>
      </c>
      <c r="P6" s="16">
        <v>26675</v>
      </c>
      <c r="Q6" s="16">
        <v>25059</v>
      </c>
      <c r="R6" s="16">
        <v>28512</v>
      </c>
    </row>
    <row r="7" spans="1:18">
      <c r="A7" s="22" t="s">
        <v>20</v>
      </c>
      <c r="B7" s="16">
        <v>2552</v>
      </c>
      <c r="C7" s="16">
        <v>2744</v>
      </c>
      <c r="D7" s="16">
        <v>2545</v>
      </c>
      <c r="E7" s="16">
        <v>2120</v>
      </c>
      <c r="F7" s="16">
        <v>2066</v>
      </c>
      <c r="G7" s="16">
        <v>2007</v>
      </c>
      <c r="H7" s="16">
        <v>2235</v>
      </c>
      <c r="I7" s="16">
        <v>2290</v>
      </c>
      <c r="J7" s="16">
        <v>2526</v>
      </c>
      <c r="K7" s="16">
        <v>2897</v>
      </c>
      <c r="L7" s="16">
        <v>3200</v>
      </c>
      <c r="M7" s="16">
        <v>3378</v>
      </c>
      <c r="N7" s="16">
        <v>3494</v>
      </c>
      <c r="O7" s="16">
        <v>3413</v>
      </c>
      <c r="P7" s="16">
        <v>3551</v>
      </c>
      <c r="Q7" s="16">
        <v>3079</v>
      </c>
      <c r="R7" s="16">
        <v>3686</v>
      </c>
    </row>
    <row r="8" spans="1:18">
      <c r="A8" s="22" t="s">
        <v>21</v>
      </c>
      <c r="B8" s="16">
        <v>1104</v>
      </c>
      <c r="C8" s="16">
        <v>1262</v>
      </c>
      <c r="D8" s="16">
        <v>1258</v>
      </c>
      <c r="E8" s="16">
        <v>1039</v>
      </c>
      <c r="F8" s="16">
        <v>989</v>
      </c>
      <c r="G8" s="16">
        <v>881</v>
      </c>
      <c r="H8" s="16">
        <v>930</v>
      </c>
      <c r="I8" s="16">
        <v>954</v>
      </c>
      <c r="J8" s="16">
        <v>1029</v>
      </c>
      <c r="K8" s="16">
        <v>1262</v>
      </c>
      <c r="L8" s="16">
        <v>1348</v>
      </c>
      <c r="M8" s="16">
        <v>1515</v>
      </c>
      <c r="N8" s="16">
        <v>1597</v>
      </c>
      <c r="O8" s="16">
        <v>1653</v>
      </c>
      <c r="P8" s="16">
        <v>1668</v>
      </c>
      <c r="Q8" s="16">
        <v>1458</v>
      </c>
      <c r="R8" s="16">
        <v>1718</v>
      </c>
    </row>
    <row r="9" spans="1:18">
      <c r="A9" s="22" t="s">
        <v>22</v>
      </c>
      <c r="B9" s="16">
        <v>390</v>
      </c>
      <c r="C9" s="16">
        <v>400</v>
      </c>
      <c r="D9" s="16">
        <v>381</v>
      </c>
      <c r="E9" s="16">
        <v>336</v>
      </c>
      <c r="F9" s="16">
        <v>319</v>
      </c>
      <c r="G9" s="16">
        <v>294</v>
      </c>
      <c r="H9" s="16">
        <v>284</v>
      </c>
      <c r="I9" s="16">
        <v>312</v>
      </c>
      <c r="J9" s="16">
        <v>324</v>
      </c>
      <c r="K9" s="16">
        <v>377</v>
      </c>
      <c r="L9" s="16">
        <v>430</v>
      </c>
      <c r="M9" s="16">
        <v>477</v>
      </c>
      <c r="N9" s="16">
        <v>490</v>
      </c>
      <c r="O9" s="16">
        <v>499</v>
      </c>
      <c r="P9" s="16">
        <v>468</v>
      </c>
      <c r="Q9" s="16">
        <v>432</v>
      </c>
      <c r="R9" s="16">
        <v>518</v>
      </c>
    </row>
    <row r="10" spans="1:18">
      <c r="A10" s="22" t="s">
        <v>23</v>
      </c>
      <c r="B10" s="16">
        <v>160</v>
      </c>
      <c r="C10" s="16">
        <v>174</v>
      </c>
      <c r="D10" s="16">
        <v>162</v>
      </c>
      <c r="E10" s="16">
        <v>143</v>
      </c>
      <c r="F10" s="16">
        <v>135</v>
      </c>
      <c r="G10" s="16">
        <v>142</v>
      </c>
      <c r="H10" s="16">
        <v>155</v>
      </c>
      <c r="I10" s="16">
        <v>134</v>
      </c>
      <c r="J10" s="16">
        <v>180</v>
      </c>
      <c r="K10" s="16">
        <v>186</v>
      </c>
      <c r="L10" s="16">
        <v>216</v>
      </c>
      <c r="M10" s="16">
        <v>243</v>
      </c>
      <c r="N10" s="16">
        <v>287</v>
      </c>
      <c r="O10" s="16">
        <v>278</v>
      </c>
      <c r="P10" s="16">
        <v>256</v>
      </c>
      <c r="Q10" s="16">
        <v>243</v>
      </c>
      <c r="R10" s="16">
        <v>254</v>
      </c>
    </row>
    <row r="11" spans="1:18">
      <c r="A11" s="22" t="s">
        <v>24</v>
      </c>
      <c r="B11" s="16">
        <v>114</v>
      </c>
      <c r="C11" s="16">
        <v>117</v>
      </c>
      <c r="D11" s="16">
        <v>112</v>
      </c>
      <c r="E11" s="16">
        <v>98</v>
      </c>
      <c r="F11" s="16">
        <v>91</v>
      </c>
      <c r="G11" s="16">
        <v>78</v>
      </c>
      <c r="H11" s="16">
        <v>84</v>
      </c>
      <c r="I11" s="16">
        <v>98</v>
      </c>
      <c r="J11" s="16">
        <v>123</v>
      </c>
      <c r="K11" s="16">
        <v>113</v>
      </c>
      <c r="L11" s="16">
        <v>129</v>
      </c>
      <c r="M11" s="16">
        <v>152</v>
      </c>
      <c r="N11" s="16">
        <v>141</v>
      </c>
      <c r="O11" s="16">
        <v>149</v>
      </c>
      <c r="P11" s="16">
        <v>176</v>
      </c>
      <c r="Q11" s="16">
        <v>170</v>
      </c>
      <c r="R11" s="16">
        <v>179</v>
      </c>
    </row>
    <row r="12" spans="1:18">
      <c r="A12" s="37" t="s">
        <v>25</v>
      </c>
      <c r="B12" s="38">
        <v>203</v>
      </c>
      <c r="C12" s="38">
        <v>224</v>
      </c>
      <c r="D12" s="38">
        <v>227</v>
      </c>
      <c r="E12" s="38">
        <v>195</v>
      </c>
      <c r="F12" s="38">
        <v>186</v>
      </c>
      <c r="G12" s="38">
        <v>189</v>
      </c>
      <c r="H12" s="38">
        <v>194</v>
      </c>
      <c r="I12" s="38">
        <v>197</v>
      </c>
      <c r="J12" s="38">
        <v>201</v>
      </c>
      <c r="K12" s="38">
        <v>262</v>
      </c>
      <c r="L12" s="38">
        <v>273</v>
      </c>
      <c r="M12" s="38">
        <v>283</v>
      </c>
      <c r="N12" s="38">
        <v>306</v>
      </c>
      <c r="O12" s="38">
        <v>353</v>
      </c>
      <c r="P12" s="38">
        <v>292</v>
      </c>
      <c r="Q12" s="38">
        <v>276</v>
      </c>
      <c r="R12" s="38">
        <v>330</v>
      </c>
    </row>
    <row r="13" spans="1:18">
      <c r="A13" s="22" t="s">
        <v>26</v>
      </c>
      <c r="B13" s="16">
        <v>179</v>
      </c>
      <c r="C13" s="16">
        <v>200</v>
      </c>
      <c r="D13" s="16">
        <v>201</v>
      </c>
      <c r="E13" s="16">
        <v>163</v>
      </c>
      <c r="F13" s="16">
        <v>161</v>
      </c>
      <c r="G13" s="16">
        <v>156</v>
      </c>
      <c r="H13" s="16">
        <v>174</v>
      </c>
      <c r="I13" s="16">
        <v>190</v>
      </c>
      <c r="J13" s="16">
        <v>205</v>
      </c>
      <c r="K13" s="16">
        <v>208</v>
      </c>
      <c r="L13" s="16">
        <v>229</v>
      </c>
      <c r="M13" s="16">
        <v>241</v>
      </c>
      <c r="N13" s="16">
        <v>244</v>
      </c>
      <c r="O13" s="16">
        <v>254</v>
      </c>
      <c r="P13" s="16">
        <v>258</v>
      </c>
      <c r="Q13" s="16">
        <v>230</v>
      </c>
      <c r="R13" s="16">
        <v>235</v>
      </c>
    </row>
    <row r="14" spans="1:18">
      <c r="A14" s="22" t="s">
        <v>27</v>
      </c>
      <c r="B14" s="16">
        <v>14</v>
      </c>
      <c r="C14" s="16">
        <v>20</v>
      </c>
      <c r="D14" s="16">
        <v>18</v>
      </c>
      <c r="E14" s="16">
        <v>19</v>
      </c>
      <c r="F14" s="16">
        <v>17</v>
      </c>
      <c r="G14" s="16">
        <v>20</v>
      </c>
      <c r="H14" s="16">
        <v>21</v>
      </c>
      <c r="I14" s="16">
        <v>21</v>
      </c>
      <c r="J14" s="16">
        <v>15</v>
      </c>
      <c r="K14" s="16">
        <v>20</v>
      </c>
      <c r="L14" s="16">
        <v>20</v>
      </c>
      <c r="M14" s="16">
        <v>19</v>
      </c>
      <c r="N14" s="16">
        <v>21</v>
      </c>
      <c r="O14" s="16">
        <v>23</v>
      </c>
      <c r="P14" s="16">
        <v>26</v>
      </c>
      <c r="Q14" s="16">
        <v>30</v>
      </c>
      <c r="R14" s="16">
        <v>30</v>
      </c>
    </row>
    <row r="15" spans="1:18">
      <c r="A15" s="22" t="s">
        <v>28</v>
      </c>
      <c r="B15" s="16">
        <v>10</v>
      </c>
      <c r="C15" s="16">
        <v>10</v>
      </c>
      <c r="D15" s="16">
        <v>14</v>
      </c>
      <c r="E15" s="16">
        <v>8</v>
      </c>
      <c r="F15" s="16">
        <v>7</v>
      </c>
      <c r="G15" s="16">
        <v>6</v>
      </c>
      <c r="H15" s="16">
        <v>8</v>
      </c>
      <c r="I15" s="16">
        <v>9</v>
      </c>
      <c r="J15" s="16">
        <v>8</v>
      </c>
      <c r="K15" s="16">
        <v>10</v>
      </c>
      <c r="L15" s="16">
        <v>13</v>
      </c>
      <c r="M15" s="16">
        <v>19</v>
      </c>
      <c r="N15" s="16">
        <v>20</v>
      </c>
      <c r="O15" s="16">
        <v>20</v>
      </c>
      <c r="P15" s="16">
        <v>20</v>
      </c>
      <c r="Q15" s="16">
        <v>16</v>
      </c>
      <c r="R15" s="16">
        <v>23</v>
      </c>
    </row>
    <row r="16" spans="1:18">
      <c r="A16" s="24" t="s">
        <v>2</v>
      </c>
      <c r="B16" s="19">
        <v>277280</v>
      </c>
      <c r="C16" s="19">
        <v>279356</v>
      </c>
      <c r="D16" s="19">
        <v>264679</v>
      </c>
      <c r="E16" s="19">
        <v>254270</v>
      </c>
      <c r="F16" s="19">
        <v>253121</v>
      </c>
      <c r="G16" s="19">
        <v>247105</v>
      </c>
      <c r="H16" s="19">
        <v>251747</v>
      </c>
      <c r="I16" s="19">
        <v>260404</v>
      </c>
      <c r="J16" s="19">
        <v>273775</v>
      </c>
      <c r="K16" s="19">
        <v>296093</v>
      </c>
      <c r="L16" s="19">
        <v>314590</v>
      </c>
      <c r="M16" s="19">
        <v>325736</v>
      </c>
      <c r="N16" s="19">
        <v>335731</v>
      </c>
      <c r="O16" s="19">
        <v>342456</v>
      </c>
      <c r="P16" s="19">
        <v>353365</v>
      </c>
      <c r="Q16" s="19">
        <v>374332</v>
      </c>
      <c r="R16" s="21">
        <v>364514</v>
      </c>
    </row>
    <row r="17" spans="1:18">
      <c r="A17" s="22"/>
      <c r="B17" s="18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</row>
    <row r="18" spans="1:18" ht="15" thickBot="1"/>
    <row r="19" spans="1:18" ht="15" thickBot="1">
      <c r="A19" s="54" t="s">
        <v>114</v>
      </c>
      <c r="B19" s="55"/>
    </row>
    <row r="20" spans="1:18" ht="15" thickBot="1">
      <c r="A20" s="56" t="s">
        <v>104</v>
      </c>
      <c r="B20" s="57"/>
    </row>
    <row r="21" spans="1:18">
      <c r="A21" s="28" t="s">
        <v>105</v>
      </c>
      <c r="B21" s="30">
        <f>AVERAGE(B12:AB12)</f>
        <v>246.52941176470588</v>
      </c>
    </row>
    <row r="22" spans="1:18">
      <c r="A22" t="s">
        <v>106</v>
      </c>
      <c r="B22" s="30">
        <f>MEDIAN(B12:AB12)</f>
        <v>227</v>
      </c>
    </row>
    <row r="23" spans="1:18">
      <c r="A23" t="s">
        <v>107</v>
      </c>
      <c r="B23" s="34" t="s">
        <v>113</v>
      </c>
    </row>
    <row r="24" spans="1:18">
      <c r="A24" s="28" t="s">
        <v>108</v>
      </c>
      <c r="B24" s="31">
        <f>_xlfn.STDEV.S(B11:AB11)</f>
        <v>31.746004843592722</v>
      </c>
    </row>
    <row r="25" spans="1:18" ht="15" thickBot="1">
      <c r="A25" s="32" t="s">
        <v>109</v>
      </c>
      <c r="B25" s="33">
        <f>MAX(B11:AB11)-MIN(B11:AB11)</f>
        <v>101</v>
      </c>
    </row>
  </sheetData>
  <mergeCells count="2">
    <mergeCell ref="A19:B19"/>
    <mergeCell ref="A20:B20"/>
  </mergeCells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6FE8C85E70484CA6E47CDF031DEDC1" ma:contentTypeVersion="18" ma:contentTypeDescription="Create a new document." ma:contentTypeScope="" ma:versionID="39a28afb6bfd1532f30453894a73da6c">
  <xsd:schema xmlns:xsd="http://www.w3.org/2001/XMLSchema" xmlns:xs="http://www.w3.org/2001/XMLSchema" xmlns:p="http://schemas.microsoft.com/office/2006/metadata/properties" xmlns:ns2="1e572c8d-6813-4013-8a4a-be491ac59459" xmlns:ns3="96a98433-1569-4222-be80-afd48d89a184" targetNamespace="http://schemas.microsoft.com/office/2006/metadata/properties" ma:root="true" ma:fieldsID="c6cf37292414ab3c2182af2094a228db" ns2:_="" ns3:_="">
    <xsd:import namespace="1e572c8d-6813-4013-8a4a-be491ac59459"/>
    <xsd:import namespace="96a98433-1569-4222-be80-afd48d89a184"/>
    <xsd:element name="properties">
      <xsd:complexType>
        <xsd:sequence>
          <xsd:element name="documentManagement">
            <xsd:complexType>
              <xsd:all>
                <xsd:element ref="ns2:SectionName" minOccurs="0"/>
                <xsd:element ref="ns2:TrackerId" minOccurs="0"/>
                <xsd:element ref="ns2:ReferenceId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Comments" minOccurs="0"/>
                <xsd:element ref="ns2:Notes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72c8d-6813-4013-8a4a-be491ac59459" elementFormDefault="qualified">
    <xsd:import namespace="http://schemas.microsoft.com/office/2006/documentManagement/types"/>
    <xsd:import namespace="http://schemas.microsoft.com/office/infopath/2007/PartnerControls"/>
    <xsd:element name="SectionName" ma:index="8" nillable="true" ma:displayName="Section Name" ma:internalName="SectionName">
      <xsd:simpleType>
        <xsd:restriction base="dms:Text">
          <xsd:maxLength value="255"/>
        </xsd:restriction>
      </xsd:simpleType>
    </xsd:element>
    <xsd:element name="TrackerId" ma:index="9" nillable="true" ma:displayName="Tracker Id" ma:internalName="TrackerId">
      <xsd:simpleType>
        <xsd:restriction base="dms:Text">
          <xsd:maxLength value="255"/>
        </xsd:restriction>
      </xsd:simpleType>
    </xsd:element>
    <xsd:element name="ReferenceId" ma:index="10" nillable="true" ma:displayName="Reference Id" ma:internalName="ReferenceId">
      <xsd:simpleType>
        <xsd:restriction base="dms:Text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f1c754ed-6b8d-47f3-b51f-af8d6409c1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Comments" ma:index="21" nillable="true" ma:displayName="Comments" ma:description="test" ma:format="Dropdown" ma:internalName="Comments">
      <xsd:simpleType>
        <xsd:restriction base="dms:Text">
          <xsd:maxLength value="255"/>
        </xsd:restriction>
      </xsd:simpleType>
    </xsd:element>
    <xsd:element name="Notes" ma:index="22" nillable="true" ma:displayName="Notes" ma:description="Final proofread" ma:format="Dropdown" ma:internalName="Notes">
      <xsd:simpleType>
        <xsd:restriction base="dms:Text">
          <xsd:maxLength value="255"/>
        </xsd:restriction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98433-1569-4222-be80-afd48d89a18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62cce4f6-f704-4165-ba2c-a30e38f72b83}" ma:internalName="TaxCatchAll" ma:showField="CatchAllData" ma:web="96a98433-1569-4222-be80-afd48d89a1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572c8d-6813-4013-8a4a-be491ac59459">
      <Terms xmlns="http://schemas.microsoft.com/office/infopath/2007/PartnerControls"/>
    </lcf76f155ced4ddcb4097134ff3c332f>
    <TaxCatchAll xmlns="96a98433-1569-4222-be80-afd48d89a184" xsi:nil="true"/>
    <SectionName xmlns="1e572c8d-6813-4013-8a4a-be491ac59459">Change Log</SectionName>
    <Comments xmlns="1e572c8d-6813-4013-8a4a-be491ac59459" xsi:nil="true"/>
    <ReferenceId xmlns="1e572c8d-6813-4013-8a4a-be491ac59459">20038</ReferenceId>
    <Notes xmlns="1e572c8d-6813-4013-8a4a-be491ac59459" xsi:nil="true"/>
    <TrackerId xmlns="1e572c8d-6813-4013-8a4a-be491ac59459">TRCK-2822</TrackerId>
  </documentManagement>
</p:properti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AAC00279-D85E-4610-83DE-C87A32831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572c8d-6813-4013-8a4a-be491ac59459"/>
    <ds:schemaRef ds:uri="96a98433-1569-4222-be80-afd48d89a1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54E46F-ACDA-47CF-95BF-CBDEE2E921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97A326-E008-416A-AF2D-E617052E0220}">
  <ds:schemaRefs>
    <ds:schemaRef ds:uri="http://schemas.microsoft.com/office/2006/metadata/properties"/>
    <ds:schemaRef ds:uri="http://schemas.microsoft.com/office/infopath/2007/PartnerControls"/>
    <ds:schemaRef ds:uri="63b866ec-3dff-4cd9-972e-66243271eb0b"/>
    <ds:schemaRef ds:uri="http://schemas.microsoft.com/sharepoint/v4"/>
    <ds:schemaRef ds:uri="d311cd43-62b0-4d49-a282-15a318030d26"/>
    <ds:schemaRef ds:uri="1e572c8d-6813-4013-8a4a-be491ac59459"/>
    <ds:schemaRef ds:uri="96a98433-1569-4222-be80-afd48d89a184"/>
  </ds:schemaRefs>
</ds:datastoreItem>
</file>

<file path=customXml/itemProps4.xml><?xml version="1.0" encoding="utf-8"?>
<ds:datastoreItem xmlns:ds="http://schemas.openxmlformats.org/officeDocument/2006/customXml" ds:itemID="{0B05B952-053F-4824-A0EB-A1E3CE24D74A}">
  <ds:schemaRefs>
    <ds:schemaRef ds:uri="http://schemas.microsoft.com/office/2006/metadata/longProperties"/>
  </ds:schemaRefs>
</ds:datastoreItem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Private Sector Value</vt:lpstr>
      <vt:lpstr>Public Sector Value</vt:lpstr>
      <vt:lpstr>Firm Size</vt:lpstr>
      <vt:lpstr>No. of Firms - Turnover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2024-11-21T07:35:49Z</dcterms:created>
  <dcterms:modified xsi:type="dcterms:W3CDTF">2025-12-10T21:44:10Z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0x010100366FE8C85E70484CA6E47CDF031DEDC1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</Properties>
</file>