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\Desktop\Teaching\Teaching - UWTSD\Teaching\Corporate Finance (MBA)\"/>
    </mc:Choice>
  </mc:AlternateContent>
  <xr:revisionPtr revIDLastSave="0" documentId="8_{273C5FF6-B48F-41AB-BAAD-01F94915010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Poor year to excellent year" sheetId="1" r:id="rId1"/>
    <sheet name="Excellent year to poor year" sheetId="2" r:id="rId2"/>
    <sheet name="Graph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" l="1"/>
  <c r="J16" i="1"/>
  <c r="J14" i="1"/>
  <c r="J13" i="1"/>
  <c r="J12" i="1"/>
  <c r="J11" i="1"/>
  <c r="C11" i="1"/>
  <c r="I13" i="2"/>
  <c r="K13" i="2"/>
  <c r="M13" i="2"/>
  <c r="D13" i="2"/>
  <c r="F13" i="2"/>
  <c r="I12" i="2"/>
  <c r="I14" i="2" s="1"/>
  <c r="K12" i="2"/>
  <c r="K14" i="2" s="1"/>
  <c r="L12" i="2"/>
  <c r="M12" i="2"/>
  <c r="M14" i="2" s="1"/>
  <c r="C12" i="2"/>
  <c r="C14" i="2" s="1"/>
  <c r="C15" i="2" s="1"/>
  <c r="D12" i="2"/>
  <c r="D14" i="2" s="1"/>
  <c r="E12" i="2"/>
  <c r="E14" i="2" s="1"/>
  <c r="F12" i="2"/>
  <c r="F14" i="2" s="1"/>
  <c r="K6" i="2"/>
  <c r="J12" i="2" s="1"/>
  <c r="C6" i="2"/>
  <c r="G12" i="2" s="1"/>
  <c r="G14" i="2" s="1"/>
  <c r="J5" i="2"/>
  <c r="J13" i="2" s="1"/>
  <c r="M6" i="1"/>
  <c r="N11" i="1" s="1"/>
  <c r="L5" i="1"/>
  <c r="N12" i="1" s="1"/>
  <c r="D6" i="1"/>
  <c r="D11" i="1" s="1"/>
  <c r="D13" i="1" s="1"/>
  <c r="E12" i="1"/>
  <c r="E11" i="1"/>
  <c r="G12" i="1"/>
  <c r="G11" i="1"/>
  <c r="G13" i="1" s="1"/>
  <c r="K11" i="1"/>
  <c r="M11" i="1"/>
  <c r="O11" i="1"/>
  <c r="F11" i="1"/>
  <c r="F13" i="1" s="1"/>
  <c r="H11" i="1"/>
  <c r="H13" i="1" s="1"/>
  <c r="H14" i="1" s="1"/>
  <c r="K12" i="1"/>
  <c r="M12" i="1"/>
  <c r="O12" i="1"/>
  <c r="J14" i="2" l="1"/>
  <c r="I15" i="2"/>
  <c r="I16" i="2" s="1"/>
  <c r="I17" i="2" s="1"/>
  <c r="I18" i="2" s="1"/>
  <c r="K15" i="2"/>
  <c r="K16" i="2" s="1"/>
  <c r="K17" i="2" s="1"/>
  <c r="K18" i="2" s="1"/>
  <c r="E15" i="2"/>
  <c r="E16" i="2" s="1"/>
  <c r="E17" i="2" s="1"/>
  <c r="E18" i="2" s="1"/>
  <c r="G15" i="2"/>
  <c r="G16" i="2" s="1"/>
  <c r="G17" i="2" s="1"/>
  <c r="G18" i="2" s="1"/>
  <c r="F15" i="2"/>
  <c r="F16" i="2" s="1"/>
  <c r="F17" i="2" s="1"/>
  <c r="F18" i="2" s="1"/>
  <c r="D15" i="2"/>
  <c r="D16" i="2" s="1"/>
  <c r="D17" i="2" s="1"/>
  <c r="D18" i="2" s="1"/>
  <c r="M15" i="2"/>
  <c r="M16" i="2" s="1"/>
  <c r="M17" i="2" s="1"/>
  <c r="M18" i="2" s="1"/>
  <c r="C16" i="2"/>
  <c r="C17" i="2" s="1"/>
  <c r="C18" i="2" s="1"/>
  <c r="L13" i="2"/>
  <c r="L14" i="2" s="1"/>
  <c r="D14" i="1"/>
  <c r="D15" i="1" s="1"/>
  <c r="D16" i="1" s="1"/>
  <c r="D17" i="1" s="1"/>
  <c r="L11" i="1"/>
  <c r="N13" i="1"/>
  <c r="N14" i="1" s="1"/>
  <c r="N15" i="1" s="1"/>
  <c r="N16" i="1" s="1"/>
  <c r="N17" i="1" s="1"/>
  <c r="E13" i="1"/>
  <c r="E14" i="1" s="1"/>
  <c r="E15" i="1" s="1"/>
  <c r="E16" i="1" s="1"/>
  <c r="E17" i="1" s="1"/>
  <c r="G14" i="1"/>
  <c r="G15" i="1" s="1"/>
  <c r="G16" i="1" s="1"/>
  <c r="G17" i="1" s="1"/>
  <c r="O13" i="1"/>
  <c r="O14" i="1" s="1"/>
  <c r="O15" i="1" s="1"/>
  <c r="O16" i="1" s="1"/>
  <c r="O17" i="1" s="1"/>
  <c r="K13" i="1"/>
  <c r="K14" i="1" s="1"/>
  <c r="K15" i="1" s="1"/>
  <c r="K16" i="1" s="1"/>
  <c r="K17" i="1" s="1"/>
  <c r="M13" i="1"/>
  <c r="M14" i="1" s="1"/>
  <c r="M15" i="1" s="1"/>
  <c r="M16" i="1" s="1"/>
  <c r="M17" i="1" s="1"/>
  <c r="F14" i="1"/>
  <c r="F15" i="1" s="1"/>
  <c r="F16" i="1" s="1"/>
  <c r="F17" i="1" s="1"/>
  <c r="H15" i="1"/>
  <c r="H16" i="1" s="1"/>
  <c r="H17" i="1" s="1"/>
  <c r="L15" i="2" l="1"/>
  <c r="L16" i="2" s="1"/>
  <c r="L17" i="2" s="1"/>
  <c r="L18" i="2" s="1"/>
  <c r="J15" i="2"/>
  <c r="J16" i="2" s="1"/>
  <c r="J17" i="2" s="1"/>
  <c r="J18" i="2" s="1"/>
  <c r="L12" i="1"/>
  <c r="L13" i="1" s="1"/>
  <c r="L14" i="1" l="1"/>
  <c r="L15" i="1" s="1"/>
  <c r="L16" i="1" s="1"/>
  <c r="L17" i="1" s="1"/>
</calcChain>
</file>

<file path=xl/sharedStrings.xml><?xml version="1.0" encoding="utf-8"?>
<sst xmlns="http://schemas.openxmlformats.org/spreadsheetml/2006/main" count="54" uniqueCount="19">
  <si>
    <t>Capital structure variations and return on capital</t>
  </si>
  <si>
    <t>Company A</t>
  </si>
  <si>
    <t>Company B</t>
  </si>
  <si>
    <t>Issued equity (£1 shares)</t>
  </si>
  <si>
    <t>Borrowings (10% interest)</t>
  </si>
  <si>
    <t>Rate of return</t>
  </si>
  <si>
    <t>Trading profit</t>
  </si>
  <si>
    <t>Interest</t>
  </si>
  <si>
    <t>Pre-tax profit</t>
  </si>
  <si>
    <t>Taxation (30%)</t>
  </si>
  <si>
    <t>Profit after tax</t>
  </si>
  <si>
    <t>Earnings per share (EPS)</t>
  </si>
  <si>
    <t>EPS in pence</t>
  </si>
  <si>
    <t>Capital</t>
  </si>
  <si>
    <t>Above average year</t>
  </si>
  <si>
    <t xml:space="preserve">Excellent year </t>
  </si>
  <si>
    <t xml:space="preserve">Average year </t>
  </si>
  <si>
    <t xml:space="preserve">Below average year </t>
  </si>
  <si>
    <t xml:space="preserve">Poor year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</si>
</sst>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3" x14ac:knownFonts="1">
    <font>
      <sz val="12"/>
      <color theme="1"/>
      <name val="Times New Roman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3" fontId="2" fillId="0" borderId="0" xfId="0" applyNumberFormat="1" applyFont="1"/>
    <xf numFmtId="2" fontId="2" fillId="0" borderId="0" xfId="0" applyNumberFormat="1" applyFont="1"/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2" fillId="0" borderId="1" xfId="0" applyFont="1" applyBorder="1"/>
    <xf numFmtId="3" fontId="2" fillId="0" borderId="1" xfId="0" applyNumberFormat="1" applyFont="1" applyBorder="1"/>
    <xf numFmtId="0" fontId="1" fillId="0" borderId="0" xfId="0" applyFont="1"/>
    <xf numFmtId="9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9" fontId="2" fillId="0" borderId="0" xfId="0" applyNumberFormat="1" applyFont="1" applyAlignment="1">
      <alignment horizontal="right" wrapText="1"/>
    </xf>
    <xf numFmtId="9" fontId="2" fillId="0" borderId="0" xfId="0" applyNumberFormat="1" applyFont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'Poor year to excellent year'!$D$9:$H$9</c:f>
              <c:numCache>
                <c:formatCode>0%</c:formatCode>
                <c:ptCount val="5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</c:numCache>
            </c:numRef>
          </c:xVal>
          <c:yVal>
            <c:numRef>
              <c:f>'Poor year to excellent year'!$D$17:$H$17</c:f>
              <c:numCache>
                <c:formatCode>0.0</c:formatCode>
                <c:ptCount val="5"/>
                <c:pt idx="0">
                  <c:v>3.5000000000000004</c:v>
                </c:pt>
                <c:pt idx="1">
                  <c:v>7.0000000000000009</c:v>
                </c:pt>
                <c:pt idx="2">
                  <c:v>10.5</c:v>
                </c:pt>
                <c:pt idx="3">
                  <c:v>14.000000000000002</c:v>
                </c:pt>
                <c:pt idx="4">
                  <c:v>17.5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17A-4B68-872E-E692DFDBDA67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'Poor year to excellent year'!$K$9:$O$9</c:f>
              <c:numCache>
                <c:formatCode>0%</c:formatCode>
                <c:ptCount val="5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</c:numCache>
            </c:numRef>
          </c:xVal>
          <c:yVal>
            <c:numRef>
              <c:f>'Poor year to excellent year'!$K$17:$O$17</c:f>
              <c:numCache>
                <c:formatCode>0.0</c:formatCode>
                <c:ptCount val="5"/>
                <c:pt idx="0">
                  <c:v>0</c:v>
                </c:pt>
                <c:pt idx="1">
                  <c:v>7.0000000000000009</c:v>
                </c:pt>
                <c:pt idx="2">
                  <c:v>14.000000000000002</c:v>
                </c:pt>
                <c:pt idx="3">
                  <c:v>21</c:v>
                </c:pt>
                <c:pt idx="4">
                  <c:v>28.000000000000004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17A-4B68-872E-E692DFDBDA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2099887"/>
        <c:axId val="1192101807"/>
      </c:scatterChart>
      <c:valAx>
        <c:axId val="11920998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2101807"/>
        <c:crosses val="autoZero"/>
        <c:crossBetween val="midCat"/>
      </c:valAx>
      <c:valAx>
        <c:axId val="1192101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20998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Effects of gearing on earnings per share (EPS)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630406776076069"/>
          <c:y val="0.17171296296296296"/>
          <c:w val="0.66260130945170304"/>
          <c:h val="0.62271617089530473"/>
        </c:manualLayout>
      </c:layout>
      <c:scatterChart>
        <c:scatterStyle val="smoothMarker"/>
        <c:varyColors val="0"/>
        <c:ser>
          <c:idx val="0"/>
          <c:order val="0"/>
          <c:tx>
            <c:v>Company 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'Poor year to excellent year'!$C$9:$H$9</c:f>
              <c:numCache>
                <c:formatCode>0%</c:formatCode>
                <c:ptCount val="6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</c:numCache>
            </c:numRef>
          </c:xVal>
          <c:yVal>
            <c:numRef>
              <c:f>'Poor year to excellent year'!$C$17:$H$17</c:f>
              <c:numCache>
                <c:formatCode>0.0</c:formatCode>
                <c:ptCount val="6"/>
                <c:pt idx="0" formatCode="General">
                  <c:v>0</c:v>
                </c:pt>
                <c:pt idx="1">
                  <c:v>3.5000000000000004</c:v>
                </c:pt>
                <c:pt idx="2">
                  <c:v>7.0000000000000009</c:v>
                </c:pt>
                <c:pt idx="3">
                  <c:v>10.5</c:v>
                </c:pt>
                <c:pt idx="4">
                  <c:v>14.000000000000002</c:v>
                </c:pt>
                <c:pt idx="5">
                  <c:v>17.5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C0B-4498-B1F2-D0113CA6EF7F}"/>
            </c:ext>
          </c:extLst>
        </c:ser>
        <c:ser>
          <c:idx val="1"/>
          <c:order val="1"/>
          <c:tx>
            <c:v>Company B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'Poor year to excellent year'!$J$9:$O$9</c:f>
              <c:numCache>
                <c:formatCode>0%</c:formatCode>
                <c:ptCount val="6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</c:numCache>
            </c:numRef>
          </c:xVal>
          <c:yVal>
            <c:numRef>
              <c:f>'Poor year to excellent year'!$J$17:$O$17</c:f>
              <c:numCache>
                <c:formatCode>0.0</c:formatCode>
                <c:ptCount val="6"/>
                <c:pt idx="0">
                  <c:v>-10</c:v>
                </c:pt>
                <c:pt idx="1">
                  <c:v>0</c:v>
                </c:pt>
                <c:pt idx="2">
                  <c:v>7.0000000000000009</c:v>
                </c:pt>
                <c:pt idx="3">
                  <c:v>14.000000000000002</c:v>
                </c:pt>
                <c:pt idx="4">
                  <c:v>21</c:v>
                </c:pt>
                <c:pt idx="5">
                  <c:v>28.000000000000004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C0B-4498-B1F2-D0113CA6EF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334528"/>
        <c:axId val="167335488"/>
      </c:scatterChart>
      <c:valAx>
        <c:axId val="167334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Rate of return (ROCE)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335488"/>
        <c:crosses val="autoZero"/>
        <c:crossBetween val="midCat"/>
      </c:valAx>
      <c:valAx>
        <c:axId val="167335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3345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938608635459026"/>
          <c:y val="0.23226778944298629"/>
          <c:w val="0.21924639227788834"/>
          <c:h val="0.1562510936132983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34636</xdr:colOff>
      <xdr:row>30</xdr:row>
      <xdr:rowOff>33098</xdr:rowOff>
    </xdr:from>
    <xdr:to>
      <xdr:col>10</xdr:col>
      <xdr:colOff>785091</xdr:colOff>
      <xdr:row>44</xdr:row>
      <xdr:rowOff>82359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45ED8AD-5F56-5881-524B-62B10213BC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556260</xdr:colOff>
      <xdr:row>4</xdr:row>
      <xdr:rowOff>91440</xdr:rowOff>
    </xdr:from>
    <xdr:to>
      <xdr:col>8</xdr:col>
      <xdr:colOff>22860</xdr:colOff>
      <xdr:row>18</xdr:row>
      <xdr:rowOff>60960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BD65D52D-4918-4EEB-9831-5EE486704E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zoomScale="99" zoomScaleNormal="99" workbookViewId="0">
      <selection activeCell="I17" sqref="I17"/>
    </sheetView>
  </sheetViews>
  <sheetFormatPr defaultColWidth="9" defaultRowHeight="15" x14ac:dyDescent="0.2"/>
  <cols>
    <col min="1" max="1" width="24.875" style="1" customWidth="1"/>
    <col min="2" max="3" width="10.25" style="1" customWidth="1"/>
    <col min="4" max="5" width="12.625" style="1" customWidth="1"/>
    <col min="6" max="7" width="12" style="1" customWidth="1"/>
    <col min="8" max="8" width="11.875" style="1" customWidth="1"/>
    <col min="9" max="9" width="4.75" style="1" customWidth="1"/>
    <col min="10" max="10" width="11.625" style="1" customWidth="1"/>
    <col min="11" max="11" width="15" style="1" customWidth="1"/>
    <col min="12" max="12" width="13" style="1" customWidth="1"/>
    <col min="13" max="14" width="11.5" style="1" customWidth="1"/>
    <col min="15" max="15" width="11.125" style="1" customWidth="1"/>
    <col min="16" max="16384" width="9" style="1"/>
  </cols>
  <sheetData>
    <row r="1" spans="1:15" x14ac:dyDescent="0.2">
      <c r="A1" s="18" t="s">
        <v>0</v>
      </c>
      <c r="B1" s="18"/>
      <c r="C1" s="18"/>
      <c r="D1" s="18"/>
      <c r="E1" s="18"/>
      <c r="F1" s="18"/>
      <c r="G1" s="18"/>
      <c r="H1" s="18"/>
    </row>
    <row r="3" spans="1:15" x14ac:dyDescent="0.2">
      <c r="B3" s="2" t="s">
        <v>1</v>
      </c>
      <c r="C3" s="2"/>
      <c r="D3" s="2"/>
      <c r="E3" s="2"/>
      <c r="F3" s="2"/>
      <c r="G3" s="2"/>
      <c r="K3" s="2"/>
      <c r="L3" s="2" t="s">
        <v>2</v>
      </c>
      <c r="M3" s="2"/>
      <c r="N3" s="2"/>
    </row>
    <row r="4" spans="1:15" x14ac:dyDescent="0.2">
      <c r="A4" s="1" t="s">
        <v>3</v>
      </c>
      <c r="B4" s="3">
        <v>4000000</v>
      </c>
      <c r="C4" s="3"/>
      <c r="D4" s="3">
        <v>4000000</v>
      </c>
      <c r="E4" s="3"/>
      <c r="K4" s="1" t="s">
        <v>3</v>
      </c>
      <c r="L4" s="3">
        <v>2000000</v>
      </c>
      <c r="M4" s="3">
        <v>2000000</v>
      </c>
    </row>
    <row r="5" spans="1:15" x14ac:dyDescent="0.2">
      <c r="A5" s="1" t="s">
        <v>4</v>
      </c>
      <c r="B5" s="4">
        <v>0.1</v>
      </c>
      <c r="C5" s="4"/>
      <c r="D5" s="8">
        <v>0</v>
      </c>
      <c r="K5" s="1" t="s">
        <v>4</v>
      </c>
      <c r="L5" s="3">
        <f>M5*B5</f>
        <v>200000</v>
      </c>
      <c r="M5" s="9">
        <v>2000000</v>
      </c>
    </row>
    <row r="6" spans="1:15" x14ac:dyDescent="0.2">
      <c r="A6" s="1" t="s">
        <v>13</v>
      </c>
      <c r="D6" s="3">
        <f>D4+D5</f>
        <v>4000000</v>
      </c>
      <c r="K6" s="1" t="s">
        <v>13</v>
      </c>
      <c r="M6" s="3">
        <f>M4+M5</f>
        <v>4000000</v>
      </c>
    </row>
    <row r="8" spans="1:15" ht="45" x14ac:dyDescent="0.2">
      <c r="D8" s="10" t="s">
        <v>18</v>
      </c>
      <c r="E8" s="7" t="s">
        <v>17</v>
      </c>
      <c r="F8" s="7" t="s">
        <v>16</v>
      </c>
      <c r="G8" s="7" t="s">
        <v>14</v>
      </c>
      <c r="H8" s="7" t="s">
        <v>15</v>
      </c>
      <c r="K8" s="10" t="s">
        <v>18</v>
      </c>
      <c r="L8" s="7" t="s">
        <v>17</v>
      </c>
      <c r="M8" s="7" t="s">
        <v>16</v>
      </c>
      <c r="N8" s="7" t="s">
        <v>14</v>
      </c>
      <c r="O8" s="7" t="s">
        <v>15</v>
      </c>
    </row>
    <row r="9" spans="1:15" ht="16.899999999999999" customHeight="1" x14ac:dyDescent="0.2">
      <c r="A9" s="1" t="s">
        <v>5</v>
      </c>
      <c r="C9" s="17">
        <v>0</v>
      </c>
      <c r="D9" s="16">
        <v>0.05</v>
      </c>
      <c r="E9" s="11">
        <v>0.1</v>
      </c>
      <c r="F9" s="11">
        <v>0.15</v>
      </c>
      <c r="G9" s="11">
        <v>0.2</v>
      </c>
      <c r="H9" s="11">
        <v>0.25</v>
      </c>
      <c r="J9" s="17">
        <v>0</v>
      </c>
      <c r="K9" s="16">
        <v>0.05</v>
      </c>
      <c r="L9" s="11">
        <v>0.1</v>
      </c>
      <c r="M9" s="11">
        <v>0.15</v>
      </c>
      <c r="N9" s="11">
        <v>0.2</v>
      </c>
      <c r="O9" s="11">
        <v>0.25</v>
      </c>
    </row>
    <row r="10" spans="1:15" x14ac:dyDescent="0.2">
      <c r="C10" s="4">
        <v>0</v>
      </c>
      <c r="D10" s="6">
        <v>0.05</v>
      </c>
      <c r="E10" s="12">
        <v>0.1</v>
      </c>
      <c r="F10" s="6">
        <v>0.15</v>
      </c>
      <c r="G10" s="12">
        <v>0.2</v>
      </c>
      <c r="H10" s="6">
        <v>0.25</v>
      </c>
      <c r="J10" s="1">
        <v>0</v>
      </c>
      <c r="K10" s="6">
        <v>0.05</v>
      </c>
      <c r="L10" s="12">
        <v>0.1</v>
      </c>
      <c r="M10" s="6">
        <v>0.15</v>
      </c>
      <c r="N10" s="12">
        <v>0.2</v>
      </c>
      <c r="O10" s="6">
        <v>0.25</v>
      </c>
    </row>
    <row r="11" spans="1:15" x14ac:dyDescent="0.2">
      <c r="A11" s="1" t="s">
        <v>6</v>
      </c>
      <c r="C11" s="1">
        <f>C10*B4</f>
        <v>0</v>
      </c>
      <c r="D11" s="13">
        <f>D6*0.05</f>
        <v>200000</v>
      </c>
      <c r="E11" s="13">
        <f>D4*E10</f>
        <v>400000</v>
      </c>
      <c r="F11" s="13">
        <f>D4*F10</f>
        <v>600000</v>
      </c>
      <c r="G11" s="13">
        <f>D4*G10</f>
        <v>800000</v>
      </c>
      <c r="H11" s="13">
        <f>D4*H10</f>
        <v>1000000</v>
      </c>
      <c r="J11" s="1">
        <f>J10*M6</f>
        <v>0</v>
      </c>
      <c r="K11" s="13">
        <f>(M4+M5)*K10</f>
        <v>200000</v>
      </c>
      <c r="L11" s="13">
        <f>M6*L10</f>
        <v>400000</v>
      </c>
      <c r="M11" s="13">
        <f>(M4+M5)*M10</f>
        <v>600000</v>
      </c>
      <c r="N11" s="13">
        <f>M6*N10</f>
        <v>800000</v>
      </c>
      <c r="O11" s="13">
        <f>(M4+M5)*O10</f>
        <v>1000000</v>
      </c>
    </row>
    <row r="12" spans="1:15" x14ac:dyDescent="0.2">
      <c r="A12" s="1" t="s">
        <v>7</v>
      </c>
      <c r="C12" s="1">
        <v>0</v>
      </c>
      <c r="D12" s="13">
        <v>0</v>
      </c>
      <c r="E12" s="13">
        <f>D5</f>
        <v>0</v>
      </c>
      <c r="F12" s="13">
        <v>0</v>
      </c>
      <c r="G12" s="13">
        <f>D5</f>
        <v>0</v>
      </c>
      <c r="H12" s="13">
        <v>0</v>
      </c>
      <c r="J12" s="3">
        <f>L5</f>
        <v>200000</v>
      </c>
      <c r="K12" s="13">
        <f>M5*B5</f>
        <v>200000</v>
      </c>
      <c r="L12" s="13">
        <f>L11-L5</f>
        <v>200000</v>
      </c>
      <c r="M12" s="13">
        <f>M5*B5</f>
        <v>200000</v>
      </c>
      <c r="N12" s="13">
        <f>L5</f>
        <v>200000</v>
      </c>
      <c r="O12" s="13">
        <f>M5*B5</f>
        <v>200000</v>
      </c>
    </row>
    <row r="13" spans="1:15" x14ac:dyDescent="0.2">
      <c r="A13" s="1" t="s">
        <v>8</v>
      </c>
      <c r="C13" s="1">
        <v>0</v>
      </c>
      <c r="D13" s="13">
        <f>D11-D12</f>
        <v>200000</v>
      </c>
      <c r="E13" s="13">
        <f>E11-E12</f>
        <v>400000</v>
      </c>
      <c r="F13" s="13">
        <f>F11-F12</f>
        <v>600000</v>
      </c>
      <c r="G13" s="13">
        <f>G11-G12</f>
        <v>800000</v>
      </c>
      <c r="H13" s="13">
        <f>H11-H12</f>
        <v>1000000</v>
      </c>
      <c r="J13" s="3">
        <f t="shared" ref="J13:O13" si="0">J11-J12</f>
        <v>-200000</v>
      </c>
      <c r="K13" s="13">
        <f t="shared" si="0"/>
        <v>0</v>
      </c>
      <c r="L13" s="13">
        <f t="shared" si="0"/>
        <v>200000</v>
      </c>
      <c r="M13" s="13">
        <f t="shared" si="0"/>
        <v>400000</v>
      </c>
      <c r="N13" s="13">
        <f t="shared" si="0"/>
        <v>600000</v>
      </c>
      <c r="O13" s="13">
        <f t="shared" si="0"/>
        <v>800000</v>
      </c>
    </row>
    <row r="14" spans="1:15" x14ac:dyDescent="0.2">
      <c r="A14" s="1" t="s">
        <v>9</v>
      </c>
      <c r="B14" s="4">
        <v>0.3</v>
      </c>
      <c r="C14" s="4">
        <v>0</v>
      </c>
      <c r="D14" s="14">
        <f>D13*B14</f>
        <v>60000</v>
      </c>
      <c r="E14" s="13">
        <f>E13*B14</f>
        <v>120000</v>
      </c>
      <c r="F14" s="13">
        <f>F13*B14</f>
        <v>180000</v>
      </c>
      <c r="G14" s="13">
        <f>G13*B14</f>
        <v>240000</v>
      </c>
      <c r="H14" s="13">
        <f>H13*B14</f>
        <v>300000</v>
      </c>
      <c r="J14" s="1">
        <f>J11*B14</f>
        <v>0</v>
      </c>
      <c r="K14" s="13">
        <f>K13*B14</f>
        <v>0</v>
      </c>
      <c r="L14" s="13">
        <f>L13*B14</f>
        <v>60000</v>
      </c>
      <c r="M14" s="13">
        <f>M13*B14</f>
        <v>120000</v>
      </c>
      <c r="N14" s="13">
        <f>N13*B14</f>
        <v>180000</v>
      </c>
      <c r="O14" s="13">
        <f>O13*B14</f>
        <v>240000</v>
      </c>
    </row>
    <row r="15" spans="1:15" x14ac:dyDescent="0.2">
      <c r="A15" s="1" t="s">
        <v>10</v>
      </c>
      <c r="C15" s="1">
        <v>0</v>
      </c>
      <c r="D15" s="13">
        <f>D13-D14</f>
        <v>140000</v>
      </c>
      <c r="E15" s="13">
        <f>E13-E14</f>
        <v>280000</v>
      </c>
      <c r="F15" s="13">
        <f>F13-F14</f>
        <v>420000</v>
      </c>
      <c r="G15" s="13">
        <f>G13-G14</f>
        <v>560000</v>
      </c>
      <c r="H15" s="13">
        <f>H13-H14</f>
        <v>700000</v>
      </c>
      <c r="J15" s="1">
        <v>0</v>
      </c>
      <c r="K15" s="13">
        <f>K13-K14</f>
        <v>0</v>
      </c>
      <c r="L15" s="13">
        <f>L13-L14</f>
        <v>140000</v>
      </c>
      <c r="M15" s="13">
        <f>M13-M14</f>
        <v>280000</v>
      </c>
      <c r="N15" s="13">
        <f>N13-N14</f>
        <v>420000</v>
      </c>
      <c r="O15" s="13">
        <f>O13-O14</f>
        <v>560000</v>
      </c>
    </row>
    <row r="16" spans="1:15" x14ac:dyDescent="0.2">
      <c r="A16" s="1" t="s">
        <v>11</v>
      </c>
      <c r="C16" s="1">
        <v>0</v>
      </c>
      <c r="D16" s="15">
        <f>D15/B4</f>
        <v>3.5000000000000003E-2</v>
      </c>
      <c r="E16" s="15">
        <f>E15/D4</f>
        <v>7.0000000000000007E-2</v>
      </c>
      <c r="F16" s="15">
        <f>F15/D4</f>
        <v>0.105</v>
      </c>
      <c r="G16" s="15">
        <f>G15/D4</f>
        <v>0.14000000000000001</v>
      </c>
      <c r="H16" s="15">
        <f>H15/D4</f>
        <v>0.17499999999999999</v>
      </c>
      <c r="J16" s="4">
        <f>J13/L4</f>
        <v>-0.1</v>
      </c>
      <c r="K16" s="6">
        <f>K15/M4</f>
        <v>0</v>
      </c>
      <c r="L16" s="6">
        <f>L15/M4</f>
        <v>7.0000000000000007E-2</v>
      </c>
      <c r="M16" s="6">
        <f>M15/M4</f>
        <v>0.14000000000000001</v>
      </c>
      <c r="N16" s="6">
        <f>N15/M4</f>
        <v>0.21</v>
      </c>
      <c r="O16" s="6">
        <f>O15/M4</f>
        <v>0.28000000000000003</v>
      </c>
    </row>
    <row r="17" spans="1:15" x14ac:dyDescent="0.2">
      <c r="A17" s="1" t="s">
        <v>12</v>
      </c>
      <c r="C17" s="1">
        <v>0</v>
      </c>
      <c r="D17" s="5">
        <f>D16*100</f>
        <v>3.5000000000000004</v>
      </c>
      <c r="E17" s="5">
        <f>E16*100</f>
        <v>7.0000000000000009</v>
      </c>
      <c r="F17" s="5">
        <f>F16*100</f>
        <v>10.5</v>
      </c>
      <c r="G17" s="5">
        <f>G16*100</f>
        <v>14.000000000000002</v>
      </c>
      <c r="H17" s="5">
        <f>H16*100</f>
        <v>17.5</v>
      </c>
      <c r="I17" s="5"/>
      <c r="J17" s="5">
        <f t="shared" ref="J17" si="1">J16*100</f>
        <v>-10</v>
      </c>
      <c r="K17" s="5">
        <f>K16*100</f>
        <v>0</v>
      </c>
      <c r="L17" s="5">
        <f>L16*100</f>
        <v>7.0000000000000009</v>
      </c>
      <c r="M17" s="5">
        <f>M16*100</f>
        <v>14.000000000000002</v>
      </c>
      <c r="N17" s="5">
        <f>N16*100</f>
        <v>21</v>
      </c>
      <c r="O17" s="5">
        <f>O16*100</f>
        <v>28.000000000000004</v>
      </c>
    </row>
  </sheetData>
  <mergeCells count="1">
    <mergeCell ref="A1:H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"/>
  <sheetViews>
    <sheetView topLeftCell="A5" workbookViewId="0">
      <selection activeCell="M19" sqref="C19:M19"/>
    </sheetView>
  </sheetViews>
  <sheetFormatPr defaultRowHeight="15.75" x14ac:dyDescent="0.25"/>
  <cols>
    <col min="1" max="1" width="24.25" bestFit="1" customWidth="1"/>
    <col min="2" max="2" width="18.5" customWidth="1"/>
    <col min="3" max="3" width="10.25" bestFit="1" customWidth="1"/>
    <col min="7" max="7" width="13.125" customWidth="1"/>
    <col min="8" max="8" width="5.75" customWidth="1"/>
    <col min="9" max="9" width="24.25" bestFit="1" customWidth="1"/>
    <col min="10" max="10" width="11.125" bestFit="1" customWidth="1"/>
    <col min="11" max="11" width="9.75" bestFit="1" customWidth="1"/>
    <col min="13" max="13" width="9.75" customWidth="1"/>
    <col min="15" max="15" width="9.75" bestFit="1" customWidth="1"/>
  </cols>
  <sheetData>
    <row r="1" spans="1:13" x14ac:dyDescent="0.25">
      <c r="A1" s="18" t="s">
        <v>0</v>
      </c>
      <c r="B1" s="18"/>
      <c r="C1" s="18"/>
      <c r="D1" s="18"/>
      <c r="E1" s="18"/>
      <c r="F1" s="18"/>
      <c r="G1" s="18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2" t="s">
        <v>1</v>
      </c>
      <c r="C3" s="2"/>
      <c r="D3" s="2"/>
      <c r="E3" s="2"/>
      <c r="F3" s="2"/>
      <c r="G3" s="1"/>
      <c r="H3" s="1"/>
      <c r="I3" s="2"/>
      <c r="J3" s="2" t="s">
        <v>2</v>
      </c>
      <c r="K3" s="2"/>
      <c r="L3" s="2"/>
      <c r="M3" s="1"/>
    </row>
    <row r="4" spans="1:13" x14ac:dyDescent="0.25">
      <c r="A4" s="1" t="s">
        <v>3</v>
      </c>
      <c r="B4" s="3">
        <v>4000000</v>
      </c>
      <c r="C4" s="3">
        <v>4000000</v>
      </c>
      <c r="D4" s="3"/>
      <c r="E4" s="1"/>
      <c r="F4" s="1"/>
      <c r="G4" s="1"/>
      <c r="H4" s="1"/>
      <c r="I4" s="1" t="s">
        <v>3</v>
      </c>
      <c r="J4" s="3">
        <v>2000000</v>
      </c>
      <c r="K4" s="3">
        <v>2000000</v>
      </c>
      <c r="L4" s="1"/>
      <c r="M4" s="1"/>
    </row>
    <row r="5" spans="1:13" x14ac:dyDescent="0.25">
      <c r="A5" s="1" t="s">
        <v>4</v>
      </c>
      <c r="B5" s="4">
        <v>0.1</v>
      </c>
      <c r="C5" s="8">
        <v>0</v>
      </c>
      <c r="D5" s="1"/>
      <c r="E5" s="1"/>
      <c r="F5" s="1"/>
      <c r="G5" s="1"/>
      <c r="H5" s="1"/>
      <c r="I5" s="1" t="s">
        <v>4</v>
      </c>
      <c r="J5" s="3">
        <f>K5*B5</f>
        <v>200000</v>
      </c>
      <c r="K5" s="9">
        <v>2000000</v>
      </c>
      <c r="L5" s="1"/>
      <c r="M5" s="1"/>
    </row>
    <row r="6" spans="1:13" x14ac:dyDescent="0.25">
      <c r="A6" s="1" t="s">
        <v>13</v>
      </c>
      <c r="B6" s="1"/>
      <c r="C6" s="3">
        <f>C4+C5</f>
        <v>4000000</v>
      </c>
      <c r="D6" s="1"/>
      <c r="E6" s="1"/>
      <c r="F6" s="1"/>
      <c r="G6" s="1"/>
      <c r="H6" s="1"/>
      <c r="I6" s="1" t="s">
        <v>13</v>
      </c>
      <c r="J6" s="1"/>
      <c r="K6" s="3">
        <f>K4+K5</f>
        <v>4000000</v>
      </c>
      <c r="L6" s="1"/>
      <c r="M6" s="1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/>
      <c r="B8" s="1"/>
      <c r="H8" s="1"/>
    </row>
    <row r="9" spans="1:13" ht="45.75" x14ac:dyDescent="0.25">
      <c r="B9" s="1"/>
      <c r="C9" s="7" t="s">
        <v>15</v>
      </c>
      <c r="D9" s="7" t="s">
        <v>14</v>
      </c>
      <c r="E9" s="7" t="s">
        <v>16</v>
      </c>
      <c r="F9" s="7" t="s">
        <v>17</v>
      </c>
      <c r="G9" s="10" t="s">
        <v>18</v>
      </c>
      <c r="H9" s="1"/>
      <c r="I9" s="7" t="s">
        <v>15</v>
      </c>
      <c r="J9" s="7" t="s">
        <v>14</v>
      </c>
      <c r="K9" s="7" t="s">
        <v>16</v>
      </c>
      <c r="L9" s="7" t="s">
        <v>17</v>
      </c>
      <c r="M9" s="10" t="s">
        <v>18</v>
      </c>
    </row>
    <row r="10" spans="1:13" x14ac:dyDescent="0.25">
      <c r="A10" s="1" t="s">
        <v>5</v>
      </c>
      <c r="B10" s="1"/>
      <c r="C10" s="11">
        <v>0.25</v>
      </c>
      <c r="D10" s="11">
        <v>0.2</v>
      </c>
      <c r="E10" s="11">
        <v>0.15</v>
      </c>
      <c r="F10" s="11">
        <v>0.1</v>
      </c>
      <c r="G10" s="16">
        <v>0.05</v>
      </c>
      <c r="H10" s="1"/>
      <c r="I10" s="11">
        <v>0.25</v>
      </c>
      <c r="J10" s="11">
        <v>0.2</v>
      </c>
      <c r="K10" s="11">
        <v>0.15</v>
      </c>
      <c r="L10" s="11">
        <v>0.1</v>
      </c>
      <c r="M10" s="16">
        <v>0.05</v>
      </c>
    </row>
    <row r="11" spans="1:13" x14ac:dyDescent="0.25">
      <c r="A11" s="1" t="s">
        <v>6</v>
      </c>
      <c r="B11" s="1"/>
      <c r="C11" s="6">
        <v>0.25</v>
      </c>
      <c r="D11" s="12">
        <v>0.2</v>
      </c>
      <c r="E11" s="6">
        <v>0.15</v>
      </c>
      <c r="F11" s="12">
        <v>0.1</v>
      </c>
      <c r="G11" s="6">
        <v>0.05</v>
      </c>
      <c r="H11" s="1"/>
      <c r="I11" s="6">
        <v>0.25</v>
      </c>
      <c r="J11" s="12">
        <v>0.2</v>
      </c>
      <c r="K11" s="6">
        <v>0.15</v>
      </c>
      <c r="L11" s="12">
        <v>0.1</v>
      </c>
      <c r="M11" s="6">
        <v>0.05</v>
      </c>
    </row>
    <row r="12" spans="1:13" x14ac:dyDescent="0.25">
      <c r="A12" s="1" t="s">
        <v>7</v>
      </c>
      <c r="B12" s="1"/>
      <c r="C12" s="13">
        <f>C4*C11</f>
        <v>1000000</v>
      </c>
      <c r="D12" s="13">
        <f>C4*D11</f>
        <v>800000</v>
      </c>
      <c r="E12" s="13">
        <f>C4*E11</f>
        <v>600000</v>
      </c>
      <c r="F12" s="13">
        <f>C4*F11</f>
        <v>400000</v>
      </c>
      <c r="G12" s="13">
        <f>C6*0.05</f>
        <v>200000</v>
      </c>
      <c r="H12" s="1"/>
      <c r="I12" s="13">
        <f>(K4+K5)*I11</f>
        <v>1000000</v>
      </c>
      <c r="J12" s="13">
        <f>K6*J11</f>
        <v>800000</v>
      </c>
      <c r="K12" s="13">
        <f>(K4+K5)*K11</f>
        <v>600000</v>
      </c>
      <c r="L12" s="13">
        <f>K6*L11</f>
        <v>400000</v>
      </c>
      <c r="M12" s="13">
        <f>(K4+K5)*M11</f>
        <v>200000</v>
      </c>
    </row>
    <row r="13" spans="1:13" x14ac:dyDescent="0.25">
      <c r="A13" s="1" t="s">
        <v>8</v>
      </c>
      <c r="B13" s="1"/>
      <c r="C13" s="13">
        <v>0</v>
      </c>
      <c r="D13" s="13">
        <f>C5</f>
        <v>0</v>
      </c>
      <c r="E13" s="13">
        <v>0</v>
      </c>
      <c r="F13" s="13">
        <f>C5</f>
        <v>0</v>
      </c>
      <c r="G13" s="13">
        <v>0</v>
      </c>
      <c r="H13" s="1"/>
      <c r="I13" s="13">
        <f>K5*B5</f>
        <v>200000</v>
      </c>
      <c r="J13" s="13">
        <f>J5</f>
        <v>200000</v>
      </c>
      <c r="K13" s="13">
        <f>K5*B5</f>
        <v>200000</v>
      </c>
      <c r="L13" s="13">
        <f>L12-J5</f>
        <v>200000</v>
      </c>
      <c r="M13" s="13">
        <f>K5*B5</f>
        <v>200000</v>
      </c>
    </row>
    <row r="14" spans="1:13" x14ac:dyDescent="0.25">
      <c r="A14" s="1" t="s">
        <v>9</v>
      </c>
      <c r="B14" s="4">
        <v>0.3</v>
      </c>
      <c r="C14" s="13">
        <f>C12-C13</f>
        <v>1000000</v>
      </c>
      <c r="D14" s="13">
        <f>D12-D13</f>
        <v>800000</v>
      </c>
      <c r="E14" s="13">
        <f>E12-E13</f>
        <v>600000</v>
      </c>
      <c r="F14" s="13">
        <f>F12-F13</f>
        <v>400000</v>
      </c>
      <c r="G14" s="13">
        <f>G12-G13</f>
        <v>200000</v>
      </c>
      <c r="H14" s="1"/>
      <c r="I14" s="13">
        <f>I12-I13</f>
        <v>800000</v>
      </c>
      <c r="J14" s="13">
        <f>J12-J13</f>
        <v>600000</v>
      </c>
      <c r="K14" s="13">
        <f>K12-K13</f>
        <v>400000</v>
      </c>
      <c r="L14" s="13">
        <f>L12-L13</f>
        <v>200000</v>
      </c>
      <c r="M14" s="13">
        <f>M12-M13</f>
        <v>0</v>
      </c>
    </row>
    <row r="15" spans="1:13" x14ac:dyDescent="0.25">
      <c r="A15" s="1" t="s">
        <v>10</v>
      </c>
      <c r="B15" s="1"/>
      <c r="C15" s="13">
        <f>C14*B14</f>
        <v>300000</v>
      </c>
      <c r="D15" s="13">
        <f>D14*B14</f>
        <v>240000</v>
      </c>
      <c r="E15" s="13">
        <f>E14*B14</f>
        <v>180000</v>
      </c>
      <c r="F15" s="13">
        <f>F14*B14</f>
        <v>120000</v>
      </c>
      <c r="G15" s="14">
        <f>G14*B14</f>
        <v>60000</v>
      </c>
      <c r="H15" s="1"/>
      <c r="I15" s="13">
        <f>I14*B14</f>
        <v>240000</v>
      </c>
      <c r="J15" s="13">
        <f>J14*B14</f>
        <v>180000</v>
      </c>
      <c r="K15" s="13">
        <f>K14*B14</f>
        <v>120000</v>
      </c>
      <c r="L15" s="13">
        <f>L14*B14</f>
        <v>60000</v>
      </c>
      <c r="M15" s="13">
        <f>M14*B14</f>
        <v>0</v>
      </c>
    </row>
    <row r="16" spans="1:13" x14ac:dyDescent="0.25">
      <c r="A16" s="1" t="s">
        <v>11</v>
      </c>
      <c r="B16" s="1"/>
      <c r="C16" s="13">
        <f>C14-C15</f>
        <v>700000</v>
      </c>
      <c r="D16" s="13">
        <f>D14-D15</f>
        <v>560000</v>
      </c>
      <c r="E16" s="13">
        <f>E14-E15</f>
        <v>420000</v>
      </c>
      <c r="F16" s="13">
        <f>F14-F15</f>
        <v>280000</v>
      </c>
      <c r="G16" s="13">
        <f>G14-G15</f>
        <v>140000</v>
      </c>
      <c r="H16" s="1"/>
      <c r="I16" s="13">
        <f>I14-I15</f>
        <v>560000</v>
      </c>
      <c r="J16" s="13">
        <f>J14-J15</f>
        <v>420000</v>
      </c>
      <c r="K16" s="13">
        <f>K14-K15</f>
        <v>280000</v>
      </c>
      <c r="L16" s="13">
        <f>L14-L15</f>
        <v>140000</v>
      </c>
      <c r="M16" s="13">
        <f>M14-M15</f>
        <v>0</v>
      </c>
    </row>
    <row r="17" spans="1:13" x14ac:dyDescent="0.25">
      <c r="A17" s="1" t="s">
        <v>12</v>
      </c>
      <c r="B17" s="1"/>
      <c r="C17" s="15">
        <f>C16/C4</f>
        <v>0.17499999999999999</v>
      </c>
      <c r="D17" s="15">
        <f>D16/C4</f>
        <v>0.14000000000000001</v>
      </c>
      <c r="E17" s="15">
        <f>E16/C4</f>
        <v>0.105</v>
      </c>
      <c r="F17" s="15">
        <f>F16/C4</f>
        <v>7.0000000000000007E-2</v>
      </c>
      <c r="G17" s="15">
        <f>G16/B4</f>
        <v>3.5000000000000003E-2</v>
      </c>
      <c r="H17" s="1"/>
      <c r="I17" s="6">
        <f>I16/K4</f>
        <v>0.28000000000000003</v>
      </c>
      <c r="J17" s="6">
        <f>J16/K4</f>
        <v>0.21</v>
      </c>
      <c r="K17" s="6">
        <f>K16/K4</f>
        <v>0.14000000000000001</v>
      </c>
      <c r="L17" s="6">
        <f>L16/K4</f>
        <v>7.0000000000000007E-2</v>
      </c>
      <c r="M17" s="6">
        <f>M16/K4</f>
        <v>0</v>
      </c>
    </row>
    <row r="18" spans="1:13" x14ac:dyDescent="0.25">
      <c r="A18" s="1"/>
      <c r="B18" s="1"/>
      <c r="C18" s="5">
        <f>C17*100</f>
        <v>17.5</v>
      </c>
      <c r="D18" s="5">
        <f>D17*100</f>
        <v>14.000000000000002</v>
      </c>
      <c r="E18" s="5">
        <f>E17*100</f>
        <v>10.5</v>
      </c>
      <c r="F18" s="5">
        <f>F17*100</f>
        <v>7.0000000000000009</v>
      </c>
      <c r="G18" s="5">
        <f>G17*100</f>
        <v>3.5000000000000004</v>
      </c>
      <c r="H18" s="1"/>
      <c r="I18" s="5">
        <f>I17*100</f>
        <v>28.000000000000004</v>
      </c>
      <c r="J18" s="5">
        <f>J17*100</f>
        <v>21</v>
      </c>
      <c r="K18" s="5">
        <f>K17*100</f>
        <v>14.000000000000002</v>
      </c>
      <c r="L18" s="5">
        <f>L17*100</f>
        <v>7.0000000000000009</v>
      </c>
      <c r="M18" s="5">
        <f>M17*100</f>
        <v>0</v>
      </c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abSelected="1" workbookViewId="0">
      <selection activeCell="N12" sqref="N12"/>
    </sheetView>
  </sheetViews>
  <sheetFormatPr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Poor year to excellent year</vt:lpstr>
      <vt:lpstr>Excellent year to poor year</vt:lpstr>
      <vt:lpstr>Graphs</vt:lpstr>
    </vt:vector>
  </TitlesOfParts>
  <Company>UCB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UCBUSER</dc:creator>
  <cp:lastModifiedBy>David Jenkins</cp:lastModifiedBy>
  <dcterms:created xsi:type="dcterms:W3CDTF">2012-10-03T12:55:14Z</dcterms:created>
  <dcterms:modified xsi:type="dcterms:W3CDTF">2023-09-19T08:07:19Z</dcterms:modified>
</cp:coreProperties>
</file>