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22035" windowHeight="1374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18" i="1" l="1"/>
  <c r="N18" i="1"/>
  <c r="M18" i="1"/>
  <c r="L18" i="1"/>
  <c r="E20" i="1"/>
  <c r="E57" i="1"/>
  <c r="E60" i="1"/>
  <c r="F18" i="1"/>
  <c r="F20" i="1"/>
  <c r="F57" i="1"/>
  <c r="F54" i="1"/>
  <c r="F60" i="1"/>
  <c r="G54" i="1"/>
  <c r="G47" i="1"/>
  <c r="G50" i="1"/>
  <c r="G57" i="1"/>
  <c r="G60" i="1"/>
  <c r="H54" i="1"/>
  <c r="H47" i="1"/>
  <c r="H50" i="1"/>
  <c r="H57" i="1"/>
  <c r="H60" i="1"/>
  <c r="I54" i="1"/>
  <c r="I47" i="1"/>
  <c r="I50" i="1"/>
  <c r="I57" i="1"/>
  <c r="I60" i="1"/>
  <c r="J54" i="1"/>
  <c r="J47" i="1"/>
  <c r="J50" i="1"/>
  <c r="J57" i="1"/>
  <c r="J60" i="1"/>
  <c r="K47" i="1"/>
  <c r="E47" i="1"/>
  <c r="D47" i="1"/>
  <c r="D50" i="1"/>
  <c r="D57" i="1"/>
  <c r="D60" i="1"/>
  <c r="E54" i="1"/>
  <c r="E50" i="1"/>
  <c r="K54" i="1"/>
  <c r="K50" i="1"/>
  <c r="K57" i="1"/>
  <c r="K60" i="1"/>
  <c r="L54" i="1"/>
  <c r="L20" i="1"/>
  <c r="L57" i="1"/>
  <c r="L60" i="1"/>
  <c r="M54" i="1"/>
  <c r="M20" i="1"/>
  <c r="M57" i="1"/>
  <c r="M60" i="1"/>
  <c r="N54" i="1"/>
  <c r="N20" i="1"/>
  <c r="N57" i="1"/>
  <c r="N60" i="1"/>
  <c r="O54" i="1"/>
  <c r="G20" i="1"/>
  <c r="H20" i="1"/>
  <c r="I20" i="1"/>
  <c r="J20" i="1"/>
  <c r="K20" i="1"/>
  <c r="O20" i="1"/>
  <c r="P17" i="1"/>
  <c r="P20" i="1"/>
  <c r="D20" i="1"/>
  <c r="O57" i="1"/>
  <c r="O60" i="1"/>
  <c r="F50" i="1"/>
  <c r="L50" i="1"/>
  <c r="M50" i="1"/>
  <c r="N50" i="1"/>
  <c r="O50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26" i="1"/>
  <c r="P15" i="1"/>
  <c r="P16" i="1"/>
</calcChain>
</file>

<file path=xl/sharedStrings.xml><?xml version="1.0" encoding="utf-8"?>
<sst xmlns="http://schemas.openxmlformats.org/spreadsheetml/2006/main" count="171" uniqueCount="80">
  <si>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</si>
  <si>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</si>
  <si>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</si>
  <si>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</si>
  <si>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</si>
  <si>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</si>
  <si>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</si>
  <si>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</si>
  <si>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</si>
  <si>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Cash sales</t>
  </si>
  <si>
    <t>Total Receipts</t>
  </si>
  <si>
    <t>Payments :</t>
  </si>
  <si>
    <t>Fixtures and fittings</t>
  </si>
  <si>
    <t>Property expenses</t>
  </si>
  <si>
    <t>Energy costs</t>
  </si>
  <si>
    <t>Payments to suppliers</t>
  </si>
  <si>
    <t>Wages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</si>
  <si>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</si>
  <si>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</si>
  <si>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</si>
  <si>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</si>
  <si>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</si>
  <si>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</si>
  <si>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</si>
  <si>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</si>
  <si>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</si>
  <si>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</si>
  <si>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</si>
  <si>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</si>
  <si>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</si>
  <si>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</si>
  <si>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</si>
  <si>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</si>
  <si>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</si>
  <si>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</si>
  <si>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</si>
  <si>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</si>
  <si>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</si>
  <si>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</si>
  <si>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</si>
  <si>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</si>
  <si>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</si>
  <si>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</si>
  <si>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</si>
  <si>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</si>
  <si>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</si>
  <si>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</si>
  <si>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</si>
  <si>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</si>
  <si>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Payment on business accounts</t>
  </si>
  <si>
    <t>Laundry</t>
  </si>
  <si>
    <t>Freehold</t>
  </si>
  <si>
    <t>Salaries</t>
  </si>
  <si>
    <t>Rates</t>
  </si>
  <si>
    <t>Marketing</t>
  </si>
  <si>
    <t xml:space="preserve">Vehicles </t>
  </si>
  <si>
    <t>Interest Received</t>
  </si>
  <si>
    <t>Petrol and diesel</t>
  </si>
  <si>
    <t>Total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</si>
  <si>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</si>
  <si>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</si>
  <si>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</si>
  <si>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</si>
  <si>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</si>
  <si>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</si>
  <si>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</si>
  <si>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</si>
  <si>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</si>
  <si>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</si>
  <si>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</si>
  <si>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>Printing</t>
  </si>
  <si>
    <t>Complimentary Toiletries</t>
  </si>
  <si>
    <t>Complimentay Beveridges</t>
  </si>
  <si>
    <t>Corporation Tax</t>
  </si>
  <si>
    <t>Van</t>
  </si>
  <si>
    <t>Redecorating</t>
  </si>
  <si>
    <t>Maintenance</t>
  </si>
  <si>
    <t>Sign Repair</t>
  </si>
  <si>
    <t>Cleaning</t>
  </si>
  <si>
    <t>Old Vehicles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</si>
</sst>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</font>
    <font>
      <sz val="12"/>
      <name val="Arial"/>
      <family val="2"/>
    </font>
    <font>
      <b/>
      <i/>
      <sz val="12"/>
      <name val="Arial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4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8" fillId="2" borderId="1" xfId="0" applyFont="1" applyFill="1" applyBorder="1"/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37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28"/>
  <sheetViews>
    <sheetView tabSelected="1" topLeftCell="A19" workbookViewId="0">
      <selection activeCell="P18" sqref="P18"/>
    </sheetView>
  </sheetViews>
  <sheetFormatPr defaultColWidth="8.85546875" defaultRowHeight="12.75" x14ac:dyDescent="0.2"/>
  <cols>
    <col min="1" max="1" width="25.28515625" customWidth="1"/>
    <col min="2" max="2" width="0.85546875" customWidth="1"/>
    <col min="3" max="3" width="1.42578125" customWidth="1"/>
    <col min="4" max="9" width="11" customWidth="1"/>
    <col min="10" max="10" width="9.140625" customWidth="1"/>
    <col min="16" max="16" width="9.140625" bestFit="1" customWidth="1"/>
  </cols>
  <sheetData>
    <row r="1" spans="1:16" ht="20.25" x14ac:dyDescent="0.3">
      <c r="A1" s="1" t="s">
        <v>8</v>
      </c>
    </row>
    <row r="2" spans="1:16" ht="20.25" x14ac:dyDescent="0.3">
      <c r="A2" s="1"/>
    </row>
    <row r="3" spans="1:16" ht="20.25" x14ac:dyDescent="0.3">
      <c r="A3" s="1"/>
    </row>
    <row r="4" spans="1:16" ht="20.25" x14ac:dyDescent="0.3">
      <c r="A4" s="1"/>
    </row>
    <row r="5" spans="1:16" ht="20.25" x14ac:dyDescent="0.3">
      <c r="A5" s="1"/>
    </row>
    <row r="6" spans="1:16" ht="20.25" x14ac:dyDescent="0.3">
      <c r="A6" s="1"/>
    </row>
    <row r="9" spans="1:16" x14ac:dyDescent="0.2">
      <c r="A9" s="21"/>
      <c r="B9" s="22"/>
      <c r="C9" s="23"/>
      <c r="D9" s="49" t="s">
        <v>2</v>
      </c>
      <c r="E9" s="49" t="s">
        <v>41</v>
      </c>
      <c r="F9" s="49" t="s">
        <v>4</v>
      </c>
      <c r="G9" s="49" t="s">
        <v>5</v>
      </c>
      <c r="H9" s="49" t="s">
        <v>25</v>
      </c>
      <c r="I9" s="49" t="s">
        <v>26</v>
      </c>
      <c r="J9" s="49" t="s">
        <v>45</v>
      </c>
      <c r="K9" s="49" t="s">
        <v>46</v>
      </c>
      <c r="L9" s="49" t="s">
        <v>48</v>
      </c>
      <c r="M9" s="49" t="s">
        <v>47</v>
      </c>
      <c r="N9" s="49" t="s">
        <v>0</v>
      </c>
      <c r="O9" s="49" t="s">
        <v>1</v>
      </c>
      <c r="P9" s="50" t="s">
        <v>58</v>
      </c>
    </row>
    <row r="10" spans="1:16" x14ac:dyDescent="0.2">
      <c r="A10" s="27"/>
      <c r="B10" s="28"/>
      <c r="C10" s="29"/>
      <c r="D10" s="51" t="s">
        <v>6</v>
      </c>
      <c r="E10" s="51" t="s">
        <v>6</v>
      </c>
      <c r="F10" s="51" t="s">
        <v>6</v>
      </c>
      <c r="G10" s="51" t="s">
        <v>6</v>
      </c>
      <c r="H10" s="51" t="s">
        <v>6</v>
      </c>
      <c r="I10" s="51" t="s">
        <v>6</v>
      </c>
      <c r="J10" s="51" t="s">
        <v>6</v>
      </c>
      <c r="K10" s="51" t="s">
        <v>6</v>
      </c>
      <c r="L10" s="51" t="s">
        <v>6</v>
      </c>
      <c r="M10" s="51" t="s">
        <v>6</v>
      </c>
      <c r="N10" s="51" t="s">
        <v>6</v>
      </c>
      <c r="O10" s="51" t="s">
        <v>6</v>
      </c>
      <c r="P10" s="52" t="s">
        <v>6</v>
      </c>
    </row>
    <row r="11" spans="1:16" x14ac:dyDescent="0.2">
      <c r="A11" s="21"/>
      <c r="B11" s="22"/>
      <c r="C11" s="23"/>
      <c r="D11" s="3"/>
      <c r="E11" s="3"/>
      <c r="F11" s="3"/>
      <c r="G11" s="3"/>
      <c r="H11" s="3"/>
      <c r="I11" s="3"/>
    </row>
    <row r="12" spans="1:16" x14ac:dyDescent="0.2">
      <c r="A12" s="24"/>
      <c r="B12" s="25"/>
      <c r="C12" s="26"/>
      <c r="D12" s="3"/>
      <c r="E12" s="3"/>
      <c r="F12" s="3"/>
      <c r="G12" s="3"/>
      <c r="H12" s="3"/>
      <c r="I12" s="3"/>
    </row>
    <row r="13" spans="1:16" x14ac:dyDescent="0.2">
      <c r="A13" s="34" t="s">
        <v>7</v>
      </c>
      <c r="B13" s="32"/>
      <c r="C13" s="33"/>
      <c r="D13" s="30"/>
      <c r="E13" s="30"/>
      <c r="F13" s="30"/>
      <c r="G13" s="30"/>
      <c r="H13" s="30"/>
      <c r="I13" s="30"/>
      <c r="J13" s="31"/>
      <c r="K13" s="31"/>
      <c r="L13" s="31"/>
      <c r="M13" s="31"/>
      <c r="N13" s="31"/>
      <c r="O13" s="31"/>
      <c r="P13" s="31"/>
    </row>
    <row r="14" spans="1:16" x14ac:dyDescent="0.2">
      <c r="A14" s="21"/>
      <c r="B14" s="22"/>
      <c r="C14" s="23"/>
      <c r="D14" s="3"/>
      <c r="E14" s="3"/>
      <c r="F14" s="3"/>
      <c r="G14" s="3"/>
      <c r="H14" s="3"/>
      <c r="I14" s="3"/>
    </row>
    <row r="15" spans="1:16" x14ac:dyDescent="0.2">
      <c r="A15" s="24" t="s">
        <v>49</v>
      </c>
      <c r="B15" s="25"/>
      <c r="C15" s="26"/>
      <c r="D15" s="2">
        <v>112649</v>
      </c>
      <c r="E15" s="2">
        <v>108571</v>
      </c>
      <c r="F15" s="2">
        <v>97281</v>
      </c>
      <c r="G15" s="2">
        <v>121667</v>
      </c>
      <c r="H15" s="2">
        <v>141669</v>
      </c>
      <c r="I15" s="2">
        <v>130386</v>
      </c>
      <c r="J15" s="2">
        <v>134824</v>
      </c>
      <c r="K15" s="2">
        <v>166436</v>
      </c>
      <c r="L15" s="2">
        <v>177699</v>
      </c>
      <c r="M15" s="2">
        <v>271488</v>
      </c>
      <c r="N15" s="2">
        <v>217276</v>
      </c>
      <c r="O15" s="2">
        <v>87007</v>
      </c>
      <c r="P15">
        <f>D15+E15+F15+G15+H15+I15+J15+K15+L15+M15+N15+O15</f>
        <v>1766953</v>
      </c>
    </row>
    <row r="16" spans="1:16" x14ac:dyDescent="0.2">
      <c r="A16" s="24" t="s">
        <v>9</v>
      </c>
      <c r="B16" s="25"/>
      <c r="C16" s="26"/>
      <c r="D16" s="2">
        <v>135071</v>
      </c>
      <c r="E16" s="2">
        <v>166877</v>
      </c>
      <c r="F16" s="2">
        <v>210667</v>
      </c>
      <c r="G16" s="2">
        <v>229666</v>
      </c>
      <c r="H16" s="2">
        <v>177401</v>
      </c>
      <c r="I16" s="2">
        <v>240600</v>
      </c>
      <c r="J16" s="2">
        <v>276462</v>
      </c>
      <c r="K16" s="2">
        <v>276540</v>
      </c>
      <c r="L16" s="2">
        <v>160358</v>
      </c>
      <c r="M16" s="2">
        <v>125760</v>
      </c>
      <c r="N16" s="2">
        <v>144540</v>
      </c>
      <c r="O16" s="2">
        <v>204533</v>
      </c>
      <c r="P16">
        <f t="shared" ref="P16:P17" si="0">D16+E16+F16+G16+H16+I16+J16+K16+L16+M16+N16+O16</f>
        <v>2348475</v>
      </c>
    </row>
    <row r="17" spans="1:16" x14ac:dyDescent="0.2">
      <c r="A17" s="24" t="s">
        <v>79</v>
      </c>
      <c r="B17" s="25"/>
      <c r="C17" s="26"/>
      <c r="D17" s="2">
        <v>0</v>
      </c>
      <c r="E17" s="2">
        <v>850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>
        <f t="shared" si="0"/>
        <v>850</v>
      </c>
    </row>
    <row r="18" spans="1:16" x14ac:dyDescent="0.2">
      <c r="A18" s="24" t="s">
        <v>56</v>
      </c>
      <c r="B18" s="25"/>
      <c r="C18" s="26"/>
      <c r="D18" s="2"/>
      <c r="E18" s="2">
        <v>0</v>
      </c>
      <c r="F18" s="2">
        <f>E60*0.056</f>
        <v>5965.7445120000002</v>
      </c>
      <c r="G18" s="2"/>
      <c r="H18" s="2"/>
      <c r="I18" s="2"/>
      <c r="L18" s="2">
        <f>K60*0.055</f>
        <v>12998.940029378138</v>
      </c>
      <c r="M18" s="2">
        <f>L60*0.055</f>
        <v>25643.931730993936</v>
      </c>
      <c r="N18" s="2">
        <f>M60*0.055</f>
        <v>41566.152976198602</v>
      </c>
      <c r="O18" s="2">
        <f>N60*0.055</f>
        <v>57831.586389889533</v>
      </c>
    </row>
    <row r="19" spans="1:16" x14ac:dyDescent="0.2">
      <c r="A19" s="24"/>
      <c r="B19" s="25"/>
      <c r="C19" s="26"/>
      <c r="D19" s="3"/>
      <c r="E19" s="3"/>
      <c r="F19" s="3"/>
      <c r="G19" s="3"/>
      <c r="H19" s="3"/>
      <c r="I19" s="3"/>
    </row>
    <row r="20" spans="1:16" ht="13.5" thickBot="1" x14ac:dyDescent="0.25">
      <c r="A20" s="34" t="s">
        <v>10</v>
      </c>
      <c r="B20" s="35"/>
      <c r="C20" s="36"/>
      <c r="D20" s="19">
        <f>D15+D16+D17+D18</f>
        <v>247720</v>
      </c>
      <c r="E20" s="19">
        <f t="shared" ref="E20:P20" si="1">E15+E16+E17+E18</f>
        <v>276298</v>
      </c>
      <c r="F20" s="19">
        <f t="shared" si="1"/>
        <v>313913.744512</v>
      </c>
      <c r="G20" s="19">
        <f t="shared" si="1"/>
        <v>351333</v>
      </c>
      <c r="H20" s="19">
        <f t="shared" si="1"/>
        <v>319070</v>
      </c>
      <c r="I20" s="19">
        <f t="shared" si="1"/>
        <v>370986</v>
      </c>
      <c r="J20" s="19">
        <f t="shared" si="1"/>
        <v>411286</v>
      </c>
      <c r="K20" s="19">
        <f t="shared" si="1"/>
        <v>442976</v>
      </c>
      <c r="L20" s="19">
        <f t="shared" si="1"/>
        <v>351055.94002937817</v>
      </c>
      <c r="M20" s="19">
        <f t="shared" si="1"/>
        <v>422891.93173099391</v>
      </c>
      <c r="N20" s="19">
        <f t="shared" si="1"/>
        <v>403382.15297619859</v>
      </c>
      <c r="O20" s="19">
        <f t="shared" si="1"/>
        <v>349371.58638988953</v>
      </c>
      <c r="P20" s="19">
        <f t="shared" si="1"/>
        <v>4116278</v>
      </c>
    </row>
    <row r="21" spans="1:16" x14ac:dyDescent="0.2">
      <c r="A21" s="24"/>
      <c r="B21" s="25"/>
      <c r="C21" s="26"/>
      <c r="D21" s="4"/>
      <c r="E21" s="4"/>
      <c r="F21" s="4"/>
      <c r="G21" s="4"/>
      <c r="H21" s="4"/>
      <c r="I21" s="4"/>
    </row>
    <row r="22" spans="1:16" x14ac:dyDescent="0.2">
      <c r="A22" s="24"/>
      <c r="B22" s="25"/>
      <c r="C22" s="26"/>
      <c r="D22" s="4"/>
      <c r="E22" s="4"/>
      <c r="F22" s="4"/>
      <c r="G22" s="4"/>
      <c r="H22" s="4"/>
      <c r="I22" s="4"/>
    </row>
    <row r="23" spans="1:16" x14ac:dyDescent="0.2">
      <c r="A23" s="24"/>
      <c r="B23" s="25"/>
      <c r="C23" s="26"/>
      <c r="D23" s="3"/>
      <c r="E23" s="3"/>
      <c r="F23" s="3"/>
      <c r="G23" s="3"/>
      <c r="H23" s="3"/>
      <c r="I23" s="3"/>
    </row>
    <row r="24" spans="1:16" x14ac:dyDescent="0.2">
      <c r="A24" s="34" t="s">
        <v>11</v>
      </c>
      <c r="B24" s="32"/>
      <c r="C24" s="33"/>
      <c r="D24" s="30"/>
      <c r="E24" s="30"/>
      <c r="F24" s="30"/>
      <c r="G24" s="30"/>
      <c r="H24" s="30"/>
      <c r="I24" s="30"/>
      <c r="J24" s="31"/>
      <c r="K24" s="31"/>
      <c r="L24" s="31"/>
      <c r="M24" s="31"/>
      <c r="N24" s="31"/>
      <c r="O24" s="31"/>
      <c r="P24" s="31"/>
    </row>
    <row r="25" spans="1:16" x14ac:dyDescent="0.2">
      <c r="A25" s="24"/>
      <c r="B25" s="25"/>
      <c r="C25" s="26"/>
      <c r="D25" s="3"/>
      <c r="E25" s="3"/>
      <c r="F25" s="3"/>
      <c r="G25" s="3"/>
      <c r="H25" s="3"/>
      <c r="I25" s="3"/>
    </row>
    <row r="26" spans="1:16" x14ac:dyDescent="0.2">
      <c r="A26" s="24" t="s">
        <v>51</v>
      </c>
      <c r="B26" s="25"/>
      <c r="C26" s="26"/>
      <c r="D26" s="2">
        <v>50000</v>
      </c>
      <c r="E26" s="2"/>
      <c r="F26" s="2">
        <v>150000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>
        <f>D26+E26+F26+G26+H26+I26+J26+K26+L26+M26+N26+O26</f>
        <v>200000</v>
      </c>
    </row>
    <row r="27" spans="1:16" x14ac:dyDescent="0.2">
      <c r="A27" s="24" t="s">
        <v>12</v>
      </c>
      <c r="B27" s="25"/>
      <c r="C27" s="26"/>
      <c r="D27" s="2">
        <v>0</v>
      </c>
      <c r="E27" s="2">
        <v>0</v>
      </c>
      <c r="F27" s="2">
        <v>0</v>
      </c>
      <c r="G27" s="2">
        <v>0</v>
      </c>
      <c r="H27" s="2">
        <v>62000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>
        <f t="shared" ref="P27:P48" si="2">D27+E27+F27+G27+H27+I27+J27+K27+L27+M27+N27+O27</f>
        <v>62000</v>
      </c>
    </row>
    <row r="28" spans="1:16" x14ac:dyDescent="0.2">
      <c r="A28" s="24" t="s">
        <v>13</v>
      </c>
      <c r="B28" s="25"/>
      <c r="C28" s="26"/>
      <c r="D28" s="2">
        <v>41667</v>
      </c>
      <c r="E28" s="2">
        <v>41667</v>
      </c>
      <c r="F28" s="2">
        <v>41667</v>
      </c>
      <c r="G28" s="2">
        <v>41667</v>
      </c>
      <c r="H28" s="2">
        <v>41667</v>
      </c>
      <c r="I28" s="2">
        <v>41667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>
        <f t="shared" si="2"/>
        <v>250002</v>
      </c>
    </row>
    <row r="29" spans="1:16" x14ac:dyDescent="0.2">
      <c r="A29" s="24" t="s">
        <v>76</v>
      </c>
      <c r="B29" s="25"/>
      <c r="C29" s="26"/>
      <c r="D29" s="2">
        <v>5167</v>
      </c>
      <c r="E29" s="2">
        <v>5167</v>
      </c>
      <c r="F29" s="2">
        <v>5167</v>
      </c>
      <c r="G29" s="2">
        <v>5167</v>
      </c>
      <c r="H29" s="2">
        <v>5167</v>
      </c>
      <c r="I29" s="2">
        <v>5167</v>
      </c>
      <c r="J29" s="2">
        <v>5167</v>
      </c>
      <c r="K29" s="2">
        <v>5167</v>
      </c>
      <c r="L29" s="2">
        <v>5167</v>
      </c>
      <c r="M29" s="2">
        <v>5167</v>
      </c>
      <c r="N29" s="2">
        <v>5167</v>
      </c>
      <c r="O29" s="2">
        <v>5167</v>
      </c>
      <c r="P29">
        <f t="shared" si="2"/>
        <v>62004</v>
      </c>
    </row>
    <row r="30" spans="1:16" x14ac:dyDescent="0.2">
      <c r="A30" s="24" t="s">
        <v>77</v>
      </c>
      <c r="B30" s="25"/>
      <c r="C30" s="26"/>
      <c r="D30" s="2">
        <v>0</v>
      </c>
      <c r="E30" s="2">
        <v>4050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>
        <f t="shared" si="2"/>
        <v>4050</v>
      </c>
    </row>
    <row r="31" spans="1:16" x14ac:dyDescent="0.2">
      <c r="A31" s="24" t="s">
        <v>75</v>
      </c>
      <c r="B31" s="25"/>
      <c r="C31" s="26"/>
      <c r="D31" s="2">
        <v>0</v>
      </c>
      <c r="E31" s="2">
        <v>0</v>
      </c>
      <c r="F31" s="2">
        <v>0</v>
      </c>
      <c r="G31" s="2">
        <v>0</v>
      </c>
      <c r="H31" s="2">
        <v>17000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>
        <f t="shared" si="2"/>
        <v>17000</v>
      </c>
    </row>
    <row r="32" spans="1:16" x14ac:dyDescent="0.2">
      <c r="A32" s="24" t="s">
        <v>50</v>
      </c>
      <c r="B32" s="25"/>
      <c r="C32" s="26"/>
      <c r="D32" s="2">
        <v>0</v>
      </c>
      <c r="E32" s="2">
        <v>0</v>
      </c>
      <c r="F32" s="2">
        <v>12500</v>
      </c>
      <c r="G32" s="2">
        <v>0</v>
      </c>
      <c r="H32" s="2">
        <v>0</v>
      </c>
      <c r="I32" s="2">
        <v>12500</v>
      </c>
      <c r="J32">
        <v>0</v>
      </c>
      <c r="K32">
        <v>0</v>
      </c>
      <c r="L32">
        <v>12500</v>
      </c>
      <c r="M32" s="2">
        <v>0</v>
      </c>
      <c r="N32" s="53">
        <v>0</v>
      </c>
      <c r="O32">
        <v>12500</v>
      </c>
      <c r="P32">
        <f t="shared" si="2"/>
        <v>50000</v>
      </c>
    </row>
    <row r="33" spans="1:16" x14ac:dyDescent="0.2">
      <c r="A33" s="24" t="s">
        <v>14</v>
      </c>
      <c r="B33" s="25"/>
      <c r="C33" s="26"/>
      <c r="D33" s="2">
        <v>8750</v>
      </c>
      <c r="E33" s="2">
        <v>0</v>
      </c>
      <c r="F33" s="2">
        <v>0</v>
      </c>
      <c r="G33" s="2">
        <v>8750</v>
      </c>
      <c r="H33" s="2">
        <v>0</v>
      </c>
      <c r="I33" s="2">
        <v>0</v>
      </c>
      <c r="J33">
        <v>8750</v>
      </c>
      <c r="K33">
        <v>0</v>
      </c>
      <c r="L33">
        <v>0</v>
      </c>
      <c r="M33">
        <v>8750</v>
      </c>
      <c r="N33" s="53">
        <v>0</v>
      </c>
      <c r="O33">
        <v>0</v>
      </c>
      <c r="P33">
        <f t="shared" si="2"/>
        <v>35000</v>
      </c>
    </row>
    <row r="34" spans="1:16" x14ac:dyDescent="0.2">
      <c r="A34" s="24" t="s">
        <v>71</v>
      </c>
      <c r="B34" s="25"/>
      <c r="C34" s="26"/>
      <c r="D34" s="2">
        <v>8667</v>
      </c>
      <c r="E34" s="2">
        <v>8667</v>
      </c>
      <c r="F34" s="2">
        <v>8667</v>
      </c>
      <c r="G34" s="2">
        <v>8667</v>
      </c>
      <c r="H34" s="2">
        <v>8667</v>
      </c>
      <c r="I34" s="2">
        <v>8667</v>
      </c>
      <c r="J34" s="2">
        <v>8667</v>
      </c>
      <c r="K34" s="2">
        <v>8667</v>
      </c>
      <c r="L34" s="2">
        <v>8667</v>
      </c>
      <c r="M34" s="2">
        <v>8667</v>
      </c>
      <c r="N34" s="2">
        <v>8667</v>
      </c>
      <c r="O34" s="2">
        <v>8667</v>
      </c>
      <c r="P34">
        <f t="shared" si="2"/>
        <v>104004</v>
      </c>
    </row>
    <row r="35" spans="1:16" x14ac:dyDescent="0.2">
      <c r="A35" s="24" t="s">
        <v>72</v>
      </c>
      <c r="B35" s="25"/>
      <c r="C35" s="26"/>
      <c r="D35" s="2">
        <v>1000</v>
      </c>
      <c r="E35" s="2">
        <v>1000</v>
      </c>
      <c r="F35" s="2">
        <v>1000</v>
      </c>
      <c r="G35" s="2">
        <v>1000</v>
      </c>
      <c r="H35" s="2">
        <v>1000</v>
      </c>
      <c r="I35" s="2">
        <v>1000</v>
      </c>
      <c r="J35" s="2">
        <v>1000</v>
      </c>
      <c r="K35" s="2">
        <v>1000</v>
      </c>
      <c r="L35" s="2">
        <v>1000</v>
      </c>
      <c r="M35" s="2">
        <v>1000</v>
      </c>
      <c r="N35" s="2">
        <v>1000</v>
      </c>
      <c r="O35" s="2">
        <v>1000</v>
      </c>
      <c r="P35">
        <f t="shared" si="2"/>
        <v>12000</v>
      </c>
    </row>
    <row r="36" spans="1:16" x14ac:dyDescent="0.2">
      <c r="A36" s="24" t="s">
        <v>73</v>
      </c>
      <c r="B36" s="25"/>
      <c r="C36" s="26"/>
      <c r="D36" s="2">
        <v>0</v>
      </c>
      <c r="E36" s="2"/>
      <c r="F36" s="2">
        <v>779000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>
        <f t="shared" si="2"/>
        <v>779000</v>
      </c>
    </row>
    <row r="37" spans="1:16" x14ac:dyDescent="0.2">
      <c r="A37" s="24" t="s">
        <v>15</v>
      </c>
      <c r="B37" s="25"/>
      <c r="C37" s="26"/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>
        <f t="shared" si="2"/>
        <v>0</v>
      </c>
    </row>
    <row r="38" spans="1:16" x14ac:dyDescent="0.2">
      <c r="A38" s="24" t="s">
        <v>16</v>
      </c>
      <c r="B38" s="25"/>
      <c r="C38" s="26"/>
      <c r="D38" s="2">
        <v>53333</v>
      </c>
      <c r="E38" s="2">
        <v>53333</v>
      </c>
      <c r="F38" s="2">
        <v>53333</v>
      </c>
      <c r="G38" s="2">
        <v>53333</v>
      </c>
      <c r="H38" s="2">
        <v>53333</v>
      </c>
      <c r="I38" s="2">
        <v>53333</v>
      </c>
      <c r="J38" s="2">
        <v>53333</v>
      </c>
      <c r="K38" s="2">
        <v>53333</v>
      </c>
      <c r="L38" s="2">
        <v>53333</v>
      </c>
      <c r="M38" s="2">
        <v>53333</v>
      </c>
      <c r="N38" s="2">
        <v>53333</v>
      </c>
      <c r="O38" s="2">
        <v>53333</v>
      </c>
      <c r="P38">
        <f t="shared" si="2"/>
        <v>639996</v>
      </c>
    </row>
    <row r="39" spans="1:16" x14ac:dyDescent="0.2">
      <c r="A39" s="24" t="s">
        <v>52</v>
      </c>
      <c r="B39" s="25"/>
      <c r="C39" s="26"/>
      <c r="D39" s="2">
        <v>29833</v>
      </c>
      <c r="E39" s="2">
        <v>29833</v>
      </c>
      <c r="F39" s="2">
        <v>29833</v>
      </c>
      <c r="G39" s="2">
        <v>29833</v>
      </c>
      <c r="H39" s="2">
        <v>29833</v>
      </c>
      <c r="I39" s="2">
        <v>29833</v>
      </c>
      <c r="J39" s="2">
        <v>29833</v>
      </c>
      <c r="K39" s="2">
        <v>29833</v>
      </c>
      <c r="L39" s="2">
        <v>29833</v>
      </c>
      <c r="M39" s="2">
        <v>29833</v>
      </c>
      <c r="N39" s="2">
        <v>29833</v>
      </c>
      <c r="O39" s="2">
        <v>29833</v>
      </c>
      <c r="P39">
        <f t="shared" si="2"/>
        <v>357996</v>
      </c>
    </row>
    <row r="40" spans="1:16" x14ac:dyDescent="0.2">
      <c r="A40" s="24" t="s">
        <v>78</v>
      </c>
      <c r="B40" s="25"/>
      <c r="C40" s="26"/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10000</v>
      </c>
      <c r="N40" s="2">
        <v>0</v>
      </c>
      <c r="O40" s="2">
        <v>0</v>
      </c>
      <c r="P40">
        <f t="shared" si="2"/>
        <v>10000</v>
      </c>
    </row>
    <row r="41" spans="1:16" x14ac:dyDescent="0.2">
      <c r="A41" s="24" t="s">
        <v>74</v>
      </c>
      <c r="B41" s="25"/>
      <c r="C41" s="26"/>
      <c r="D41" s="2">
        <v>28000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/>
      <c r="P41">
        <f t="shared" si="2"/>
        <v>28000</v>
      </c>
    </row>
    <row r="42" spans="1:16" x14ac:dyDescent="0.2">
      <c r="A42" s="24" t="s">
        <v>55</v>
      </c>
      <c r="B42" s="25"/>
      <c r="C42" s="26"/>
      <c r="D42" s="2">
        <v>0</v>
      </c>
      <c r="E42" s="2">
        <v>0</v>
      </c>
      <c r="F42" s="2">
        <v>0</v>
      </c>
      <c r="G42" s="2">
        <v>37000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>
        <f t="shared" si="2"/>
        <v>37000</v>
      </c>
    </row>
    <row r="43" spans="1:16" x14ac:dyDescent="0.2">
      <c r="A43" s="24" t="s">
        <v>57</v>
      </c>
      <c r="B43" s="25"/>
      <c r="C43" s="26"/>
      <c r="D43" s="2">
        <v>667</v>
      </c>
      <c r="E43" s="2">
        <v>667</v>
      </c>
      <c r="F43" s="2">
        <v>667</v>
      </c>
      <c r="G43" s="2">
        <v>667</v>
      </c>
      <c r="H43" s="2">
        <v>667</v>
      </c>
      <c r="I43" s="2">
        <v>667</v>
      </c>
      <c r="J43" s="2">
        <v>667</v>
      </c>
      <c r="K43" s="2">
        <v>667</v>
      </c>
      <c r="L43" s="2">
        <v>667</v>
      </c>
      <c r="M43" s="2">
        <v>667</v>
      </c>
      <c r="N43" s="2">
        <v>667</v>
      </c>
      <c r="O43" s="2">
        <v>667</v>
      </c>
      <c r="P43">
        <f t="shared" si="2"/>
        <v>8004</v>
      </c>
    </row>
    <row r="44" spans="1:16" x14ac:dyDescent="0.2">
      <c r="A44" s="24" t="s">
        <v>70</v>
      </c>
      <c r="B44" s="25"/>
      <c r="C44" s="26"/>
      <c r="D44" s="2">
        <v>3500</v>
      </c>
      <c r="E44" s="2">
        <v>2500</v>
      </c>
      <c r="F44" s="2">
        <v>2500</v>
      </c>
      <c r="G44" s="2">
        <v>2500</v>
      </c>
      <c r="H44" s="2">
        <v>2500</v>
      </c>
      <c r="I44" s="2">
        <v>2500</v>
      </c>
      <c r="J44" s="2">
        <v>2500</v>
      </c>
      <c r="K44" s="2">
        <v>2500</v>
      </c>
      <c r="L44" s="2">
        <v>3500</v>
      </c>
      <c r="M44" s="2">
        <v>2500</v>
      </c>
      <c r="N44" s="2">
        <v>2500</v>
      </c>
      <c r="O44" s="2">
        <v>2500</v>
      </c>
      <c r="P44">
        <f t="shared" si="2"/>
        <v>32000</v>
      </c>
    </row>
    <row r="45" spans="1:16" x14ac:dyDescent="0.2">
      <c r="A45" s="24" t="s">
        <v>53</v>
      </c>
      <c r="B45" s="25"/>
      <c r="C45" s="26"/>
      <c r="D45" s="2">
        <v>6480</v>
      </c>
      <c r="E45" s="2">
        <v>6480</v>
      </c>
      <c r="F45" s="2">
        <v>6480</v>
      </c>
      <c r="G45" s="2">
        <v>6480</v>
      </c>
      <c r="H45" s="2">
        <v>6480</v>
      </c>
      <c r="I45" s="2">
        <v>6480</v>
      </c>
      <c r="J45" s="2">
        <v>6480</v>
      </c>
      <c r="K45" s="2">
        <v>6480</v>
      </c>
      <c r="L45" s="2">
        <v>6480</v>
      </c>
      <c r="M45" s="2">
        <v>6480</v>
      </c>
      <c r="N45" s="2">
        <v>6480</v>
      </c>
      <c r="O45" s="2">
        <v>6480</v>
      </c>
      <c r="P45">
        <f t="shared" si="2"/>
        <v>77760</v>
      </c>
    </row>
    <row r="46" spans="1:16" x14ac:dyDescent="0.2">
      <c r="A46" s="24" t="s">
        <v>54</v>
      </c>
      <c r="B46" s="25"/>
      <c r="C46" s="26"/>
      <c r="D46" s="2">
        <v>0</v>
      </c>
      <c r="E46" s="2">
        <v>0</v>
      </c>
      <c r="F46" s="2">
        <v>0</v>
      </c>
      <c r="G46" s="2">
        <v>0</v>
      </c>
      <c r="H46" s="2">
        <v>7000</v>
      </c>
      <c r="I46" s="2">
        <v>0</v>
      </c>
      <c r="J46" s="2">
        <v>0</v>
      </c>
      <c r="K46" s="2">
        <v>0</v>
      </c>
      <c r="L46" s="2">
        <v>0</v>
      </c>
      <c r="M46" s="2">
        <v>7000</v>
      </c>
      <c r="N46" s="2">
        <v>0</v>
      </c>
      <c r="O46" s="2">
        <v>0</v>
      </c>
      <c r="P46">
        <f t="shared" si="2"/>
        <v>14000</v>
      </c>
    </row>
    <row r="47" spans="1:16" x14ac:dyDescent="0.2">
      <c r="A47" s="24" t="s">
        <v>17</v>
      </c>
      <c r="B47" s="25"/>
      <c r="C47" s="26"/>
      <c r="D47" s="2">
        <f>D54*-0.078</f>
        <v>1872</v>
      </c>
      <c r="E47" s="2">
        <f>E54*-0.078</f>
        <v>1186.848</v>
      </c>
      <c r="F47" s="2">
        <v>0</v>
      </c>
      <c r="G47" s="2">
        <f>F60*-0.078</f>
        <v>52288.790072064003</v>
      </c>
      <c r="H47" s="2">
        <f>G60*-0.078</f>
        <v>44178.333697684997</v>
      </c>
      <c r="I47" s="2">
        <f>H60*-0.078</f>
        <v>41091.275726104424</v>
      </c>
      <c r="J47" s="2">
        <f>I60*-0.078</f>
        <v>27980.97923274057</v>
      </c>
      <c r="K47" s="2">
        <f>J60*-0.078</f>
        <v>7162.1536128943353</v>
      </c>
      <c r="L47" s="2">
        <v>0</v>
      </c>
      <c r="M47" s="2">
        <v>0</v>
      </c>
      <c r="N47" s="2">
        <v>0</v>
      </c>
      <c r="O47" s="2">
        <v>0</v>
      </c>
      <c r="P47">
        <f t="shared" si="2"/>
        <v>175760.38034148832</v>
      </c>
    </row>
    <row r="48" spans="1:16" x14ac:dyDescent="0.2">
      <c r="A48" s="24" t="s">
        <v>18</v>
      </c>
      <c r="B48" s="25"/>
      <c r="C48" s="26"/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>
        <f t="shared" si="2"/>
        <v>0</v>
      </c>
    </row>
    <row r="49" spans="1:16" x14ac:dyDescent="0.2">
      <c r="A49" s="24"/>
      <c r="B49" s="25"/>
      <c r="C49" s="26"/>
      <c r="D49" s="3"/>
      <c r="E49" s="3"/>
      <c r="F49" s="3"/>
      <c r="G49" s="3"/>
      <c r="H49" s="3"/>
      <c r="I49" s="3"/>
    </row>
    <row r="50" spans="1:16" ht="13.5" thickBot="1" x14ac:dyDescent="0.25">
      <c r="A50" s="34" t="s">
        <v>19</v>
      </c>
      <c r="B50" s="35"/>
      <c r="C50" s="36"/>
      <c r="D50" s="19">
        <f>D26+D27+D28+D29+D30+D31+D32+D33+D34+D35+D36+D37+D38+D39+D40+D41+D42+D43+D44+D45+D46+D47+D48</f>
        <v>238936</v>
      </c>
      <c r="E50" s="19">
        <f t="shared" ref="E50:O50" si="3">E26+E27+E28+E29+E30+E31+E32+E33+E34+E35+E36+E37+E38+E39+E40+E41+E42+E43+E44+E45+E46+E47+E48</f>
        <v>154550.848</v>
      </c>
      <c r="F50" s="19">
        <f t="shared" si="3"/>
        <v>1090814</v>
      </c>
      <c r="G50" s="19">
        <f t="shared" si="3"/>
        <v>247352.790072064</v>
      </c>
      <c r="H50" s="19">
        <f t="shared" si="3"/>
        <v>279492.33369768498</v>
      </c>
      <c r="I50" s="19">
        <f t="shared" si="3"/>
        <v>202905.27572610442</v>
      </c>
      <c r="J50" s="19">
        <f t="shared" si="3"/>
        <v>144377.97923274056</v>
      </c>
      <c r="K50" s="19">
        <f t="shared" si="3"/>
        <v>114809.15361289434</v>
      </c>
      <c r="L50" s="19">
        <f t="shared" si="3"/>
        <v>121147</v>
      </c>
      <c r="M50" s="19">
        <f t="shared" si="3"/>
        <v>133397</v>
      </c>
      <c r="N50" s="19">
        <f t="shared" si="3"/>
        <v>107647</v>
      </c>
      <c r="O50" s="19">
        <f t="shared" si="3"/>
        <v>120147</v>
      </c>
      <c r="P50" s="20"/>
    </row>
    <row r="51" spans="1:16" x14ac:dyDescent="0.2">
      <c r="A51" s="24"/>
      <c r="B51" s="25"/>
      <c r="C51" s="26"/>
      <c r="D51" s="4"/>
      <c r="E51" s="4"/>
      <c r="F51" s="4"/>
      <c r="G51" s="4"/>
      <c r="H51" s="4"/>
      <c r="I51" s="4"/>
    </row>
    <row r="52" spans="1:16" x14ac:dyDescent="0.2">
      <c r="A52" s="24"/>
      <c r="B52" s="25"/>
      <c r="C52" s="26"/>
      <c r="D52" s="4"/>
      <c r="E52" s="4"/>
      <c r="F52" s="4"/>
      <c r="G52" s="4"/>
      <c r="H52" s="4"/>
      <c r="I52" s="4"/>
    </row>
    <row r="53" spans="1:16" x14ac:dyDescent="0.2">
      <c r="A53" s="24"/>
      <c r="B53" s="25"/>
      <c r="C53" s="26"/>
      <c r="D53" s="3"/>
      <c r="E53" s="3"/>
      <c r="F53" s="3"/>
      <c r="G53" s="3"/>
      <c r="H53" s="3"/>
      <c r="I53" s="3"/>
    </row>
    <row r="54" spans="1:16" x14ac:dyDescent="0.2">
      <c r="A54" s="37" t="s">
        <v>20</v>
      </c>
      <c r="B54" s="38"/>
      <c r="C54" s="39"/>
      <c r="D54" s="3">
        <v>-24000</v>
      </c>
      <c r="E54" s="3">
        <f>D60</f>
        <v>-15216</v>
      </c>
      <c r="F54" s="3">
        <f t="shared" ref="F54:O54" si="4">E60</f>
        <v>106531.152</v>
      </c>
      <c r="G54" s="3">
        <f t="shared" si="4"/>
        <v>-670369.10348799999</v>
      </c>
      <c r="H54" s="3">
        <f t="shared" si="4"/>
        <v>-566388.89356006403</v>
      </c>
      <c r="I54" s="3">
        <f t="shared" si="4"/>
        <v>-526811.22725774907</v>
      </c>
      <c r="J54" s="3">
        <f t="shared" si="4"/>
        <v>-358730.50298385345</v>
      </c>
      <c r="K54" s="3">
        <f t="shared" si="4"/>
        <v>-91822.482216594042</v>
      </c>
      <c r="L54" s="3">
        <f t="shared" si="4"/>
        <v>236344.3641705116</v>
      </c>
      <c r="M54" s="3">
        <f t="shared" si="4"/>
        <v>466253.30419988977</v>
      </c>
      <c r="N54" s="3">
        <f t="shared" si="4"/>
        <v>755748.23593088367</v>
      </c>
      <c r="O54" s="3">
        <f t="shared" si="4"/>
        <v>1051483.3889070824</v>
      </c>
      <c r="P54" s="3" t="s">
        <v>8</v>
      </c>
    </row>
    <row r="55" spans="1:16" x14ac:dyDescent="0.2">
      <c r="A55" s="40"/>
      <c r="B55" s="41"/>
      <c r="C55" s="42"/>
      <c r="D55" s="3"/>
      <c r="E55" s="3"/>
      <c r="F55" s="3"/>
      <c r="G55" s="3"/>
      <c r="H55" s="3"/>
      <c r="I55" s="3"/>
    </row>
    <row r="56" spans="1:16" x14ac:dyDescent="0.2">
      <c r="A56" s="37"/>
      <c r="B56" s="38"/>
      <c r="C56" s="39"/>
      <c r="D56" s="3"/>
      <c r="E56" s="3"/>
      <c r="F56" s="3"/>
      <c r="G56" s="3"/>
      <c r="H56" s="3"/>
      <c r="I56" s="3"/>
    </row>
    <row r="57" spans="1:16" x14ac:dyDescent="0.2">
      <c r="A57" s="43" t="s">
        <v>21</v>
      </c>
      <c r="B57" s="44"/>
      <c r="C57" s="45"/>
      <c r="D57" s="3">
        <f>D20-D50</f>
        <v>8784</v>
      </c>
      <c r="E57" s="3">
        <f t="shared" ref="E57:O57" si="5">E20-E50</f>
        <v>121747.152</v>
      </c>
      <c r="F57" s="3">
        <f t="shared" si="5"/>
        <v>-776900.255488</v>
      </c>
      <c r="G57" s="3">
        <f t="shared" si="5"/>
        <v>103980.209927936</v>
      </c>
      <c r="H57" s="3">
        <f t="shared" si="5"/>
        <v>39577.666302315018</v>
      </c>
      <c r="I57" s="3">
        <f t="shared" si="5"/>
        <v>168080.72427389558</v>
      </c>
      <c r="J57" s="3">
        <f t="shared" si="5"/>
        <v>266908.02076725941</v>
      </c>
      <c r="K57" s="3">
        <f t="shared" si="5"/>
        <v>328166.84638710564</v>
      </c>
      <c r="L57" s="3">
        <f t="shared" si="5"/>
        <v>229908.94002937817</v>
      </c>
      <c r="M57" s="3">
        <f t="shared" si="5"/>
        <v>289494.93173099391</v>
      </c>
      <c r="N57" s="3">
        <f t="shared" si="5"/>
        <v>295735.15297619859</v>
      </c>
      <c r="O57" s="3">
        <f t="shared" si="5"/>
        <v>229224.58638988953</v>
      </c>
    </row>
    <row r="58" spans="1:16" x14ac:dyDescent="0.2">
      <c r="A58" s="40"/>
      <c r="B58" s="41"/>
      <c r="C58" s="42"/>
      <c r="D58" s="3"/>
      <c r="E58" s="3"/>
      <c r="F58" s="3"/>
      <c r="G58" s="3"/>
      <c r="H58" s="3"/>
      <c r="I58" s="3"/>
    </row>
    <row r="59" spans="1:16" x14ac:dyDescent="0.2">
      <c r="A59" s="27"/>
      <c r="B59" s="28"/>
      <c r="C59" s="29"/>
      <c r="D59" s="3"/>
      <c r="E59" s="3"/>
      <c r="F59" s="3"/>
      <c r="G59" s="3"/>
      <c r="H59" s="3"/>
      <c r="I59" s="3"/>
    </row>
    <row r="60" spans="1:16" ht="13.5" thickBot="1" x14ac:dyDescent="0.25">
      <c r="A60" s="46" t="s">
        <v>22</v>
      </c>
      <c r="B60" s="47"/>
      <c r="C60" s="48"/>
      <c r="D60" s="19">
        <f>D54+D57</f>
        <v>-15216</v>
      </c>
      <c r="E60" s="19">
        <f t="shared" ref="E60:O60" si="6">E54+E57</f>
        <v>106531.152</v>
      </c>
      <c r="F60" s="19">
        <f t="shared" si="6"/>
        <v>-670369.10348799999</v>
      </c>
      <c r="G60" s="19">
        <f t="shared" si="6"/>
        <v>-566388.89356006403</v>
      </c>
      <c r="H60" s="19">
        <f t="shared" si="6"/>
        <v>-526811.22725774907</v>
      </c>
      <c r="I60" s="19">
        <f t="shared" si="6"/>
        <v>-358730.50298385345</v>
      </c>
      <c r="J60" s="19">
        <f t="shared" si="6"/>
        <v>-91822.482216594042</v>
      </c>
      <c r="K60" s="19">
        <f t="shared" si="6"/>
        <v>236344.3641705116</v>
      </c>
      <c r="L60" s="19">
        <f t="shared" si="6"/>
        <v>466253.30419988977</v>
      </c>
      <c r="M60" s="19">
        <f t="shared" si="6"/>
        <v>755748.23593088367</v>
      </c>
      <c r="N60" s="19">
        <f t="shared" si="6"/>
        <v>1051483.3889070824</v>
      </c>
      <c r="O60" s="19">
        <f t="shared" si="6"/>
        <v>1280707.9752969719</v>
      </c>
      <c r="P60" s="20"/>
    </row>
    <row r="61" spans="1:16" x14ac:dyDescent="0.2">
      <c r="A61" s="2"/>
      <c r="B61" s="2"/>
      <c r="C61" s="2"/>
      <c r="D61" s="3"/>
      <c r="E61" s="3"/>
      <c r="F61" s="3"/>
      <c r="G61" s="3"/>
      <c r="H61" s="3"/>
      <c r="I61" s="3"/>
    </row>
    <row r="62" spans="1:16" x14ac:dyDescent="0.2">
      <c r="A62" s="2"/>
      <c r="B62" s="2"/>
      <c r="C62" s="2"/>
      <c r="D62" s="3"/>
      <c r="E62" s="3"/>
      <c r="F62" s="3"/>
      <c r="G62" s="3"/>
      <c r="H62" s="3"/>
      <c r="I62" s="3"/>
    </row>
    <row r="63" spans="1:16" x14ac:dyDescent="0.2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2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2">
      <c r="A123" s="2"/>
      <c r="B123" s="2"/>
      <c r="C123" s="2"/>
      <c r="D123" s="2"/>
      <c r="E123" s="2"/>
      <c r="F123" s="2"/>
      <c r="G123" s="2"/>
      <c r="H123" s="2"/>
      <c r="I123" s="2"/>
    </row>
    <row r="124" spans="1:9" x14ac:dyDescent="0.2">
      <c r="A124" s="2"/>
      <c r="B124" s="2"/>
      <c r="C124" s="2"/>
      <c r="D124" s="2"/>
      <c r="E124" s="2"/>
      <c r="F124" s="2"/>
      <c r="G124" s="2"/>
      <c r="H124" s="2"/>
      <c r="I124" s="2"/>
    </row>
    <row r="125" spans="1:9" x14ac:dyDescent="0.2">
      <c r="A125" s="2"/>
      <c r="B125" s="2"/>
      <c r="C125" s="2"/>
      <c r="D125" s="2"/>
      <c r="E125" s="2"/>
      <c r="F125" s="2"/>
      <c r="G125" s="2"/>
      <c r="H125" s="2"/>
      <c r="I125" s="2"/>
    </row>
    <row r="126" spans="1:9" x14ac:dyDescent="0.2">
      <c r="A126" s="2"/>
      <c r="B126" s="2"/>
      <c r="C126" s="2"/>
      <c r="D126" s="2"/>
      <c r="E126" s="2"/>
      <c r="F126" s="2"/>
      <c r="G126" s="2"/>
      <c r="H126" s="2"/>
      <c r="I126" s="2"/>
    </row>
    <row r="127" spans="1:9" x14ac:dyDescent="0.2">
      <c r="A127" s="2"/>
      <c r="B127" s="2"/>
      <c r="C127" s="2"/>
      <c r="D127" s="2"/>
      <c r="E127" s="2"/>
      <c r="F127" s="2"/>
      <c r="G127" s="2"/>
      <c r="H127" s="2"/>
      <c r="I127" s="2"/>
    </row>
    <row r="128" spans="1:9" x14ac:dyDescent="0.2">
      <c r="A128" s="2"/>
      <c r="B128" s="2"/>
      <c r="C128" s="2"/>
      <c r="D128" s="2"/>
      <c r="E128" s="2"/>
      <c r="F128" s="2"/>
      <c r="G128" s="2"/>
      <c r="H128" s="2"/>
      <c r="I128" s="2"/>
    </row>
  </sheetData>
  <printOptions gridLines="1" gridLinesSet="0"/>
  <pageMargins left="0.75" right="0.75" top="1" bottom="1" header="0.5" footer="0.5"/>
  <pageSetup paperSize="8" scale="95" orientation="landscape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7"/>
  <sheetViews>
    <sheetView workbookViewId="0">
      <selection activeCell="D1" sqref="D1"/>
    </sheetView>
  </sheetViews>
  <sheetFormatPr defaultColWidth="8.85546875" defaultRowHeight="12.75" x14ac:dyDescent="0.2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42578125" customWidth="1"/>
    <col min="15" max="15" width="12.140625" customWidth="1"/>
    <col min="16" max="16" width="12.42578125" customWidth="1"/>
  </cols>
  <sheetData>
    <row r="1" spans="1:16" ht="18" x14ac:dyDescent="0.25">
      <c r="A1" s="5" t="s">
        <v>23</v>
      </c>
      <c r="D1" t="s">
        <v>69</v>
      </c>
    </row>
    <row r="3" spans="1:16" ht="15" x14ac:dyDescent="0.2">
      <c r="A3" s="6">
        <v>-1</v>
      </c>
      <c r="B3" s="7"/>
    </row>
    <row r="5" spans="1:16" ht="15" x14ac:dyDescent="0.2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24</v>
      </c>
      <c r="H5" s="9" t="s">
        <v>5</v>
      </c>
      <c r="I5" s="9" t="s">
        <v>25</v>
      </c>
      <c r="J5" s="9" t="s">
        <v>26</v>
      </c>
      <c r="K5" s="9" t="s">
        <v>45</v>
      </c>
      <c r="L5" s="9" t="s">
        <v>46</v>
      </c>
      <c r="M5" s="9" t="s">
        <v>62</v>
      </c>
      <c r="N5" s="9" t="s">
        <v>63</v>
      </c>
      <c r="O5" s="9" t="s">
        <v>39</v>
      </c>
      <c r="P5" s="9" t="s">
        <v>40</v>
      </c>
    </row>
    <row r="6" spans="1:16" ht="15" x14ac:dyDescent="0.2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5.75" thickBot="1" x14ac:dyDescent="0.25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" x14ac:dyDescent="0.2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5" x14ac:dyDescent="0.2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5" x14ac:dyDescent="0.2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5" x14ac:dyDescent="0.2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5" x14ac:dyDescent="0.2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5" x14ac:dyDescent="0.2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5" x14ac:dyDescent="0.2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5.75" thickBot="1" x14ac:dyDescent="0.25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5.75" thickTop="1" x14ac:dyDescent="0.2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5" x14ac:dyDescent="0.2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" x14ac:dyDescent="0.2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5.75" thickBot="1" x14ac:dyDescent="0.25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" x14ac:dyDescent="0.2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" x14ac:dyDescent="0.2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" x14ac:dyDescent="0.2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" x14ac:dyDescent="0.2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" x14ac:dyDescent="0.2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" x14ac:dyDescent="0.2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" x14ac:dyDescent="0.2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" x14ac:dyDescent="0.2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" x14ac:dyDescent="0.2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" x14ac:dyDescent="0.2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" x14ac:dyDescent="0.2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" x14ac:dyDescent="0.2">
      <c r="A31" s="8" t="s">
        <v>27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5" x14ac:dyDescent="0.2">
      <c r="A32" s="8" t="s">
        <v>28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" x14ac:dyDescent="0.2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" x14ac:dyDescent="0.2">
      <c r="A34" s="8" t="s">
        <v>29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5" x14ac:dyDescent="0.2">
      <c r="A35" s="8" t="s">
        <v>30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5" x14ac:dyDescent="0.2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" x14ac:dyDescent="0.2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" x14ac:dyDescent="0.2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5.75" thickBot="1" x14ac:dyDescent="0.25">
      <c r="A39" s="12" t="s">
        <v>31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5" x14ac:dyDescent="0.2">
      <c r="A40" s="12" t="s">
        <v>32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" x14ac:dyDescent="0.2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" x14ac:dyDescent="0.2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" x14ac:dyDescent="0.2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" x14ac:dyDescent="0.2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" x14ac:dyDescent="0.2">
      <c r="A45" s="12" t="s">
        <v>64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" x14ac:dyDescent="0.2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" x14ac:dyDescent="0.2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24</v>
      </c>
      <c r="H47" s="9" t="s">
        <v>5</v>
      </c>
      <c r="I47" s="9" t="s">
        <v>25</v>
      </c>
      <c r="J47" s="9" t="s">
        <v>26</v>
      </c>
      <c r="K47" s="9" t="s">
        <v>45</v>
      </c>
      <c r="L47" s="9" t="s">
        <v>46</v>
      </c>
      <c r="M47" s="9" t="s">
        <v>62</v>
      </c>
      <c r="N47" s="9" t="s">
        <v>63</v>
      </c>
      <c r="O47" s="9" t="s">
        <v>39</v>
      </c>
      <c r="P47" s="9" t="s">
        <v>40</v>
      </c>
    </row>
    <row r="48" spans="1:16" ht="15" x14ac:dyDescent="0.2">
      <c r="A48" s="8"/>
      <c r="B48" s="8"/>
      <c r="C48" s="8"/>
      <c r="D48" s="8"/>
      <c r="E48" s="8"/>
      <c r="F48" s="8"/>
      <c r="G48" s="8"/>
      <c r="H48" s="8"/>
      <c r="J48" s="8"/>
    </row>
    <row r="49" spans="1:16" ht="15.75" thickBot="1" x14ac:dyDescent="0.25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5.75" thickTop="1" x14ac:dyDescent="0.2">
      <c r="A50" s="8"/>
      <c r="B50" s="8"/>
      <c r="C50" s="8"/>
      <c r="D50" s="8"/>
      <c r="E50" s="8"/>
      <c r="F50" s="8"/>
      <c r="G50" s="8"/>
      <c r="H50" s="8"/>
      <c r="J50" s="8"/>
    </row>
    <row r="51" spans="1:16" ht="15.75" thickBot="1" x14ac:dyDescent="0.25">
      <c r="A51" s="12" t="s">
        <v>33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5.75" thickTop="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5" x14ac:dyDescent="0.2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5" x14ac:dyDescent="0.2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" x14ac:dyDescent="0.2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5" x14ac:dyDescent="0.2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5" x14ac:dyDescent="0.2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" x14ac:dyDescent="0.2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5" x14ac:dyDescent="0.2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" x14ac:dyDescent="0.2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5" x14ac:dyDescent="0.2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5" x14ac:dyDescent="0.2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5" x14ac:dyDescent="0.2">
      <c r="A63" s="8"/>
      <c r="B63" s="8"/>
      <c r="C63" s="8"/>
      <c r="D63" s="8"/>
      <c r="E63" s="8"/>
      <c r="F63" s="8"/>
      <c r="G63" s="8"/>
      <c r="H63" s="8"/>
      <c r="J63" s="8"/>
    </row>
    <row r="64" spans="1:16" ht="15" x14ac:dyDescent="0.2">
      <c r="A64" s="8" t="s">
        <v>34</v>
      </c>
      <c r="B64" s="8"/>
      <c r="C64" s="8"/>
      <c r="D64" s="8"/>
      <c r="E64" s="8"/>
      <c r="F64" s="8"/>
      <c r="G64" s="8"/>
      <c r="H64" s="8"/>
      <c r="J64" s="8"/>
    </row>
    <row r="65" spans="1:16" ht="15" x14ac:dyDescent="0.2">
      <c r="A65" s="8" t="s">
        <v>60</v>
      </c>
      <c r="B65" s="8"/>
      <c r="C65" s="8"/>
      <c r="D65" s="8"/>
      <c r="E65" s="8"/>
      <c r="F65" s="8"/>
      <c r="G65" s="8"/>
      <c r="H65" s="8"/>
      <c r="J65" s="8"/>
    </row>
    <row r="66" spans="1:16" ht="15" x14ac:dyDescent="0.2">
      <c r="A66" s="8" t="s">
        <v>61</v>
      </c>
      <c r="B66" s="8"/>
      <c r="C66" s="8"/>
      <c r="D66" s="8"/>
      <c r="E66" s="8"/>
      <c r="F66" s="8"/>
      <c r="G66" s="8"/>
      <c r="H66" s="8"/>
      <c r="J66" s="8"/>
    </row>
    <row r="67" spans="1:16" ht="15" x14ac:dyDescent="0.2">
      <c r="A67" s="8"/>
      <c r="B67" s="8"/>
      <c r="C67" s="8"/>
      <c r="D67" s="8"/>
      <c r="E67" s="8"/>
      <c r="F67" s="8"/>
      <c r="G67" s="8"/>
      <c r="H67" s="8"/>
      <c r="J67" s="8"/>
    </row>
    <row r="68" spans="1:16" ht="15.75" thickBot="1" x14ac:dyDescent="0.25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5.75" thickTop="1" x14ac:dyDescent="0.2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" x14ac:dyDescent="0.2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" x14ac:dyDescent="0.2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" x14ac:dyDescent="0.2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" x14ac:dyDescent="0.2">
      <c r="A73" s="12" t="s">
        <v>35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" x14ac:dyDescent="0.2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" x14ac:dyDescent="0.2">
      <c r="A75" s="12" t="s">
        <v>36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" x14ac:dyDescent="0.2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" x14ac:dyDescent="0.2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" x14ac:dyDescent="0.2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24</v>
      </c>
      <c r="H78" s="9" t="s">
        <v>5</v>
      </c>
      <c r="I78" s="9" t="s">
        <v>25</v>
      </c>
      <c r="J78" s="9" t="s">
        <v>26</v>
      </c>
      <c r="K78" s="9" t="s">
        <v>45</v>
      </c>
      <c r="L78" s="9" t="s">
        <v>46</v>
      </c>
      <c r="M78" s="9" t="s">
        <v>62</v>
      </c>
      <c r="N78" s="9" t="s">
        <v>63</v>
      </c>
      <c r="O78" s="9" t="s">
        <v>39</v>
      </c>
      <c r="P78" s="9" t="s">
        <v>40</v>
      </c>
    </row>
    <row r="79" spans="1:16" ht="15" x14ac:dyDescent="0.2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" x14ac:dyDescent="0.2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5" x14ac:dyDescent="0.2">
      <c r="A81" s="8" t="s">
        <v>68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5" x14ac:dyDescent="0.2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5" x14ac:dyDescent="0.2">
      <c r="A83" s="8" t="s">
        <v>67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5" x14ac:dyDescent="0.2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5.75" thickBot="1" x14ac:dyDescent="0.25">
      <c r="A85" s="8" t="s">
        <v>37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5" x14ac:dyDescent="0.2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5" x14ac:dyDescent="0.2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5" x14ac:dyDescent="0.2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5" x14ac:dyDescent="0.2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5" x14ac:dyDescent="0.2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5" x14ac:dyDescent="0.2">
      <c r="A91" s="8" t="s">
        <v>65</v>
      </c>
      <c r="B91" s="8"/>
      <c r="C91" t="s">
        <v>8</v>
      </c>
      <c r="D91" t="s">
        <v>8</v>
      </c>
      <c r="E91" t="s">
        <v>38</v>
      </c>
      <c r="F91" t="s">
        <v>38</v>
      </c>
      <c r="G91" t="s">
        <v>38</v>
      </c>
      <c r="H91" t="s">
        <v>38</v>
      </c>
      <c r="I91" t="s">
        <v>38</v>
      </c>
      <c r="J91" t="s">
        <v>38</v>
      </c>
      <c r="K91" t="s">
        <v>38</v>
      </c>
      <c r="L91" t="s">
        <v>38</v>
      </c>
      <c r="M91" t="s">
        <v>38</v>
      </c>
      <c r="N91" t="s">
        <v>38</v>
      </c>
      <c r="O91" t="s">
        <v>38</v>
      </c>
      <c r="P91" t="s">
        <v>38</v>
      </c>
    </row>
    <row r="92" spans="1:16" ht="15" x14ac:dyDescent="0.2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5" x14ac:dyDescent="0.2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5" x14ac:dyDescent="0.2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5" x14ac:dyDescent="0.2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5" x14ac:dyDescent="0.2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5" x14ac:dyDescent="0.2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" x14ac:dyDescent="0.2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5" x14ac:dyDescent="0.2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5.75" thickBot="1" x14ac:dyDescent="0.25">
      <c r="A100" s="12" t="s">
        <v>42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5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" x14ac:dyDescent="0.2">
      <c r="A104" s="12" t="s">
        <v>43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" x14ac:dyDescent="0.2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24</v>
      </c>
      <c r="H107" s="9" t="s">
        <v>5</v>
      </c>
      <c r="I107" s="8"/>
      <c r="J107" s="8"/>
    </row>
    <row r="108" spans="1:10" ht="15" x14ac:dyDescent="0.2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5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" x14ac:dyDescent="0.2">
      <c r="A110" s="8" t="s">
        <v>66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" x14ac:dyDescent="0.2">
      <c r="A112" s="8" t="s">
        <v>59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5.75" thickBot="1" x14ac:dyDescent="0.25">
      <c r="A114" s="12" t="s">
        <v>44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5" x14ac:dyDescent="0.2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Marie Pitson</cp:lastModifiedBy>
  <cp:lastPrinted>2016-08-19T14:08:18Z</cp:lastPrinted>
  <dcterms:created xsi:type="dcterms:W3CDTF">2011-01-20T13:47:40Z</dcterms:created>
  <dcterms:modified xsi:type="dcterms:W3CDTF">2019-06-13T14:24:11Z</dcterms:modified>
</cp:coreProperties>
</file>