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HE Modules\SGEE4000\"/>
    </mc:Choice>
  </mc:AlternateContent>
  <xr:revisionPtr revIDLastSave="0" documentId="13_ncr:1_{C0BE98B0-DE7D-489D-8E0B-E1CFA29433D0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0" i="2" l="1"/>
  <c r="E29" i="2"/>
  <c r="D21" i="2" l="1"/>
  <c r="D22" i="2"/>
  <c r="D23" i="2"/>
  <c r="D24" i="2"/>
  <c r="D25" i="2"/>
  <c r="D26" i="2"/>
  <c r="D27" i="2"/>
  <c r="D28" i="2"/>
  <c r="D13" i="2"/>
  <c r="D14" i="2"/>
  <c r="D15" i="2"/>
  <c r="D16" i="2"/>
  <c r="D17" i="2"/>
  <c r="D18" i="2"/>
  <c r="D19" i="2"/>
  <c r="D20" i="2"/>
  <c r="D7" i="2"/>
  <c r="D8" i="2"/>
  <c r="D9" i="2"/>
  <c r="D10" i="2"/>
  <c r="D11" i="2"/>
  <c r="D12" i="2"/>
  <c r="D6" i="2"/>
  <c r="E6" i="2" s="1"/>
  <c r="E7" i="2" l="1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C30" i="2"/>
  <c r="B30" i="2"/>
  <c r="C29" i="2"/>
  <c r="B29" i="2"/>
  <c r="D30" i="2"/>
  <c r="D29" i="2"/>
  <c r="D23" i="1" l="1"/>
  <c r="F23" i="1" s="1"/>
  <c r="D24" i="1"/>
  <c r="F24" i="1" s="1"/>
  <c r="D25" i="1"/>
  <c r="F25" i="1" s="1"/>
  <c r="D26" i="1"/>
  <c r="F26" i="1" s="1"/>
  <c r="D27" i="1"/>
  <c r="F27" i="1" s="1"/>
  <c r="C29" i="1" l="1"/>
  <c r="B30" i="1"/>
  <c r="C30" i="1"/>
  <c r="B29" i="1" l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8" i="1"/>
  <c r="F28" i="1" s="1"/>
  <c r="D6" i="1"/>
  <c r="F6" i="1" s="1"/>
  <c r="D30" i="1" l="1"/>
  <c r="D29" i="1"/>
</calcChain>
</file>

<file path=xl/sharedStrings.xml><?xml version="1.0" encoding="utf-8"?>
<sst xmlns="http://schemas.openxmlformats.org/spreadsheetml/2006/main" count="166" uniqueCount="69">
  <si>
    <t>Module Code</t>
  </si>
  <si>
    <t>Credits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</si>
  <si>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</si>
  <si>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</si>
  <si>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</si>
  <si>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</si>
  <si>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</si>
  <si>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</si>
  <si>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</si>
  <si>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</si>
  <si>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</si>
  <si>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</si>
  <si>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</si>
  <si>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</si>
  <si>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</si>
  <si>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 xml:space="preserve">Light Blue </t>
  </si>
  <si>
    <t>Late submission (capped at 40%)</t>
  </si>
  <si>
    <t>SGEE4003</t>
  </si>
  <si>
    <t>Taylor Bamford</t>
  </si>
  <si>
    <t>Ben Brickle</t>
  </si>
  <si>
    <t>William Carey</t>
  </si>
  <si>
    <t>Dominic Davies</t>
  </si>
  <si>
    <t>Matthew Davies</t>
  </si>
  <si>
    <t>Jack Evans</t>
  </si>
  <si>
    <t>Ashleigh Francis</t>
  </si>
  <si>
    <t>Kieran Gower</t>
  </si>
  <si>
    <t>Ethan Joel</t>
  </si>
  <si>
    <t>Scott Jones</t>
  </si>
  <si>
    <t>Oliver Morgan</t>
  </si>
  <si>
    <t>Jack Pawelko</t>
  </si>
  <si>
    <t>Aaron Rees</t>
  </si>
  <si>
    <t>Jordan Rees</t>
  </si>
  <si>
    <t>Joshua Rees</t>
  </si>
  <si>
    <t>Jason Sanger</t>
  </si>
  <si>
    <t>Evan Dorian Thomas</t>
  </si>
  <si>
    <t>Joseph Wakefield Baugh</t>
  </si>
  <si>
    <t>Alex Williams</t>
  </si>
  <si>
    <t>Karla Wilson</t>
  </si>
  <si>
    <t>Simon Yau</t>
  </si>
  <si>
    <t xml:space="preserve">Oliver Morgan </t>
  </si>
  <si>
    <t>Joshua Williams</t>
  </si>
  <si>
    <t>Joshua Wyn Williams (599)</t>
  </si>
  <si>
    <t>Joshua Jordan Williams (789)</t>
  </si>
  <si>
    <t>Module Results and Analysis Sheet 2019-20</t>
  </si>
  <si>
    <t>Assignment 1 capped at 40%, original mark 29%</t>
  </si>
  <si>
    <t>Assignment 1 capped at 40%, original mark 55%</t>
  </si>
  <si>
    <t>Assignment 1 capped at 0%, pending mitigating circumstances application. Original mark 2%</t>
  </si>
  <si>
    <t>Assignment 1 capped at 40%, original mark 43%</t>
  </si>
  <si>
    <t>Assignment 1 capped at 40%, pending mitigating circumstances application. Original mark 65%</t>
  </si>
  <si>
    <t>Assignment 1 capped at 40%, original mark 41%</t>
  </si>
  <si>
    <t>P</t>
  </si>
  <si>
    <t>D</t>
  </si>
  <si>
    <t>M</t>
  </si>
  <si>
    <t>F</t>
  </si>
  <si>
    <t>No-detriment</t>
  </si>
  <si>
    <t>SGEE4000</t>
  </si>
  <si>
    <t>R</t>
  </si>
  <si>
    <t>Module Results and Analysis Sheet 2019-2020</t>
  </si>
  <si>
    <t>Rework</t>
  </si>
  <si>
    <t>Approved</t>
  </si>
  <si>
    <t>Resubmit assignment 2, cap to 40%</t>
  </si>
  <si>
    <t>Resubmit assignment 2, capped to 40%</t>
  </si>
  <si>
    <t>Assignment 1 capped at 0%, pending mitigating circumstances application. Original mark 3%</t>
  </si>
  <si>
    <t>Assignment 1 capped at 0% non-submission</t>
  </si>
  <si>
    <t>Assignment 1 capped at 40%, original mark 40%</t>
  </si>
  <si>
    <t>Assignment 1 capped at 40%, original mark 53%</t>
  </si>
  <si>
    <t>Resubmit assignment 1, capped to 40%</t>
  </si>
  <si>
    <t>NDM</t>
  </si>
  <si>
    <t>Resubmit assignment 1, uncapped, extenuating circumstance upheld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</si>
</sst>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4"/>
      <color rgb="FF00B0F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6" fillId="3" borderId="1" xfId="0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4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6" fillId="5" borderId="2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11" fillId="5" borderId="1" xfId="0" applyNumberFormat="1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 Diagram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411442240606"/>
          <c:y val="8.4196039131472208E-2"/>
          <c:w val="0.86689461878654506"/>
          <c:h val="0.77510452567231014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Sheet1!$B$6:$B$28</c:f>
              <c:numCache>
                <c:formatCode>General</c:formatCode>
                <c:ptCount val="23"/>
                <c:pt idx="0">
                  <c:v>33</c:v>
                </c:pt>
                <c:pt idx="1">
                  <c:v>78</c:v>
                </c:pt>
                <c:pt idx="2">
                  <c:v>40</c:v>
                </c:pt>
                <c:pt idx="3">
                  <c:v>82</c:v>
                </c:pt>
                <c:pt idx="4">
                  <c:v>41</c:v>
                </c:pt>
                <c:pt idx="5">
                  <c:v>73</c:v>
                </c:pt>
                <c:pt idx="6">
                  <c:v>78</c:v>
                </c:pt>
                <c:pt idx="7">
                  <c:v>30</c:v>
                </c:pt>
                <c:pt idx="8">
                  <c:v>76</c:v>
                </c:pt>
                <c:pt idx="9">
                  <c:v>52</c:v>
                </c:pt>
                <c:pt idx="10">
                  <c:v>0</c:v>
                </c:pt>
                <c:pt idx="11">
                  <c:v>63</c:v>
                </c:pt>
                <c:pt idx="12">
                  <c:v>71</c:v>
                </c:pt>
                <c:pt idx="13">
                  <c:v>40</c:v>
                </c:pt>
                <c:pt idx="14">
                  <c:v>71</c:v>
                </c:pt>
                <c:pt idx="15">
                  <c:v>40</c:v>
                </c:pt>
                <c:pt idx="16">
                  <c:v>71</c:v>
                </c:pt>
                <c:pt idx="17">
                  <c:v>52</c:v>
                </c:pt>
                <c:pt idx="18">
                  <c:v>65</c:v>
                </c:pt>
                <c:pt idx="19">
                  <c:v>40</c:v>
                </c:pt>
                <c:pt idx="20">
                  <c:v>69</c:v>
                </c:pt>
                <c:pt idx="21">
                  <c:v>50</c:v>
                </c:pt>
                <c:pt idx="22">
                  <c:v>41</c:v>
                </c:pt>
              </c:numCache>
            </c:numRef>
          </c:xVal>
          <c:yVal>
            <c:numRef>
              <c:f>Sheet1!$C$6:$C$28</c:f>
              <c:numCache>
                <c:formatCode>General</c:formatCode>
                <c:ptCount val="23"/>
                <c:pt idx="0">
                  <c:v>48</c:v>
                </c:pt>
                <c:pt idx="1">
                  <c:v>80</c:v>
                </c:pt>
                <c:pt idx="3">
                  <c:v>58</c:v>
                </c:pt>
                <c:pt idx="4">
                  <c:v>62</c:v>
                </c:pt>
                <c:pt idx="5">
                  <c:v>72</c:v>
                </c:pt>
                <c:pt idx="6">
                  <c:v>74</c:v>
                </c:pt>
                <c:pt idx="7">
                  <c:v>21</c:v>
                </c:pt>
                <c:pt idx="8">
                  <c:v>80</c:v>
                </c:pt>
                <c:pt idx="9">
                  <c:v>71</c:v>
                </c:pt>
                <c:pt idx="10">
                  <c:v>67</c:v>
                </c:pt>
                <c:pt idx="11">
                  <c:v>49</c:v>
                </c:pt>
                <c:pt idx="12">
                  <c:v>83</c:v>
                </c:pt>
                <c:pt idx="13">
                  <c:v>70</c:v>
                </c:pt>
                <c:pt idx="14">
                  <c:v>69</c:v>
                </c:pt>
                <c:pt idx="15">
                  <c:v>54</c:v>
                </c:pt>
                <c:pt idx="16">
                  <c:v>82</c:v>
                </c:pt>
                <c:pt idx="17">
                  <c:v>28</c:v>
                </c:pt>
                <c:pt idx="18">
                  <c:v>71</c:v>
                </c:pt>
                <c:pt idx="19">
                  <c:v>65</c:v>
                </c:pt>
                <c:pt idx="20">
                  <c:v>75</c:v>
                </c:pt>
                <c:pt idx="21">
                  <c:v>61</c:v>
                </c:pt>
                <c:pt idx="22">
                  <c:v>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93-4081-B141-3BE823507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3063000"/>
        <c:axId val="403058080"/>
      </c:scatterChart>
      <c:valAx>
        <c:axId val="403063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Course Work %</a:t>
                </a:r>
              </a:p>
              <a:p>
                <a:pPr>
                  <a:defRPr/>
                </a:pP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58080"/>
        <c:crosses val="autoZero"/>
        <c:crossBetween val="midCat"/>
      </c:valAx>
      <c:valAx>
        <c:axId val="40305808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Examination %</a:t>
                </a:r>
              </a:p>
              <a:p>
                <a:pPr>
                  <a:defRPr/>
                </a:pPr>
                <a:endParaRPr lang="en-US"/>
              </a:p>
            </c:rich>
          </c:tx>
          <c:layout>
            <c:manualLayout>
              <c:xMode val="edge"/>
              <c:yMode val="edge"/>
              <c:x val="2.1097046413502109E-2"/>
              <c:y val="0.407930366531659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63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85726</xdr:colOff>
      <xdr:row>2</xdr:row>
      <xdr:rowOff>9525</xdr:rowOff>
    </xdr:from>
    <xdr:to>
      <xdr:col>17</xdr:col>
      <xdr:colOff>9526</xdr:colOff>
      <xdr:row>28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3</xdr:row>
      <xdr:rowOff>219076</xdr:rowOff>
    </xdr:from>
    <xdr:to>
      <xdr:col>16</xdr:col>
      <xdr:colOff>438150</xdr:colOff>
      <xdr:row>19</xdr:row>
      <xdr:rowOff>209550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6191250" y="1028701"/>
          <a:ext cx="5210175" cy="40385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6"/>
  <sheetViews>
    <sheetView topLeftCell="E33" workbookViewId="0">
      <selection sqref="A1:Q48"/>
    </sheetView>
  </sheetViews>
  <sheetFormatPr defaultRowHeight="14.5" x14ac:dyDescent="0.35"/>
  <cols>
    <col min="1" max="1" width="32.54296875" customWidth="1"/>
    <col min="2" max="2" width="11.54296875" customWidth="1"/>
    <col min="3" max="4" width="11.1796875" customWidth="1"/>
    <col min="6" max="6" width="16.26953125" customWidth="1"/>
  </cols>
  <sheetData>
    <row r="1" spans="1:8" ht="26" x14ac:dyDescent="0.6">
      <c r="A1" s="19" t="s">
        <v>43</v>
      </c>
    </row>
    <row r="2" spans="1:8" s="2" customFormat="1" ht="18.5" x14ac:dyDescent="0.45"/>
    <row r="3" spans="1:8" s="2" customFormat="1" ht="18.5" x14ac:dyDescent="0.45">
      <c r="A3" s="16" t="s">
        <v>0</v>
      </c>
      <c r="B3" s="46" t="s">
        <v>17</v>
      </c>
      <c r="C3" s="46"/>
      <c r="D3" s="46"/>
      <c r="E3" s="46"/>
      <c r="F3" s="24" t="s">
        <v>54</v>
      </c>
      <c r="G3" s="24"/>
    </row>
    <row r="4" spans="1:8" s="2" customFormat="1" ht="18.5" x14ac:dyDescent="0.45">
      <c r="A4" s="16" t="s">
        <v>1</v>
      </c>
      <c r="B4" s="46">
        <v>20</v>
      </c>
      <c r="C4" s="46"/>
      <c r="D4" s="46"/>
      <c r="E4" s="46"/>
      <c r="F4" s="24" t="s">
        <v>13</v>
      </c>
      <c r="G4" s="24"/>
    </row>
    <row r="5" spans="1:8" s="2" customFormat="1" ht="18.5" x14ac:dyDescent="0.45">
      <c r="A5" s="10"/>
      <c r="B5" s="11">
        <v>50</v>
      </c>
      <c r="C5" s="11">
        <v>50</v>
      </c>
      <c r="D5" s="20" t="s">
        <v>13</v>
      </c>
      <c r="E5" s="20" t="s">
        <v>14</v>
      </c>
      <c r="G5" s="17"/>
      <c r="H5" s="17"/>
    </row>
    <row r="6" spans="1:8" s="2" customFormat="1" ht="18.5" x14ac:dyDescent="0.45">
      <c r="A6" s="25" t="s">
        <v>18</v>
      </c>
      <c r="B6" s="29">
        <v>33</v>
      </c>
      <c r="C6" s="26">
        <v>48</v>
      </c>
      <c r="D6" s="21">
        <f>(B6+C6)/2</f>
        <v>40.5</v>
      </c>
      <c r="E6" s="22" t="s">
        <v>50</v>
      </c>
      <c r="F6" s="33">
        <f>IF(C6&gt;40,MAX(B6,D6),D6)</f>
        <v>40.5</v>
      </c>
      <c r="G6" s="17"/>
      <c r="H6" s="17"/>
    </row>
    <row r="7" spans="1:8" s="2" customFormat="1" ht="18.5" x14ac:dyDescent="0.45">
      <c r="A7" s="25" t="s">
        <v>19</v>
      </c>
      <c r="B7" s="31">
        <v>78</v>
      </c>
      <c r="C7" s="26">
        <v>80</v>
      </c>
      <c r="D7" s="21">
        <f t="shared" ref="D7:D28" si="0">(B7+C7)/2</f>
        <v>79</v>
      </c>
      <c r="E7" s="22" t="s">
        <v>51</v>
      </c>
      <c r="F7" s="33">
        <f t="shared" ref="F7:F28" si="1">IF(C7&gt;40,MAX(B7,D7),D7)</f>
        <v>79</v>
      </c>
      <c r="G7" s="17"/>
      <c r="H7" s="17"/>
    </row>
    <row r="8" spans="1:8" s="2" customFormat="1" ht="18.5" x14ac:dyDescent="0.45">
      <c r="A8" s="25" t="s">
        <v>20</v>
      </c>
      <c r="B8" s="29">
        <v>40</v>
      </c>
      <c r="C8" s="30"/>
      <c r="D8" s="21">
        <f t="shared" si="0"/>
        <v>20</v>
      </c>
      <c r="E8" s="22"/>
      <c r="F8" s="33">
        <f t="shared" si="1"/>
        <v>20</v>
      </c>
      <c r="G8" s="17"/>
      <c r="H8" s="17"/>
    </row>
    <row r="9" spans="1:8" s="2" customFormat="1" ht="18.5" x14ac:dyDescent="0.45">
      <c r="A9" s="25" t="s">
        <v>21</v>
      </c>
      <c r="B9" s="31">
        <v>82</v>
      </c>
      <c r="C9" s="27">
        <v>58</v>
      </c>
      <c r="D9" s="21">
        <f t="shared" si="0"/>
        <v>70</v>
      </c>
      <c r="E9" s="22" t="s">
        <v>51</v>
      </c>
      <c r="F9" s="33">
        <f t="shared" si="1"/>
        <v>82</v>
      </c>
      <c r="G9" s="17"/>
      <c r="H9" s="17"/>
    </row>
    <row r="10" spans="1:8" s="2" customFormat="1" ht="18.5" x14ac:dyDescent="0.45">
      <c r="A10" s="25" t="s">
        <v>22</v>
      </c>
      <c r="B10" s="28">
        <v>41</v>
      </c>
      <c r="C10" s="26">
        <v>62</v>
      </c>
      <c r="D10" s="21">
        <f t="shared" si="0"/>
        <v>51.5</v>
      </c>
      <c r="E10" s="22" t="s">
        <v>50</v>
      </c>
      <c r="F10" s="33">
        <f t="shared" si="1"/>
        <v>51.5</v>
      </c>
      <c r="G10" s="17"/>
      <c r="H10" s="17"/>
    </row>
    <row r="11" spans="1:8" s="2" customFormat="1" ht="18.5" x14ac:dyDescent="0.45">
      <c r="A11" s="25" t="s">
        <v>23</v>
      </c>
      <c r="B11" s="27">
        <v>73</v>
      </c>
      <c r="C11" s="28">
        <v>72</v>
      </c>
      <c r="D11" s="21">
        <f t="shared" si="0"/>
        <v>72.5</v>
      </c>
      <c r="E11" s="22" t="s">
        <v>51</v>
      </c>
      <c r="F11" s="33">
        <f t="shared" si="1"/>
        <v>73</v>
      </c>
      <c r="G11" s="17"/>
      <c r="H11" s="17"/>
    </row>
    <row r="12" spans="1:8" s="2" customFormat="1" ht="18.5" x14ac:dyDescent="0.45">
      <c r="A12" s="25" t="s">
        <v>24</v>
      </c>
      <c r="B12" s="27">
        <v>78</v>
      </c>
      <c r="C12" s="26">
        <v>74</v>
      </c>
      <c r="D12" s="21">
        <f t="shared" si="0"/>
        <v>76</v>
      </c>
      <c r="E12" s="22" t="s">
        <v>51</v>
      </c>
      <c r="F12" s="33">
        <f t="shared" si="1"/>
        <v>78</v>
      </c>
      <c r="G12" s="17"/>
      <c r="H12" s="17"/>
    </row>
    <row r="13" spans="1:8" s="2" customFormat="1" ht="18.5" x14ac:dyDescent="0.45">
      <c r="A13" s="25" t="s">
        <v>25</v>
      </c>
      <c r="B13" s="28">
        <v>30</v>
      </c>
      <c r="C13" s="27">
        <v>21</v>
      </c>
      <c r="D13" s="21">
        <f t="shared" si="0"/>
        <v>25.5</v>
      </c>
      <c r="E13" s="23" t="s">
        <v>53</v>
      </c>
      <c r="F13" s="33">
        <f t="shared" si="1"/>
        <v>25.5</v>
      </c>
      <c r="G13" s="17"/>
      <c r="H13" s="17"/>
    </row>
    <row r="14" spans="1:8" s="2" customFormat="1" ht="18.5" x14ac:dyDescent="0.45">
      <c r="A14" s="25" t="s">
        <v>26</v>
      </c>
      <c r="B14" s="27">
        <v>76</v>
      </c>
      <c r="C14" s="28">
        <v>80</v>
      </c>
      <c r="D14" s="21">
        <f t="shared" si="0"/>
        <v>78</v>
      </c>
      <c r="E14" s="22" t="s">
        <v>51</v>
      </c>
      <c r="F14" s="33">
        <f t="shared" si="1"/>
        <v>78</v>
      </c>
      <c r="G14" s="17"/>
      <c r="H14" s="17"/>
    </row>
    <row r="15" spans="1:8" s="2" customFormat="1" ht="18.5" x14ac:dyDescent="0.45">
      <c r="A15" s="25" t="s">
        <v>27</v>
      </c>
      <c r="B15" s="27">
        <v>52</v>
      </c>
      <c r="C15" s="26">
        <v>71</v>
      </c>
      <c r="D15" s="21">
        <f t="shared" si="0"/>
        <v>61.5</v>
      </c>
      <c r="E15" s="22" t="s">
        <v>52</v>
      </c>
      <c r="F15" s="33">
        <f t="shared" si="1"/>
        <v>61.5</v>
      </c>
      <c r="G15" s="17"/>
      <c r="H15" s="17"/>
    </row>
    <row r="16" spans="1:8" s="2" customFormat="1" ht="18.5" x14ac:dyDescent="0.45">
      <c r="A16" s="25" t="s">
        <v>28</v>
      </c>
      <c r="B16" s="29">
        <v>0</v>
      </c>
      <c r="C16" s="26">
        <v>67</v>
      </c>
      <c r="D16" s="21">
        <f t="shared" si="0"/>
        <v>33.5</v>
      </c>
      <c r="E16" s="23" t="s">
        <v>53</v>
      </c>
      <c r="F16" s="33">
        <f t="shared" si="1"/>
        <v>33.5</v>
      </c>
      <c r="G16" s="17"/>
      <c r="H16" s="17"/>
    </row>
    <row r="17" spans="1:8" s="2" customFormat="1" ht="18.5" x14ac:dyDescent="0.45">
      <c r="A17" s="25" t="s">
        <v>29</v>
      </c>
      <c r="B17" s="27">
        <v>63</v>
      </c>
      <c r="C17" s="28">
        <v>49</v>
      </c>
      <c r="D17" s="21">
        <f t="shared" si="0"/>
        <v>56</v>
      </c>
      <c r="E17" s="22" t="s">
        <v>50</v>
      </c>
      <c r="F17" s="33">
        <f t="shared" si="1"/>
        <v>63</v>
      </c>
      <c r="G17" s="17"/>
      <c r="H17" s="17"/>
    </row>
    <row r="18" spans="1:8" s="2" customFormat="1" ht="18.5" x14ac:dyDescent="0.45">
      <c r="A18" s="25" t="s">
        <v>30</v>
      </c>
      <c r="B18" s="27">
        <v>71</v>
      </c>
      <c r="C18" s="27">
        <v>83</v>
      </c>
      <c r="D18" s="21">
        <f t="shared" si="0"/>
        <v>77</v>
      </c>
      <c r="E18" s="22" t="s">
        <v>51</v>
      </c>
      <c r="F18" s="33">
        <f t="shared" si="1"/>
        <v>77</v>
      </c>
      <c r="G18" s="17"/>
      <c r="H18" s="17"/>
    </row>
    <row r="19" spans="1:8" s="2" customFormat="1" ht="18.5" x14ac:dyDescent="0.45">
      <c r="A19" s="25" t="s">
        <v>31</v>
      </c>
      <c r="B19" s="29">
        <v>40</v>
      </c>
      <c r="C19" s="26">
        <v>70</v>
      </c>
      <c r="D19" s="21">
        <f t="shared" si="0"/>
        <v>55</v>
      </c>
      <c r="E19" s="22" t="s">
        <v>50</v>
      </c>
      <c r="F19" s="33">
        <f t="shared" si="1"/>
        <v>55</v>
      </c>
      <c r="G19" s="17"/>
      <c r="H19" s="17"/>
    </row>
    <row r="20" spans="1:8" s="2" customFormat="1" ht="18.5" x14ac:dyDescent="0.45">
      <c r="A20" s="25" t="s">
        <v>32</v>
      </c>
      <c r="B20" s="27">
        <v>71</v>
      </c>
      <c r="C20" s="26">
        <v>69</v>
      </c>
      <c r="D20" s="21">
        <f t="shared" si="0"/>
        <v>70</v>
      </c>
      <c r="E20" s="22" t="s">
        <v>51</v>
      </c>
      <c r="F20" s="33">
        <f t="shared" si="1"/>
        <v>71</v>
      </c>
      <c r="G20" s="17"/>
      <c r="H20" s="17"/>
    </row>
    <row r="21" spans="1:8" s="2" customFormat="1" ht="18.5" x14ac:dyDescent="0.45">
      <c r="A21" s="25" t="s">
        <v>33</v>
      </c>
      <c r="B21" s="29">
        <v>40</v>
      </c>
      <c r="C21" s="28">
        <v>54</v>
      </c>
      <c r="D21" s="21">
        <f t="shared" si="0"/>
        <v>47</v>
      </c>
      <c r="E21" s="22" t="s">
        <v>50</v>
      </c>
      <c r="F21" s="33">
        <f t="shared" si="1"/>
        <v>47</v>
      </c>
      <c r="G21" s="17"/>
      <c r="H21" s="17"/>
    </row>
    <row r="22" spans="1:8" s="2" customFormat="1" ht="18.5" x14ac:dyDescent="0.45">
      <c r="A22" s="25" t="s">
        <v>34</v>
      </c>
      <c r="B22" s="27">
        <v>71</v>
      </c>
      <c r="C22" s="26">
        <v>82</v>
      </c>
      <c r="D22" s="21">
        <f t="shared" si="0"/>
        <v>76.5</v>
      </c>
      <c r="E22" s="22" t="s">
        <v>51</v>
      </c>
      <c r="F22" s="33">
        <f t="shared" si="1"/>
        <v>76.5</v>
      </c>
      <c r="G22" s="17"/>
      <c r="H22" s="17"/>
    </row>
    <row r="23" spans="1:8" s="2" customFormat="1" ht="18.5" x14ac:dyDescent="0.45">
      <c r="A23" s="25" t="s">
        <v>35</v>
      </c>
      <c r="B23" s="27">
        <v>52</v>
      </c>
      <c r="C23" s="28">
        <v>28</v>
      </c>
      <c r="D23" s="21">
        <f t="shared" si="0"/>
        <v>40</v>
      </c>
      <c r="E23" s="22" t="s">
        <v>50</v>
      </c>
      <c r="F23" s="33">
        <f t="shared" si="1"/>
        <v>40</v>
      </c>
      <c r="G23" s="17"/>
      <c r="H23" s="17"/>
    </row>
    <row r="24" spans="1:8" s="2" customFormat="1" ht="18.5" x14ac:dyDescent="0.45">
      <c r="A24" s="25" t="s">
        <v>36</v>
      </c>
      <c r="B24" s="27">
        <v>65</v>
      </c>
      <c r="C24" s="26">
        <v>71</v>
      </c>
      <c r="D24" s="21">
        <f t="shared" si="0"/>
        <v>68</v>
      </c>
      <c r="E24" s="22" t="s">
        <v>52</v>
      </c>
      <c r="F24" s="33">
        <f t="shared" si="1"/>
        <v>68</v>
      </c>
      <c r="G24" s="17"/>
      <c r="H24" s="17"/>
    </row>
    <row r="25" spans="1:8" s="2" customFormat="1" ht="18.5" x14ac:dyDescent="0.45">
      <c r="A25" s="25" t="s">
        <v>41</v>
      </c>
      <c r="B25" s="29">
        <v>40</v>
      </c>
      <c r="C25" s="28">
        <v>65</v>
      </c>
      <c r="D25" s="21">
        <f t="shared" si="0"/>
        <v>52.5</v>
      </c>
      <c r="E25" s="22" t="s">
        <v>50</v>
      </c>
      <c r="F25" s="33">
        <f t="shared" si="1"/>
        <v>52.5</v>
      </c>
      <c r="G25" s="17"/>
      <c r="H25" s="17"/>
    </row>
    <row r="26" spans="1:8" s="2" customFormat="1" ht="18.5" x14ac:dyDescent="0.45">
      <c r="A26" s="25" t="s">
        <v>42</v>
      </c>
      <c r="B26" s="31">
        <v>69</v>
      </c>
      <c r="C26" s="26">
        <v>75</v>
      </c>
      <c r="D26" s="21">
        <f t="shared" si="0"/>
        <v>72</v>
      </c>
      <c r="E26" s="22" t="s">
        <v>51</v>
      </c>
      <c r="F26" s="33">
        <f t="shared" si="1"/>
        <v>72</v>
      </c>
      <c r="G26" s="17"/>
      <c r="H26" s="17"/>
    </row>
    <row r="27" spans="1:8" s="2" customFormat="1" ht="18.5" x14ac:dyDescent="0.45">
      <c r="A27" s="25" t="s">
        <v>37</v>
      </c>
      <c r="B27" s="28">
        <v>50</v>
      </c>
      <c r="C27" s="26">
        <v>61</v>
      </c>
      <c r="D27" s="21">
        <f t="shared" si="0"/>
        <v>55.5</v>
      </c>
      <c r="E27" s="22" t="s">
        <v>50</v>
      </c>
      <c r="F27" s="33">
        <f t="shared" si="1"/>
        <v>55.5</v>
      </c>
      <c r="G27" s="17"/>
      <c r="H27" s="17"/>
    </row>
    <row r="28" spans="1:8" s="2" customFormat="1" ht="18.5" x14ac:dyDescent="0.45">
      <c r="A28" s="25" t="s">
        <v>38</v>
      </c>
      <c r="B28" s="27">
        <v>41</v>
      </c>
      <c r="C28" s="26">
        <v>70</v>
      </c>
      <c r="D28" s="21">
        <f t="shared" si="0"/>
        <v>55.5</v>
      </c>
      <c r="E28" s="22" t="s">
        <v>50</v>
      </c>
      <c r="F28" s="33">
        <f t="shared" si="1"/>
        <v>55.5</v>
      </c>
      <c r="G28" s="17"/>
      <c r="H28" s="17"/>
    </row>
    <row r="29" spans="1:8" s="2" customFormat="1" ht="18.5" x14ac:dyDescent="0.45">
      <c r="A29" s="9" t="s">
        <v>2</v>
      </c>
      <c r="B29" s="12">
        <f>AVERAGE(B6:B28)</f>
        <v>54.608695652173914</v>
      </c>
      <c r="C29" s="12">
        <f>AVERAGE(C6:C28)</f>
        <v>64.090909090909093</v>
      </c>
      <c r="D29" s="12">
        <f>AVERAGE(D6:D28)</f>
        <v>57.956521739130437</v>
      </c>
      <c r="E29" s="13"/>
    </row>
    <row r="30" spans="1:8" s="2" customFormat="1" ht="18.5" x14ac:dyDescent="0.45">
      <c r="A30" s="9" t="s">
        <v>3</v>
      </c>
      <c r="B30" s="14">
        <f>STDEV(B6:B28)</f>
        <v>20.388809609985891</v>
      </c>
      <c r="C30" s="14">
        <f>STDEV(C6:C28)</f>
        <v>16.127200007644841</v>
      </c>
      <c r="D30" s="14">
        <f>STDEV(D6:D28)</f>
        <v>17.352569264493706</v>
      </c>
      <c r="E30" s="15"/>
    </row>
    <row r="31" spans="1:8" s="2" customFormat="1" ht="18.5" x14ac:dyDescent="0.45">
      <c r="A31" s="9" t="s">
        <v>4</v>
      </c>
      <c r="B31" s="1" t="s">
        <v>5</v>
      </c>
      <c r="C31" s="1" t="s">
        <v>5</v>
      </c>
      <c r="D31" s="3"/>
      <c r="E31" s="3"/>
    </row>
    <row r="32" spans="1:8" s="2" customFormat="1" ht="18.5" x14ac:dyDescent="0.45">
      <c r="A32" s="9" t="s">
        <v>6</v>
      </c>
      <c r="B32" s="1" t="s">
        <v>5</v>
      </c>
      <c r="C32" s="1" t="s">
        <v>5</v>
      </c>
      <c r="D32" s="3"/>
      <c r="E32" s="3"/>
    </row>
    <row r="33" spans="1:7" s="2" customFormat="1" ht="18.5" x14ac:dyDescent="0.45"/>
    <row r="35" spans="1:7" x14ac:dyDescent="0.35">
      <c r="A35" s="4" t="s">
        <v>7</v>
      </c>
    </row>
    <row r="36" spans="1:7" x14ac:dyDescent="0.35">
      <c r="A36" s="5" t="s">
        <v>8</v>
      </c>
      <c r="B36" t="s">
        <v>9</v>
      </c>
    </row>
    <row r="37" spans="1:7" x14ac:dyDescent="0.35">
      <c r="A37" s="6" t="s">
        <v>10</v>
      </c>
      <c r="B37" t="s">
        <v>11</v>
      </c>
    </row>
    <row r="38" spans="1:7" x14ac:dyDescent="0.35">
      <c r="A38" s="18" t="s">
        <v>15</v>
      </c>
      <c r="B38" t="s">
        <v>16</v>
      </c>
    </row>
    <row r="40" spans="1:7" x14ac:dyDescent="0.35">
      <c r="A40" s="7" t="s">
        <v>12</v>
      </c>
    </row>
    <row r="41" spans="1:7" x14ac:dyDescent="0.35">
      <c r="A41" s="8" t="s">
        <v>18</v>
      </c>
      <c r="B41" t="s">
        <v>44</v>
      </c>
      <c r="D41" s="8"/>
    </row>
    <row r="42" spans="1:7" x14ac:dyDescent="0.35">
      <c r="A42" s="8" t="s">
        <v>20</v>
      </c>
      <c r="B42" t="s">
        <v>45</v>
      </c>
    </row>
    <row r="43" spans="1:7" x14ac:dyDescent="0.35">
      <c r="A43" s="8" t="s">
        <v>39</v>
      </c>
      <c r="B43" t="s">
        <v>46</v>
      </c>
      <c r="C43" s="8"/>
      <c r="D43" s="8"/>
      <c r="E43" s="8"/>
      <c r="F43" s="8"/>
      <c r="G43" s="8"/>
    </row>
    <row r="44" spans="1:7" x14ac:dyDescent="0.35">
      <c r="A44" s="8" t="s">
        <v>31</v>
      </c>
      <c r="B44" t="s">
        <v>47</v>
      </c>
    </row>
    <row r="45" spans="1:7" x14ac:dyDescent="0.35">
      <c r="A45" s="8" t="s">
        <v>33</v>
      </c>
      <c r="B45" t="s">
        <v>48</v>
      </c>
    </row>
    <row r="46" spans="1:7" x14ac:dyDescent="0.35">
      <c r="A46" s="8" t="s">
        <v>40</v>
      </c>
      <c r="B46" t="s">
        <v>49</v>
      </c>
    </row>
  </sheetData>
  <mergeCells count="2">
    <mergeCell ref="B3:E3"/>
    <mergeCell ref="B4:E4"/>
  </mergeCells>
  <pageMargins left="0.7" right="0.7" top="0.75" bottom="0.75" header="0.3" footer="0.3"/>
  <pageSetup paperSize="9" scale="70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abSelected="1" zoomScale="40" zoomScaleNormal="40" workbookViewId="0">
      <selection activeCell="G32" sqref="G32"/>
    </sheetView>
  </sheetViews>
  <sheetFormatPr defaultRowHeight="14.5" x14ac:dyDescent="0.35"/>
  <cols>
    <col min="1" max="1" width="33.7265625" customWidth="1"/>
    <col min="5" max="5" width="9.1796875" customWidth="1"/>
    <col min="7" max="7" width="26.81640625" style="43" customWidth="1"/>
    <col min="8" max="8" width="18.26953125" customWidth="1"/>
  </cols>
  <sheetData>
    <row r="1" spans="1:17" ht="26" x14ac:dyDescent="0.6">
      <c r="A1" s="19" t="s">
        <v>57</v>
      </c>
    </row>
    <row r="2" spans="1:17" ht="18.5" x14ac:dyDescent="0.45">
      <c r="A2" s="2"/>
      <c r="B2" s="2"/>
      <c r="C2" s="2"/>
      <c r="D2" s="2"/>
      <c r="E2" s="2"/>
      <c r="F2" s="2"/>
      <c r="G2" s="4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8.5" x14ac:dyDescent="0.45">
      <c r="A3" s="16" t="s">
        <v>0</v>
      </c>
      <c r="B3" s="46" t="s">
        <v>55</v>
      </c>
      <c r="C3" s="46"/>
      <c r="D3" s="46"/>
      <c r="E3" s="46"/>
      <c r="F3" s="46"/>
      <c r="G3" s="44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8.5" x14ac:dyDescent="0.45">
      <c r="A4" s="16" t="s">
        <v>1</v>
      </c>
      <c r="B4" s="46">
        <v>20</v>
      </c>
      <c r="C4" s="46"/>
      <c r="D4" s="46"/>
      <c r="E4" s="46"/>
      <c r="F4" s="46"/>
      <c r="G4" s="44" t="s">
        <v>58</v>
      </c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8.5" x14ac:dyDescent="0.45">
      <c r="A5" s="10"/>
      <c r="B5" s="32">
        <v>50</v>
      </c>
      <c r="C5" s="32">
        <v>50</v>
      </c>
      <c r="D5" s="34" t="s">
        <v>13</v>
      </c>
      <c r="E5" s="38" t="s">
        <v>67</v>
      </c>
      <c r="F5" s="34" t="s">
        <v>14</v>
      </c>
      <c r="G5" s="42"/>
      <c r="H5" s="17"/>
      <c r="I5" s="2"/>
      <c r="J5" s="2"/>
      <c r="K5" s="2"/>
      <c r="L5" s="2"/>
      <c r="M5" s="2"/>
      <c r="N5" s="2"/>
      <c r="O5" s="2"/>
      <c r="P5" s="2"/>
      <c r="Q5" s="2"/>
    </row>
    <row r="6" spans="1:17" ht="18.5" x14ac:dyDescent="0.45">
      <c r="A6" s="37" t="s">
        <v>18</v>
      </c>
      <c r="B6" s="29">
        <v>40</v>
      </c>
      <c r="C6" s="27">
        <v>21</v>
      </c>
      <c r="D6" s="35">
        <f>(B6+C6)/2</f>
        <v>30.5</v>
      </c>
      <c r="E6" s="47">
        <f>IF(C6&gt;=40,MAX(B6,D6),D6)</f>
        <v>30.5</v>
      </c>
      <c r="F6" s="39" t="s">
        <v>56</v>
      </c>
      <c r="G6" s="42" t="s">
        <v>60</v>
      </c>
      <c r="H6" s="17"/>
      <c r="I6" s="2"/>
      <c r="J6" s="2"/>
      <c r="K6" s="2"/>
      <c r="L6" s="2"/>
      <c r="M6" s="2"/>
      <c r="N6" s="2"/>
      <c r="O6" s="2"/>
      <c r="P6" s="2"/>
      <c r="Q6" s="2"/>
    </row>
    <row r="7" spans="1:17" ht="18.5" x14ac:dyDescent="0.45">
      <c r="A7" s="37" t="s">
        <v>19</v>
      </c>
      <c r="B7" s="31">
        <v>70</v>
      </c>
      <c r="C7" s="31">
        <v>78</v>
      </c>
      <c r="D7" s="35">
        <f t="shared" ref="D7:D28" si="0">(B7+C7)/2</f>
        <v>74</v>
      </c>
      <c r="E7" s="48">
        <f>IF(C7&gt;=40,MAX(B7,D7),D7)</f>
        <v>74</v>
      </c>
      <c r="F7" s="40" t="s">
        <v>51</v>
      </c>
      <c r="G7" s="42"/>
      <c r="H7" s="17"/>
      <c r="I7" s="2"/>
      <c r="J7" s="2"/>
      <c r="K7" s="2"/>
      <c r="L7" s="2"/>
      <c r="M7" s="2"/>
      <c r="N7" s="2"/>
      <c r="O7" s="2"/>
      <c r="P7" s="2"/>
      <c r="Q7" s="2"/>
    </row>
    <row r="8" spans="1:17" ht="18.5" x14ac:dyDescent="0.45">
      <c r="A8" s="37" t="s">
        <v>20</v>
      </c>
      <c r="B8" s="27">
        <v>64</v>
      </c>
      <c r="C8" s="31">
        <v>22</v>
      </c>
      <c r="D8" s="35">
        <f t="shared" si="0"/>
        <v>43</v>
      </c>
      <c r="E8" s="48">
        <f>IF(C8&gt;=40,MAX(B8,D8),D8)</f>
        <v>43</v>
      </c>
      <c r="F8" s="40" t="s">
        <v>50</v>
      </c>
      <c r="G8" s="42"/>
      <c r="H8" s="17"/>
      <c r="I8" s="2"/>
      <c r="J8" s="2"/>
      <c r="K8" s="2"/>
      <c r="L8" s="2"/>
      <c r="M8" s="2"/>
      <c r="N8" s="2"/>
      <c r="O8" s="2"/>
      <c r="P8" s="2"/>
      <c r="Q8" s="2"/>
    </row>
    <row r="9" spans="1:17" ht="18.5" x14ac:dyDescent="0.45">
      <c r="A9" s="37" t="s">
        <v>21</v>
      </c>
      <c r="B9" s="27">
        <v>67</v>
      </c>
      <c r="C9" s="27">
        <v>61</v>
      </c>
      <c r="D9" s="35">
        <f t="shared" si="0"/>
        <v>64</v>
      </c>
      <c r="E9" s="48">
        <f>IF(C9&gt;=40,MAX(B9,D9),D9)</f>
        <v>67</v>
      </c>
      <c r="F9" s="40" t="s">
        <v>52</v>
      </c>
      <c r="G9" s="42"/>
      <c r="H9" s="17"/>
      <c r="I9" s="2"/>
      <c r="J9" s="2"/>
      <c r="K9" s="2"/>
      <c r="L9" s="2"/>
      <c r="M9" s="2"/>
      <c r="N9" s="2"/>
      <c r="O9" s="2"/>
      <c r="P9" s="2"/>
      <c r="Q9" s="2"/>
    </row>
    <row r="10" spans="1:17" ht="18.5" x14ac:dyDescent="0.45">
      <c r="A10" s="37" t="s">
        <v>22</v>
      </c>
      <c r="B10" s="29">
        <v>40</v>
      </c>
      <c r="C10" s="27">
        <v>74</v>
      </c>
      <c r="D10" s="35">
        <f t="shared" si="0"/>
        <v>57</v>
      </c>
      <c r="E10" s="48">
        <f>IF(C10&gt;=40,MAX(B10,D10),D10)</f>
        <v>57</v>
      </c>
      <c r="F10" s="40" t="s">
        <v>50</v>
      </c>
      <c r="G10" s="42"/>
      <c r="H10" s="17"/>
      <c r="I10" s="2"/>
      <c r="J10" s="2"/>
      <c r="K10" s="2"/>
      <c r="L10" s="2"/>
      <c r="M10" s="2"/>
      <c r="N10" s="2"/>
      <c r="O10" s="2"/>
      <c r="P10" s="2"/>
      <c r="Q10" s="2"/>
    </row>
    <row r="11" spans="1:17" ht="18.5" x14ac:dyDescent="0.45">
      <c r="A11" s="37" t="s">
        <v>23</v>
      </c>
      <c r="B11" s="27">
        <v>63</v>
      </c>
      <c r="C11" s="27">
        <v>78</v>
      </c>
      <c r="D11" s="35">
        <f t="shared" si="0"/>
        <v>70.5</v>
      </c>
      <c r="E11" s="48">
        <f>IF(C11&gt;=40,MAX(B11,D11),D11)</f>
        <v>70.5</v>
      </c>
      <c r="F11" s="40" t="s">
        <v>51</v>
      </c>
      <c r="G11" s="42"/>
      <c r="H11" s="17"/>
      <c r="I11" s="2"/>
      <c r="J11" s="2"/>
      <c r="K11" s="2"/>
      <c r="L11" s="2"/>
      <c r="M11" s="2"/>
      <c r="N11" s="2"/>
      <c r="O11" s="2"/>
      <c r="P11" s="2"/>
      <c r="Q11" s="2"/>
    </row>
    <row r="12" spans="1:17" ht="18.5" x14ac:dyDescent="0.45">
      <c r="A12" s="37" t="s">
        <v>24</v>
      </c>
      <c r="B12" s="27">
        <v>64</v>
      </c>
      <c r="C12" s="27">
        <v>70</v>
      </c>
      <c r="D12" s="35">
        <f t="shared" si="0"/>
        <v>67</v>
      </c>
      <c r="E12" s="48">
        <f>IF(C12&gt;=40,MAX(B12,D12),D12)</f>
        <v>67</v>
      </c>
      <c r="F12" s="40" t="s">
        <v>52</v>
      </c>
      <c r="G12" s="42"/>
      <c r="H12" s="17"/>
      <c r="I12" s="2"/>
      <c r="J12" s="2"/>
      <c r="K12" s="2"/>
      <c r="L12" s="2"/>
      <c r="M12" s="2"/>
      <c r="N12" s="2"/>
      <c r="O12" s="2"/>
      <c r="P12" s="2"/>
      <c r="Q12" s="2"/>
    </row>
    <row r="13" spans="1:17" ht="18.5" x14ac:dyDescent="0.45">
      <c r="A13" s="37" t="s">
        <v>25</v>
      </c>
      <c r="B13" s="27">
        <v>53</v>
      </c>
      <c r="C13" s="29">
        <v>1</v>
      </c>
      <c r="D13" s="35">
        <f t="shared" si="0"/>
        <v>27</v>
      </c>
      <c r="E13" s="47">
        <f>IF(C13&gt;=40,MAX(B13,D13),D13)</f>
        <v>27</v>
      </c>
      <c r="F13" s="39" t="s">
        <v>56</v>
      </c>
      <c r="G13" s="42" t="s">
        <v>61</v>
      </c>
      <c r="H13" s="17"/>
      <c r="I13" s="2"/>
      <c r="J13" s="2"/>
      <c r="K13" s="2"/>
      <c r="L13" s="2"/>
      <c r="M13" s="2"/>
      <c r="N13" s="2"/>
      <c r="O13" s="2"/>
      <c r="P13" s="2"/>
      <c r="Q13" s="2"/>
    </row>
    <row r="14" spans="1:17" ht="18.5" x14ac:dyDescent="0.45">
      <c r="A14" s="37" t="s">
        <v>26</v>
      </c>
      <c r="B14" s="28">
        <v>70</v>
      </c>
      <c r="C14" s="28">
        <v>65</v>
      </c>
      <c r="D14" s="35">
        <f t="shared" si="0"/>
        <v>67.5</v>
      </c>
      <c r="E14" s="48">
        <f>IF(C14&gt;=40,MAX(B14,D14),D14)</f>
        <v>70</v>
      </c>
      <c r="F14" s="41" t="s">
        <v>51</v>
      </c>
      <c r="G14" s="42"/>
      <c r="H14" s="17"/>
      <c r="I14" s="2"/>
      <c r="J14" s="2"/>
      <c r="K14" s="2"/>
      <c r="L14" s="2"/>
      <c r="M14" s="2"/>
      <c r="N14" s="2"/>
      <c r="O14" s="2"/>
      <c r="P14" s="2"/>
      <c r="Q14" s="2"/>
    </row>
    <row r="15" spans="1:17" ht="18.5" x14ac:dyDescent="0.45">
      <c r="A15" s="37" t="s">
        <v>27</v>
      </c>
      <c r="B15" s="27">
        <v>67</v>
      </c>
      <c r="C15" s="27">
        <v>75</v>
      </c>
      <c r="D15" s="35">
        <f t="shared" si="0"/>
        <v>71</v>
      </c>
      <c r="E15" s="48">
        <f>IF(C15&gt;=40,MAX(B15,D15),D15)</f>
        <v>71</v>
      </c>
      <c r="F15" s="40" t="s">
        <v>51</v>
      </c>
      <c r="G15" s="42"/>
      <c r="H15" s="17"/>
      <c r="I15" s="2"/>
      <c r="J15" s="2"/>
      <c r="K15" s="2"/>
      <c r="L15" s="2"/>
      <c r="M15" s="2"/>
      <c r="N15" s="2"/>
      <c r="O15" s="2"/>
      <c r="P15" s="2"/>
      <c r="Q15" s="2"/>
    </row>
    <row r="16" spans="1:17" ht="18.5" x14ac:dyDescent="0.45">
      <c r="A16" s="37" t="s">
        <v>28</v>
      </c>
      <c r="B16" s="29">
        <v>3</v>
      </c>
      <c r="C16" s="27">
        <v>30</v>
      </c>
      <c r="D16" s="35">
        <f t="shared" si="0"/>
        <v>16.5</v>
      </c>
      <c r="E16" s="47">
        <f>IF(C16&gt;=40,MAX(B16,D16),D16)</f>
        <v>16.5</v>
      </c>
      <c r="F16" s="39" t="s">
        <v>56</v>
      </c>
      <c r="G16" s="42" t="s">
        <v>68</v>
      </c>
      <c r="H16" s="17"/>
      <c r="I16" s="2"/>
      <c r="J16" s="2"/>
      <c r="K16" s="2"/>
      <c r="L16" s="2"/>
      <c r="M16" s="2"/>
      <c r="N16" s="2"/>
      <c r="O16" s="2"/>
      <c r="P16" s="2"/>
      <c r="Q16" s="2"/>
    </row>
    <row r="17" spans="1:17" ht="18.5" x14ac:dyDescent="0.45">
      <c r="A17" s="37" t="s">
        <v>29</v>
      </c>
      <c r="B17" s="27">
        <v>67</v>
      </c>
      <c r="C17" s="27">
        <v>62</v>
      </c>
      <c r="D17" s="35">
        <f t="shared" si="0"/>
        <v>64.5</v>
      </c>
      <c r="E17" s="48">
        <f>IF(C17&gt;=40,MAX(B17,D17),D17)</f>
        <v>67</v>
      </c>
      <c r="F17" s="40" t="s">
        <v>52</v>
      </c>
      <c r="G17" s="42"/>
      <c r="H17" s="17"/>
      <c r="I17" s="2"/>
      <c r="J17" s="2"/>
      <c r="K17" s="2"/>
      <c r="L17" s="2"/>
      <c r="M17" s="2"/>
      <c r="N17" s="2"/>
      <c r="O17" s="2"/>
      <c r="P17" s="2"/>
      <c r="Q17" s="2"/>
    </row>
    <row r="18" spans="1:17" ht="18.5" x14ac:dyDescent="0.45">
      <c r="A18" s="37" t="s">
        <v>30</v>
      </c>
      <c r="B18" s="28">
        <v>78</v>
      </c>
      <c r="C18" s="27">
        <v>62</v>
      </c>
      <c r="D18" s="35">
        <f t="shared" si="0"/>
        <v>70</v>
      </c>
      <c r="E18" s="48">
        <f>IF(C18&gt;=40,MAX(B18,D18),D18)</f>
        <v>78</v>
      </c>
      <c r="F18" s="40" t="s">
        <v>51</v>
      </c>
      <c r="G18" s="42"/>
      <c r="H18" s="17"/>
      <c r="I18" s="2"/>
      <c r="J18" s="2"/>
      <c r="K18" s="2"/>
      <c r="L18" s="2"/>
      <c r="M18" s="2"/>
      <c r="N18" s="2"/>
      <c r="O18" s="2"/>
      <c r="P18" s="2"/>
      <c r="Q18" s="2"/>
    </row>
    <row r="19" spans="1:17" ht="18.5" x14ac:dyDescent="0.45">
      <c r="A19" s="37" t="s">
        <v>31</v>
      </c>
      <c r="B19" s="29">
        <v>40</v>
      </c>
      <c r="C19" s="27">
        <v>54</v>
      </c>
      <c r="D19" s="35">
        <f t="shared" si="0"/>
        <v>47</v>
      </c>
      <c r="E19" s="48">
        <f>IF(C19&gt;=40,MAX(B19,D19),D19)</f>
        <v>47</v>
      </c>
      <c r="F19" s="40" t="s">
        <v>50</v>
      </c>
      <c r="G19" s="42"/>
      <c r="H19" s="17"/>
      <c r="I19" s="2"/>
      <c r="J19" s="2"/>
      <c r="K19" s="2"/>
      <c r="L19" s="2"/>
      <c r="M19" s="2"/>
      <c r="N19" s="2"/>
      <c r="O19" s="2"/>
      <c r="P19" s="2"/>
      <c r="Q19" s="2"/>
    </row>
    <row r="20" spans="1:17" ht="18.5" x14ac:dyDescent="0.45">
      <c r="A20" s="37" t="s">
        <v>32</v>
      </c>
      <c r="B20" s="27">
        <v>67</v>
      </c>
      <c r="C20" s="31">
        <v>73</v>
      </c>
      <c r="D20" s="35">
        <f t="shared" si="0"/>
        <v>70</v>
      </c>
      <c r="E20" s="48">
        <f>IF(C20&gt;=40,MAX(B20,D20),D20)</f>
        <v>70</v>
      </c>
      <c r="F20" s="41" t="s">
        <v>51</v>
      </c>
      <c r="G20" s="42"/>
      <c r="H20" s="17"/>
      <c r="I20" s="2"/>
      <c r="J20" s="2"/>
      <c r="K20" s="2"/>
      <c r="L20" s="2"/>
      <c r="M20" s="2"/>
      <c r="N20" s="2"/>
      <c r="O20" s="2"/>
      <c r="P20" s="2"/>
      <c r="Q20" s="2"/>
    </row>
    <row r="21" spans="1:17" ht="18.5" x14ac:dyDescent="0.45">
      <c r="A21" s="37" t="s">
        <v>33</v>
      </c>
      <c r="B21" s="28">
        <v>66</v>
      </c>
      <c r="C21" s="27">
        <v>50</v>
      </c>
      <c r="D21" s="35">
        <f>(B21+C21)/2</f>
        <v>58</v>
      </c>
      <c r="E21" s="48">
        <f>IF(C21&gt;=40,MAX(B21,D21),D21)</f>
        <v>66</v>
      </c>
      <c r="F21" s="41" t="s">
        <v>52</v>
      </c>
      <c r="G21" s="42"/>
      <c r="H21" s="17"/>
      <c r="I21" s="2"/>
      <c r="J21" s="2"/>
      <c r="K21" s="2"/>
      <c r="L21" s="2"/>
      <c r="M21" s="2"/>
      <c r="N21" s="2"/>
      <c r="O21" s="2"/>
      <c r="P21" s="2"/>
      <c r="Q21" s="2"/>
    </row>
    <row r="22" spans="1:17" ht="18.5" x14ac:dyDescent="0.45">
      <c r="A22" s="37" t="s">
        <v>34</v>
      </c>
      <c r="B22" s="27">
        <v>75</v>
      </c>
      <c r="C22" s="27">
        <v>77</v>
      </c>
      <c r="D22" s="35">
        <f t="shared" si="0"/>
        <v>76</v>
      </c>
      <c r="E22" s="48">
        <f>IF(C22&gt;=40,MAX(B22,D22),D22)</f>
        <v>76</v>
      </c>
      <c r="F22" s="41" t="s">
        <v>51</v>
      </c>
      <c r="G22" s="42"/>
      <c r="H22" s="17"/>
      <c r="I22" s="2"/>
      <c r="J22" s="2"/>
      <c r="K22" s="2"/>
      <c r="L22" s="2"/>
      <c r="M22" s="2"/>
      <c r="N22" s="2"/>
      <c r="O22" s="2"/>
      <c r="P22" s="2"/>
      <c r="Q22" s="2"/>
    </row>
    <row r="23" spans="1:17" ht="18.5" x14ac:dyDescent="0.45">
      <c r="A23" s="37" t="s">
        <v>35</v>
      </c>
      <c r="B23" s="27">
        <v>58</v>
      </c>
      <c r="C23" s="31">
        <v>43</v>
      </c>
      <c r="D23" s="35">
        <f t="shared" si="0"/>
        <v>50.5</v>
      </c>
      <c r="E23" s="48">
        <f>IF(C23&gt;=40,MAX(B23,D23),D23)</f>
        <v>58</v>
      </c>
      <c r="F23" s="41" t="s">
        <v>50</v>
      </c>
      <c r="G23" s="42"/>
      <c r="H23" s="17"/>
      <c r="I23" s="2"/>
      <c r="J23" s="2"/>
      <c r="K23" s="2"/>
      <c r="L23" s="2"/>
      <c r="M23" s="2"/>
      <c r="N23" s="2"/>
      <c r="O23" s="2"/>
      <c r="P23" s="2"/>
      <c r="Q23" s="2"/>
    </row>
    <row r="24" spans="1:17" ht="18.5" x14ac:dyDescent="0.45">
      <c r="A24" s="37" t="s">
        <v>36</v>
      </c>
      <c r="B24" s="28">
        <v>81</v>
      </c>
      <c r="C24" s="28">
        <v>85</v>
      </c>
      <c r="D24" s="35">
        <f t="shared" si="0"/>
        <v>83</v>
      </c>
      <c r="E24" s="48">
        <f>IF(C24&gt;=40,MAX(B24,D24),D24)</f>
        <v>83</v>
      </c>
      <c r="F24" s="41" t="s">
        <v>51</v>
      </c>
      <c r="G24" s="42"/>
      <c r="H24" s="17"/>
      <c r="I24" s="2"/>
      <c r="J24" s="2"/>
      <c r="K24" s="2"/>
      <c r="L24" s="2"/>
      <c r="M24" s="2"/>
      <c r="N24" s="2"/>
      <c r="O24" s="2"/>
      <c r="P24" s="2"/>
      <c r="Q24" s="2"/>
    </row>
    <row r="25" spans="1:17" ht="18.5" x14ac:dyDescent="0.45">
      <c r="A25" s="37" t="s">
        <v>41</v>
      </c>
      <c r="B25" s="29">
        <v>0</v>
      </c>
      <c r="C25" s="27">
        <v>57</v>
      </c>
      <c r="D25" s="35">
        <f t="shared" si="0"/>
        <v>28.5</v>
      </c>
      <c r="E25" s="47">
        <f>IF(C25&gt;=40,MAX(B25,D25),D25)</f>
        <v>28.5</v>
      </c>
      <c r="F25" s="39" t="s">
        <v>56</v>
      </c>
      <c r="G25" s="42" t="s">
        <v>66</v>
      </c>
      <c r="H25" s="17"/>
      <c r="I25" s="2"/>
      <c r="J25" s="2"/>
      <c r="K25" s="2"/>
      <c r="L25" s="2"/>
      <c r="M25" s="2"/>
      <c r="N25" s="2"/>
      <c r="O25" s="2"/>
      <c r="P25" s="2"/>
      <c r="Q25" s="2"/>
    </row>
    <row r="26" spans="1:17" ht="18.5" x14ac:dyDescent="0.45">
      <c r="A26" s="37" t="s">
        <v>42</v>
      </c>
      <c r="B26" s="28">
        <v>55</v>
      </c>
      <c r="C26" s="27">
        <v>52</v>
      </c>
      <c r="D26" s="35">
        <f t="shared" si="0"/>
        <v>53.5</v>
      </c>
      <c r="E26" s="48">
        <f>IF(C26&gt;=40,MAX(B26,D26),D26)</f>
        <v>55</v>
      </c>
      <c r="F26" s="40" t="s">
        <v>50</v>
      </c>
      <c r="G26" s="42"/>
      <c r="H26" s="17"/>
      <c r="I26" s="2"/>
      <c r="J26" s="2"/>
      <c r="K26" s="2"/>
      <c r="L26" s="2"/>
      <c r="M26" s="2"/>
      <c r="N26" s="2"/>
      <c r="O26" s="2"/>
      <c r="P26" s="2"/>
      <c r="Q26" s="2"/>
    </row>
    <row r="27" spans="1:17" ht="18.5" x14ac:dyDescent="0.45">
      <c r="A27" s="37" t="s">
        <v>37</v>
      </c>
      <c r="B27" s="27">
        <v>52</v>
      </c>
      <c r="C27" s="27">
        <v>37</v>
      </c>
      <c r="D27" s="35">
        <f t="shared" si="0"/>
        <v>44.5</v>
      </c>
      <c r="E27" s="48">
        <f>IF(C27&gt;=40,MAX(B27,D27),D27)</f>
        <v>44.5</v>
      </c>
      <c r="F27" s="40" t="s">
        <v>50</v>
      </c>
      <c r="G27" s="42"/>
      <c r="H27" s="17"/>
      <c r="I27" s="2"/>
      <c r="J27" s="2"/>
      <c r="K27" s="2"/>
      <c r="L27" s="2"/>
      <c r="M27" s="2"/>
      <c r="N27" s="2"/>
      <c r="O27" s="2"/>
      <c r="P27" s="2"/>
      <c r="Q27" s="2"/>
    </row>
    <row r="28" spans="1:17" ht="18.5" x14ac:dyDescent="0.45">
      <c r="A28" s="37" t="s">
        <v>38</v>
      </c>
      <c r="B28" s="27">
        <v>53</v>
      </c>
      <c r="C28" s="27">
        <v>53</v>
      </c>
      <c r="D28" s="35">
        <f t="shared" si="0"/>
        <v>53</v>
      </c>
      <c r="E28" s="48">
        <f>IF(C28&gt;=40,MAX(B28,D28),D28)</f>
        <v>53</v>
      </c>
      <c r="F28" s="36" t="s">
        <v>50</v>
      </c>
      <c r="G28" s="42"/>
      <c r="H28" s="17"/>
      <c r="I28" s="2"/>
      <c r="J28" s="2"/>
      <c r="K28" s="2"/>
      <c r="L28" s="2"/>
      <c r="M28" s="2"/>
      <c r="N28" s="2"/>
      <c r="O28" s="2"/>
      <c r="P28" s="2"/>
      <c r="Q28" s="2"/>
    </row>
    <row r="29" spans="1:17" ht="18.5" x14ac:dyDescent="0.45">
      <c r="A29" s="9" t="s">
        <v>2</v>
      </c>
      <c r="B29" s="12">
        <f>AVERAGE(B6:B28)</f>
        <v>56.217391304347828</v>
      </c>
      <c r="C29" s="12">
        <f>AVERAGE(C6:C28)</f>
        <v>55.652173913043477</v>
      </c>
      <c r="D29" s="12">
        <f>AVERAGE(D6:D28)</f>
        <v>55.934782608695649</v>
      </c>
      <c r="E29" s="12">
        <f>AVERAGE(E6:E28)</f>
        <v>57.369565217391305</v>
      </c>
      <c r="F29" s="13"/>
      <c r="G29" s="4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18.5" x14ac:dyDescent="0.45">
      <c r="A30" s="9" t="s">
        <v>3</v>
      </c>
      <c r="B30" s="14">
        <f>STDEV(B6:B28)</f>
        <v>20.641873861685596</v>
      </c>
      <c r="C30" s="14">
        <f>STDEV(C6:C28)</f>
        <v>21.609359705402436</v>
      </c>
      <c r="D30" s="14">
        <f>STDEV(D6:D28)</f>
        <v>17.722805254444239</v>
      </c>
      <c r="E30" s="14">
        <f>STDEV(E6:E28)</f>
        <v>18.326717575035058</v>
      </c>
      <c r="F30" s="15"/>
      <c r="G30" s="4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8.5" x14ac:dyDescent="0.45">
      <c r="A31" s="9" t="s">
        <v>4</v>
      </c>
      <c r="B31" s="1" t="s">
        <v>5</v>
      </c>
      <c r="C31" s="1" t="s">
        <v>5</v>
      </c>
      <c r="D31" s="3"/>
      <c r="E31" s="3"/>
      <c r="F31" s="3"/>
      <c r="G31" s="4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ht="18.5" x14ac:dyDescent="0.45">
      <c r="A32" s="9" t="s">
        <v>6</v>
      </c>
      <c r="B32" s="1" t="s">
        <v>5</v>
      </c>
      <c r="C32" s="1" t="s">
        <v>5</v>
      </c>
      <c r="D32" s="3"/>
      <c r="E32" s="3"/>
      <c r="F32" s="3"/>
      <c r="G32" s="4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ht="18.5" x14ac:dyDescent="0.45">
      <c r="A33" s="2"/>
      <c r="B33" s="2"/>
      <c r="C33" s="2"/>
      <c r="D33" s="2"/>
      <c r="E33" s="2"/>
      <c r="F33" s="2"/>
      <c r="G33" s="42"/>
      <c r="H33" s="2"/>
      <c r="I33" s="2"/>
      <c r="J33" s="2"/>
      <c r="K33" s="2"/>
      <c r="L33" s="2"/>
      <c r="M33" s="2"/>
      <c r="N33" s="2"/>
      <c r="O33" s="2"/>
      <c r="P33" s="2"/>
      <c r="Q33" s="2"/>
    </row>
    <row r="35" spans="1:17" x14ac:dyDescent="0.35">
      <c r="A35" s="4" t="s">
        <v>7</v>
      </c>
    </row>
    <row r="36" spans="1:17" x14ac:dyDescent="0.35">
      <c r="A36" s="5" t="s">
        <v>8</v>
      </c>
      <c r="B36" t="s">
        <v>9</v>
      </c>
    </row>
    <row r="37" spans="1:17" x14ac:dyDescent="0.35">
      <c r="A37" s="6" t="s">
        <v>10</v>
      </c>
      <c r="B37" t="s">
        <v>11</v>
      </c>
    </row>
    <row r="38" spans="1:17" x14ac:dyDescent="0.35">
      <c r="A38" s="18" t="s">
        <v>15</v>
      </c>
      <c r="B38" t="s">
        <v>16</v>
      </c>
    </row>
    <row r="40" spans="1:17" x14ac:dyDescent="0.35">
      <c r="A40" s="7" t="s">
        <v>12</v>
      </c>
    </row>
    <row r="41" spans="1:17" x14ac:dyDescent="0.35">
      <c r="A41" s="8" t="s">
        <v>18</v>
      </c>
      <c r="B41" t="s">
        <v>64</v>
      </c>
      <c r="D41" s="8"/>
      <c r="E41" s="8"/>
    </row>
    <row r="42" spans="1:17" x14ac:dyDescent="0.35">
      <c r="A42" s="8" t="s">
        <v>22</v>
      </c>
      <c r="B42" t="s">
        <v>65</v>
      </c>
    </row>
    <row r="43" spans="1:17" x14ac:dyDescent="0.35">
      <c r="A43" s="8" t="s">
        <v>39</v>
      </c>
      <c r="B43" t="s">
        <v>62</v>
      </c>
      <c r="C43" s="8"/>
      <c r="D43" s="8"/>
      <c r="E43" s="8"/>
      <c r="F43" s="8"/>
      <c r="G43" s="45"/>
      <c r="I43" t="s">
        <v>59</v>
      </c>
    </row>
    <row r="44" spans="1:17" x14ac:dyDescent="0.35">
      <c r="A44" s="8" t="s">
        <v>31</v>
      </c>
      <c r="B44" t="s">
        <v>47</v>
      </c>
    </row>
    <row r="45" spans="1:17" x14ac:dyDescent="0.35">
      <c r="A45" s="8"/>
    </row>
    <row r="46" spans="1:17" x14ac:dyDescent="0.35">
      <c r="A46" s="8" t="s">
        <v>40</v>
      </c>
      <c r="B46" t="s">
        <v>63</v>
      </c>
    </row>
  </sheetData>
  <mergeCells count="2">
    <mergeCell ref="B3:F3"/>
    <mergeCell ref="B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2019-05-29T10:49:18Z</cp:lastPrinted>
  <dcterms:created xsi:type="dcterms:W3CDTF">2015-05-19T16:03:29Z</dcterms:created>
  <dcterms:modified xsi:type="dcterms:W3CDTF">2020-06-18T10:37:10Z</dcterms:modified>
</cp:coreProperties>
</file>