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drawings/drawing2.xml" ContentType="application/vnd.openxmlformats-officedocument.drawing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drawings/drawing3.xml" ContentType="application/vnd.openxmlformats-officedocument.drawing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drawings/drawing4.xml" ContentType="application/vnd.openxmlformats-officedocument.drawing+xml"/>
  <Override PartName="/xl/charts/chart4.xml" ContentType="application/vnd.openxmlformats-officedocument.drawingml.chart+xml"/>
  <Override PartName="/xl/charts/style4.xml" ContentType="application/vnd.ms-office.chartstyle+xml"/>
  <Override PartName="/xl/charts/colors4.xml" ContentType="application/vnd.ms-office.chartcolorstyle+xml"/>
  <Override PartName="/xl/drawings/drawing5.xml" ContentType="application/vnd.openxmlformats-officedocument.drawing+xml"/>
  <Override PartName="/xl/charts/chart5.xml" ContentType="application/vnd.openxmlformats-officedocument.drawingml.chart+xml"/>
  <Override PartName="/xl/charts/style5.xml" ContentType="application/vnd.ms-office.chartstyle+xml"/>
  <Override PartName="/xl/charts/colors5.xml" ContentType="application/vnd.ms-office.chartcolorsty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3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lexi\OneDrive - University of Wales Trinity Saint David\Meng\"/>
    </mc:Choice>
  </mc:AlternateContent>
  <xr:revisionPtr revIDLastSave="0" documentId="8_{22716BC9-CC76-47CD-96A2-0FF7B7719D22}" xr6:coauthVersionLast="45" xr6:coauthVersionMax="45" xr10:uidLastSave="{00000000-0000-0000-0000-000000000000}"/>
  <bookViews>
    <workbookView xWindow="-96" yWindow="-96" windowWidth="23232" windowHeight="12552" firstSheet="3" activeTab="8" xr2:uid="{CB8DA4A7-A99D-4E40-ACF5-4F498AA6E625}"/>
  </bookViews>
  <sheets>
    <sheet name="Dyno results" sheetId="1" r:id="rId1"/>
    <sheet name="Torque calc." sheetId="2" r:id="rId2"/>
    <sheet name="brake Power calc." sheetId="3" r:id="rId3"/>
    <sheet name="Corrected power Calc." sheetId="4" r:id="rId4"/>
    <sheet name="S.F.C. Calc." sheetId="5" r:id="rId5"/>
    <sheet name="B.M.E.P Calc." sheetId="7" r:id="rId6"/>
    <sheet name="Efficiency Calc." sheetId="8" r:id="rId7"/>
    <sheet name="overall efficiency" sheetId="10" r:id="rId8"/>
    <sheet name="Summary" sheetId="9" r:id="rId9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L101" i="9" l="1" a="1"/>
  <c r="L101" i="9" s="1"/>
  <c r="K18" i="10"/>
  <c r="K19" i="10"/>
  <c r="K20" i="10"/>
  <c r="K21" i="10"/>
  <c r="K22" i="10"/>
  <c r="K23" i="10"/>
  <c r="K24" i="10"/>
  <c r="K25" i="10"/>
  <c r="K26" i="10"/>
  <c r="K27" i="10"/>
  <c r="K28" i="10"/>
  <c r="K29" i="10"/>
  <c r="K30" i="10"/>
  <c r="K31" i="10"/>
  <c r="K32" i="10"/>
  <c r="K33" i="10"/>
  <c r="K34" i="10"/>
  <c r="K35" i="10"/>
  <c r="K36" i="10"/>
  <c r="K37" i="10"/>
  <c r="K38" i="10"/>
  <c r="K39" i="10"/>
  <c r="K40" i="10"/>
  <c r="K41" i="10"/>
  <c r="K42" i="10"/>
  <c r="K43" i="10"/>
  <c r="K44" i="10"/>
  <c r="K45" i="10"/>
  <c r="K46" i="10"/>
  <c r="K47" i="10"/>
  <c r="K48" i="10"/>
  <c r="K49" i="10"/>
  <c r="K50" i="10"/>
  <c r="K51" i="10"/>
  <c r="K52" i="10"/>
  <c r="K53" i="10"/>
  <c r="K54" i="10"/>
  <c r="K55" i="10"/>
  <c r="K56" i="10"/>
  <c r="K57" i="10"/>
  <c r="K58" i="10"/>
  <c r="K59" i="10"/>
  <c r="K60" i="10"/>
  <c r="K61" i="10"/>
  <c r="K62" i="10"/>
  <c r="K63" i="10"/>
  <c r="K64" i="10"/>
  <c r="K65" i="10"/>
  <c r="K66" i="10"/>
  <c r="K67" i="10"/>
  <c r="K68" i="10"/>
  <c r="K69" i="10"/>
  <c r="K70" i="10"/>
  <c r="K71" i="10"/>
  <c r="K72" i="10"/>
  <c r="K73" i="10"/>
  <c r="K74" i="10"/>
  <c r="K75" i="10"/>
  <c r="K76" i="10"/>
  <c r="K77" i="10"/>
  <c r="K78" i="10"/>
  <c r="K79" i="10"/>
  <c r="K80" i="10"/>
  <c r="K81" i="10"/>
  <c r="K82" i="10"/>
  <c r="K83" i="10"/>
  <c r="K84" i="10"/>
  <c r="K85" i="10"/>
  <c r="K86" i="10"/>
  <c r="K87" i="10"/>
  <c r="K88" i="10"/>
  <c r="K89" i="10"/>
  <c r="K90" i="10"/>
  <c r="K91" i="10"/>
  <c r="K92" i="10"/>
  <c r="K93" i="10"/>
  <c r="K94" i="10"/>
  <c r="K95" i="10"/>
  <c r="K96" i="10"/>
  <c r="K97" i="10"/>
  <c r="K98" i="10"/>
  <c r="K99" i="10"/>
  <c r="K100" i="10"/>
  <c r="K11" i="10"/>
  <c r="K12" i="10"/>
  <c r="K13" i="10"/>
  <c r="K14" i="10"/>
  <c r="K15" i="10"/>
  <c r="K16" i="10"/>
  <c r="K17" i="10"/>
  <c r="K10" i="10"/>
  <c r="G11" i="10"/>
  <c r="G12" i="10"/>
  <c r="G13" i="10"/>
  <c r="G14" i="10"/>
  <c r="G15" i="10"/>
  <c r="G16" i="10"/>
  <c r="G17" i="10"/>
  <c r="G18" i="10"/>
  <c r="G19" i="10"/>
  <c r="G20" i="10"/>
  <c r="G21" i="10"/>
  <c r="G22" i="10"/>
  <c r="G23" i="10"/>
  <c r="G24" i="10"/>
  <c r="G25" i="10"/>
  <c r="G26" i="10"/>
  <c r="G27" i="10"/>
  <c r="G28" i="10"/>
  <c r="G29" i="10"/>
  <c r="G30" i="10"/>
  <c r="G31" i="10"/>
  <c r="G32" i="10"/>
  <c r="G33" i="10"/>
  <c r="G34" i="10"/>
  <c r="G35" i="10"/>
  <c r="G36" i="10"/>
  <c r="G37" i="10"/>
  <c r="G38" i="10"/>
  <c r="G39" i="10"/>
  <c r="G40" i="10"/>
  <c r="G41" i="10"/>
  <c r="G42" i="10"/>
  <c r="G43" i="10"/>
  <c r="G44" i="10"/>
  <c r="G45" i="10"/>
  <c r="G46" i="10"/>
  <c r="G47" i="10"/>
  <c r="G48" i="10"/>
  <c r="G49" i="10"/>
  <c r="G50" i="10"/>
  <c r="G51" i="10"/>
  <c r="G52" i="10"/>
  <c r="G53" i="10"/>
  <c r="G54" i="10"/>
  <c r="G55" i="10"/>
  <c r="G56" i="10"/>
  <c r="G57" i="10"/>
  <c r="G58" i="10"/>
  <c r="G59" i="10"/>
  <c r="G60" i="10"/>
  <c r="G61" i="10"/>
  <c r="G62" i="10"/>
  <c r="G63" i="10"/>
  <c r="G64" i="10"/>
  <c r="G65" i="10"/>
  <c r="G66" i="10"/>
  <c r="G67" i="10"/>
  <c r="G68" i="10"/>
  <c r="G69" i="10"/>
  <c r="G70" i="10"/>
  <c r="G71" i="10"/>
  <c r="G72" i="10"/>
  <c r="G73" i="10"/>
  <c r="G74" i="10"/>
  <c r="G75" i="10"/>
  <c r="G76" i="10"/>
  <c r="G77" i="10"/>
  <c r="G78" i="10"/>
  <c r="G79" i="10"/>
  <c r="G80" i="10"/>
  <c r="G81" i="10"/>
  <c r="G82" i="10"/>
  <c r="G83" i="10"/>
  <c r="G84" i="10"/>
  <c r="G85" i="10"/>
  <c r="G86" i="10"/>
  <c r="G87" i="10"/>
  <c r="G88" i="10"/>
  <c r="G89" i="10"/>
  <c r="G90" i="10"/>
  <c r="G91" i="10"/>
  <c r="G92" i="10"/>
  <c r="G93" i="10"/>
  <c r="G94" i="10"/>
  <c r="G95" i="10"/>
  <c r="G96" i="10"/>
  <c r="G97" i="10"/>
  <c r="G98" i="10"/>
  <c r="G99" i="10"/>
  <c r="G100" i="10"/>
  <c r="G10" i="10"/>
  <c r="D11" i="10"/>
  <c r="D12" i="10"/>
  <c r="D13" i="10"/>
  <c r="D14" i="10"/>
  <c r="D15" i="10"/>
  <c r="D16" i="10"/>
  <c r="D17" i="10"/>
  <c r="D18" i="10"/>
  <c r="D19" i="10"/>
  <c r="D20" i="10"/>
  <c r="D21" i="10"/>
  <c r="D22" i="10"/>
  <c r="D23" i="10"/>
  <c r="D24" i="10"/>
  <c r="D25" i="10"/>
  <c r="D26" i="10"/>
  <c r="D27" i="10"/>
  <c r="D28" i="10"/>
  <c r="D29" i="10"/>
  <c r="D30" i="10"/>
  <c r="D31" i="10"/>
  <c r="D32" i="10"/>
  <c r="D33" i="10"/>
  <c r="D34" i="10"/>
  <c r="D35" i="10"/>
  <c r="D36" i="10"/>
  <c r="D37" i="10"/>
  <c r="D38" i="10"/>
  <c r="D39" i="10"/>
  <c r="D40" i="10"/>
  <c r="D41" i="10"/>
  <c r="D42" i="10"/>
  <c r="D43" i="10"/>
  <c r="D44" i="10"/>
  <c r="D45" i="10"/>
  <c r="D46" i="10"/>
  <c r="D47" i="10"/>
  <c r="D48" i="10"/>
  <c r="D49" i="10"/>
  <c r="D50" i="10"/>
  <c r="D51" i="10"/>
  <c r="D52" i="10"/>
  <c r="D53" i="10"/>
  <c r="D54" i="10"/>
  <c r="D55" i="10"/>
  <c r="D56" i="10"/>
  <c r="D57" i="10"/>
  <c r="D58" i="10"/>
  <c r="D59" i="10"/>
  <c r="D60" i="10"/>
  <c r="D61" i="10"/>
  <c r="D62" i="10"/>
  <c r="D63" i="10"/>
  <c r="D64" i="10"/>
  <c r="D65" i="10"/>
  <c r="D66" i="10"/>
  <c r="D67" i="10"/>
  <c r="D68" i="10"/>
  <c r="D69" i="10"/>
  <c r="D70" i="10"/>
  <c r="D71" i="10"/>
  <c r="D72" i="10"/>
  <c r="D73" i="10"/>
  <c r="D74" i="10"/>
  <c r="D75" i="10"/>
  <c r="D76" i="10"/>
  <c r="D77" i="10"/>
  <c r="D78" i="10"/>
  <c r="D79" i="10"/>
  <c r="D80" i="10"/>
  <c r="D81" i="10"/>
  <c r="D82" i="10"/>
  <c r="D83" i="10"/>
  <c r="D84" i="10"/>
  <c r="D85" i="10"/>
  <c r="D86" i="10"/>
  <c r="D87" i="10"/>
  <c r="D88" i="10"/>
  <c r="D89" i="10"/>
  <c r="D90" i="10"/>
  <c r="D91" i="10"/>
  <c r="D92" i="10"/>
  <c r="D93" i="10"/>
  <c r="D94" i="10"/>
  <c r="D95" i="10"/>
  <c r="D96" i="10"/>
  <c r="D97" i="10"/>
  <c r="D98" i="10"/>
  <c r="D99" i="10"/>
  <c r="D100" i="10"/>
  <c r="D10" i="10"/>
  <c r="C10" i="10"/>
  <c r="C5" i="10"/>
  <c r="A11" i="10"/>
  <c r="A12" i="10" s="1"/>
  <c r="A13" i="10" s="1"/>
  <c r="A14" i="10" s="1"/>
  <c r="A15" i="10" s="1"/>
  <c r="A16" i="10" s="1"/>
  <c r="A17" i="10" s="1"/>
  <c r="A18" i="10" s="1"/>
  <c r="A19" i="10" s="1"/>
  <c r="A20" i="10" s="1"/>
  <c r="A21" i="10" s="1"/>
  <c r="A22" i="10" s="1"/>
  <c r="A23" i="10" s="1"/>
  <c r="A24" i="10" s="1"/>
  <c r="A25" i="10" s="1"/>
  <c r="A26" i="10" s="1"/>
  <c r="A27" i="10" s="1"/>
  <c r="A28" i="10" s="1"/>
  <c r="A29" i="10" s="1"/>
  <c r="A30" i="10" s="1"/>
  <c r="A31" i="10" s="1"/>
  <c r="A32" i="10" s="1"/>
  <c r="A33" i="10" s="1"/>
  <c r="A34" i="10" s="1"/>
  <c r="A35" i="10" s="1"/>
  <c r="A36" i="10" s="1"/>
  <c r="A37" i="10" s="1"/>
  <c r="A38" i="10" s="1"/>
  <c r="A39" i="10" s="1"/>
  <c r="A40" i="10" s="1"/>
  <c r="A41" i="10" s="1"/>
  <c r="A42" i="10" s="1"/>
  <c r="A43" i="10" s="1"/>
  <c r="A44" i="10" s="1"/>
  <c r="A45" i="10" s="1"/>
  <c r="A46" i="10" s="1"/>
  <c r="A47" i="10" s="1"/>
  <c r="A48" i="10" s="1"/>
  <c r="A49" i="10" s="1"/>
  <c r="A50" i="10" s="1"/>
  <c r="A51" i="10" s="1"/>
  <c r="A52" i="10" s="1"/>
  <c r="A53" i="10" s="1"/>
  <c r="A54" i="10" s="1"/>
  <c r="A55" i="10" s="1"/>
  <c r="A56" i="10" s="1"/>
  <c r="A57" i="10" s="1"/>
  <c r="A58" i="10" s="1"/>
  <c r="A59" i="10" s="1"/>
  <c r="A60" i="10" s="1"/>
  <c r="A61" i="10" s="1"/>
  <c r="A62" i="10" s="1"/>
  <c r="A63" i="10" s="1"/>
  <c r="A64" i="10" s="1"/>
  <c r="A65" i="10" s="1"/>
  <c r="A66" i="10" s="1"/>
  <c r="A67" i="10" s="1"/>
  <c r="A68" i="10" s="1"/>
  <c r="A69" i="10" s="1"/>
  <c r="A70" i="10" s="1"/>
  <c r="A71" i="10" s="1"/>
  <c r="A72" i="10" s="1"/>
  <c r="A73" i="10" s="1"/>
  <c r="A74" i="10" s="1"/>
  <c r="A75" i="10" s="1"/>
  <c r="A76" i="10" s="1"/>
  <c r="A77" i="10" s="1"/>
  <c r="A78" i="10" s="1"/>
  <c r="A79" i="10" s="1"/>
  <c r="A80" i="10" s="1"/>
  <c r="A81" i="10" s="1"/>
  <c r="A82" i="10" s="1"/>
  <c r="A83" i="10" s="1"/>
  <c r="A84" i="10" s="1"/>
  <c r="A85" i="10" s="1"/>
  <c r="A86" i="10" s="1"/>
  <c r="A87" i="10" s="1"/>
  <c r="A88" i="10" s="1"/>
  <c r="A89" i="10" s="1"/>
  <c r="A90" i="10" s="1"/>
  <c r="A91" i="10" s="1"/>
  <c r="A92" i="10" s="1"/>
  <c r="A93" i="10" s="1"/>
  <c r="A94" i="10" s="1"/>
  <c r="A95" i="10" s="1"/>
  <c r="A96" i="10" s="1"/>
  <c r="A97" i="10" s="1"/>
  <c r="A98" i="10" s="1"/>
  <c r="A99" i="10" s="1"/>
  <c r="A100" i="10" s="1"/>
  <c r="H11" i="9"/>
  <c r="H12" i="9"/>
  <c r="H13" i="9"/>
  <c r="H14" i="9"/>
  <c r="H15" i="9"/>
  <c r="H16" i="9"/>
  <c r="H17" i="9"/>
  <c r="H18" i="9"/>
  <c r="H19" i="9"/>
  <c r="H20" i="9"/>
  <c r="H21" i="9"/>
  <c r="H22" i="9"/>
  <c r="H23" i="9"/>
  <c r="H24" i="9"/>
  <c r="H25" i="9"/>
  <c r="H26" i="9"/>
  <c r="H27" i="9"/>
  <c r="H28" i="9"/>
  <c r="H29" i="9"/>
  <c r="H30" i="9"/>
  <c r="H31" i="9"/>
  <c r="H32" i="9"/>
  <c r="H33" i="9"/>
  <c r="H34" i="9"/>
  <c r="H35" i="9"/>
  <c r="H36" i="9"/>
  <c r="H37" i="9"/>
  <c r="H38" i="9"/>
  <c r="H39" i="9"/>
  <c r="H40" i="9"/>
  <c r="H41" i="9"/>
  <c r="H42" i="9"/>
  <c r="H43" i="9"/>
  <c r="H44" i="9"/>
  <c r="H45" i="9"/>
  <c r="H46" i="9"/>
  <c r="H47" i="9"/>
  <c r="H48" i="9"/>
  <c r="H49" i="9"/>
  <c r="H50" i="9"/>
  <c r="H51" i="9"/>
  <c r="H52" i="9"/>
  <c r="H53" i="9"/>
  <c r="H54" i="9"/>
  <c r="H55" i="9"/>
  <c r="H56" i="9"/>
  <c r="H57" i="9"/>
  <c r="H58" i="9"/>
  <c r="H59" i="9"/>
  <c r="H60" i="9"/>
  <c r="H61" i="9"/>
  <c r="H62" i="9"/>
  <c r="H63" i="9"/>
  <c r="H64" i="9"/>
  <c r="H65" i="9"/>
  <c r="H66" i="9"/>
  <c r="H67" i="9"/>
  <c r="H68" i="9"/>
  <c r="H69" i="9"/>
  <c r="H70" i="9"/>
  <c r="H71" i="9"/>
  <c r="H72" i="9"/>
  <c r="H73" i="9"/>
  <c r="H74" i="9"/>
  <c r="H75" i="9"/>
  <c r="H76" i="9"/>
  <c r="H77" i="9"/>
  <c r="H78" i="9"/>
  <c r="H79" i="9"/>
  <c r="H80" i="9"/>
  <c r="H81" i="9"/>
  <c r="H82" i="9"/>
  <c r="H83" i="9"/>
  <c r="H84" i="9"/>
  <c r="H85" i="9"/>
  <c r="H86" i="9"/>
  <c r="H87" i="9"/>
  <c r="H88" i="9"/>
  <c r="H89" i="9"/>
  <c r="H90" i="9"/>
  <c r="H91" i="9"/>
  <c r="H92" i="9"/>
  <c r="H93" i="9"/>
  <c r="H94" i="9"/>
  <c r="H95" i="9"/>
  <c r="H96" i="9"/>
  <c r="H97" i="9"/>
  <c r="H98" i="9"/>
  <c r="H99" i="9"/>
  <c r="H100" i="9"/>
  <c r="H10" i="9"/>
  <c r="D10" i="2" l="1"/>
  <c r="D11" i="2"/>
  <c r="D12" i="2"/>
  <c r="D13" i="2"/>
  <c r="D14" i="2"/>
  <c r="D15" i="2"/>
  <c r="D16" i="2"/>
  <c r="D17" i="2"/>
  <c r="D18" i="2"/>
  <c r="D19" i="2"/>
  <c r="D20" i="2"/>
  <c r="D21" i="2"/>
  <c r="D22" i="2"/>
  <c r="D23" i="2"/>
  <c r="D24" i="2"/>
  <c r="D25" i="2"/>
  <c r="D26" i="2"/>
  <c r="D27" i="2"/>
  <c r="D28" i="2"/>
  <c r="D29" i="2"/>
  <c r="D30" i="2"/>
  <c r="D31" i="2"/>
  <c r="D32" i="2"/>
  <c r="D33" i="2"/>
  <c r="D34" i="2"/>
  <c r="D35" i="2"/>
  <c r="D36" i="2"/>
  <c r="D37" i="2"/>
  <c r="D38" i="2"/>
  <c r="D39" i="2"/>
  <c r="D40" i="2"/>
  <c r="D41" i="2"/>
  <c r="D42" i="2"/>
  <c r="D43" i="2"/>
  <c r="D44" i="2"/>
  <c r="D45" i="2"/>
  <c r="D46" i="2"/>
  <c r="D47" i="2"/>
  <c r="D48" i="2"/>
  <c r="D49" i="2"/>
  <c r="D50" i="2"/>
  <c r="D51" i="2"/>
  <c r="D52" i="2"/>
  <c r="D53" i="2"/>
  <c r="D54" i="2"/>
  <c r="D55" i="2"/>
  <c r="D56" i="2"/>
  <c r="D57" i="2"/>
  <c r="D58" i="2"/>
  <c r="D59" i="2"/>
  <c r="D60" i="2"/>
  <c r="D61" i="2"/>
  <c r="D62" i="2"/>
  <c r="D63" i="2"/>
  <c r="D64" i="2"/>
  <c r="D65" i="2"/>
  <c r="D66" i="2"/>
  <c r="D67" i="2"/>
  <c r="D68" i="2"/>
  <c r="D69" i="2"/>
  <c r="D70" i="2"/>
  <c r="D71" i="2"/>
  <c r="D72" i="2"/>
  <c r="D73" i="2"/>
  <c r="D74" i="2"/>
  <c r="D75" i="2"/>
  <c r="D76" i="2"/>
  <c r="D77" i="2"/>
  <c r="D78" i="2"/>
  <c r="D79" i="2"/>
  <c r="D80" i="2"/>
  <c r="D81" i="2"/>
  <c r="D82" i="2"/>
  <c r="D83" i="2"/>
  <c r="D84" i="2"/>
  <c r="D85" i="2"/>
  <c r="D86" i="2"/>
  <c r="D87" i="2"/>
  <c r="D88" i="2"/>
  <c r="D89" i="2"/>
  <c r="D90" i="2"/>
  <c r="D91" i="2"/>
  <c r="D92" i="2"/>
  <c r="D93" i="2"/>
  <c r="D94" i="2"/>
  <c r="D95" i="2"/>
  <c r="D96" i="2"/>
  <c r="D97" i="2"/>
  <c r="D98" i="2"/>
  <c r="D99" i="2"/>
  <c r="D100" i="2"/>
  <c r="A11" i="9"/>
  <c r="A12" i="9" s="1"/>
  <c r="A13" i="9" s="1"/>
  <c r="A14" i="9" s="1"/>
  <c r="A15" i="9" s="1"/>
  <c r="A16" i="9" s="1"/>
  <c r="A17" i="9" s="1"/>
  <c r="A18" i="9" s="1"/>
  <c r="A19" i="9" s="1"/>
  <c r="A20" i="9" s="1"/>
  <c r="A21" i="9" s="1"/>
  <c r="A22" i="9" s="1"/>
  <c r="A23" i="9" s="1"/>
  <c r="A24" i="9" s="1"/>
  <c r="A25" i="9" s="1"/>
  <c r="A26" i="9" s="1"/>
  <c r="A27" i="9" s="1"/>
  <c r="A28" i="9" s="1"/>
  <c r="A29" i="9" s="1"/>
  <c r="A30" i="9" s="1"/>
  <c r="A31" i="9" s="1"/>
  <c r="A32" i="9" s="1"/>
  <c r="A33" i="9" s="1"/>
  <c r="A34" i="9" s="1"/>
  <c r="A35" i="9" s="1"/>
  <c r="A36" i="9" s="1"/>
  <c r="A37" i="9" s="1"/>
  <c r="A38" i="9" s="1"/>
  <c r="A39" i="9" s="1"/>
  <c r="A40" i="9" s="1"/>
  <c r="A41" i="9" s="1"/>
  <c r="A42" i="9" s="1"/>
  <c r="A43" i="9" s="1"/>
  <c r="A44" i="9" s="1"/>
  <c r="A45" i="9" s="1"/>
  <c r="A46" i="9" s="1"/>
  <c r="A47" i="9" s="1"/>
  <c r="A48" i="9" s="1"/>
  <c r="A49" i="9" s="1"/>
  <c r="A50" i="9" s="1"/>
  <c r="A51" i="9" s="1"/>
  <c r="A52" i="9" s="1"/>
  <c r="A53" i="9" s="1"/>
  <c r="A54" i="9" s="1"/>
  <c r="A55" i="9" s="1"/>
  <c r="A56" i="9" s="1"/>
  <c r="A57" i="9" s="1"/>
  <c r="A58" i="9" s="1"/>
  <c r="A59" i="9" s="1"/>
  <c r="A60" i="9" s="1"/>
  <c r="A61" i="9" s="1"/>
  <c r="A62" i="9" s="1"/>
  <c r="A63" i="9" s="1"/>
  <c r="A64" i="9" s="1"/>
  <c r="A65" i="9" s="1"/>
  <c r="A66" i="9" s="1"/>
  <c r="A67" i="9" s="1"/>
  <c r="A68" i="9" s="1"/>
  <c r="A69" i="9" s="1"/>
  <c r="A70" i="9" s="1"/>
  <c r="A71" i="9" s="1"/>
  <c r="A72" i="9" s="1"/>
  <c r="A73" i="9" s="1"/>
  <c r="A74" i="9" s="1"/>
  <c r="A75" i="9" s="1"/>
  <c r="A76" i="9" s="1"/>
  <c r="A77" i="9" s="1"/>
  <c r="A78" i="9" s="1"/>
  <c r="A79" i="9" s="1"/>
  <c r="A80" i="9" s="1"/>
  <c r="A81" i="9" s="1"/>
  <c r="A82" i="9" s="1"/>
  <c r="A83" i="9" s="1"/>
  <c r="A84" i="9" s="1"/>
  <c r="A85" i="9" s="1"/>
  <c r="A86" i="9" s="1"/>
  <c r="A87" i="9" s="1"/>
  <c r="A88" i="9" s="1"/>
  <c r="A89" i="9" s="1"/>
  <c r="A90" i="9" s="1"/>
  <c r="A91" i="9" s="1"/>
  <c r="A92" i="9" s="1"/>
  <c r="A93" i="9" s="1"/>
  <c r="A94" i="9" s="1"/>
  <c r="A95" i="9" s="1"/>
  <c r="A96" i="9" s="1"/>
  <c r="A97" i="9" s="1"/>
  <c r="A98" i="9" s="1"/>
  <c r="A99" i="9" s="1"/>
  <c r="A100" i="9" s="1"/>
  <c r="B5" i="8" l="1"/>
  <c r="D11" i="8"/>
  <c r="D12" i="8"/>
  <c r="D13" i="8"/>
  <c r="D14" i="8"/>
  <c r="D15" i="8"/>
  <c r="D16" i="8"/>
  <c r="D17" i="8"/>
  <c r="D18" i="8"/>
  <c r="D19" i="8"/>
  <c r="D20" i="8"/>
  <c r="D21" i="8"/>
  <c r="D22" i="8"/>
  <c r="D23" i="8"/>
  <c r="D24" i="8"/>
  <c r="D25" i="8"/>
  <c r="D26" i="8"/>
  <c r="D27" i="8"/>
  <c r="D28" i="8"/>
  <c r="D29" i="8"/>
  <c r="D30" i="8"/>
  <c r="D31" i="8"/>
  <c r="D32" i="8"/>
  <c r="D33" i="8"/>
  <c r="D34" i="8"/>
  <c r="D35" i="8"/>
  <c r="D36" i="8"/>
  <c r="D37" i="8"/>
  <c r="D38" i="8"/>
  <c r="D39" i="8"/>
  <c r="D40" i="8"/>
  <c r="D41" i="8"/>
  <c r="D42" i="8"/>
  <c r="D43" i="8"/>
  <c r="D44" i="8"/>
  <c r="D45" i="8"/>
  <c r="D46" i="8"/>
  <c r="D47" i="8"/>
  <c r="D48" i="8"/>
  <c r="D49" i="8"/>
  <c r="D50" i="8"/>
  <c r="D51" i="8"/>
  <c r="D52" i="8"/>
  <c r="D53" i="8"/>
  <c r="D54" i="8"/>
  <c r="D55" i="8"/>
  <c r="D56" i="8"/>
  <c r="D57" i="8"/>
  <c r="D58" i="8"/>
  <c r="D59" i="8"/>
  <c r="D60" i="8"/>
  <c r="D61" i="8"/>
  <c r="D62" i="8"/>
  <c r="D63" i="8"/>
  <c r="D64" i="8"/>
  <c r="D65" i="8"/>
  <c r="D66" i="8"/>
  <c r="D67" i="8"/>
  <c r="D68" i="8"/>
  <c r="D69" i="8"/>
  <c r="D70" i="8"/>
  <c r="D71" i="8"/>
  <c r="D72" i="8"/>
  <c r="D73" i="8"/>
  <c r="D74" i="8"/>
  <c r="D75" i="8"/>
  <c r="D76" i="8"/>
  <c r="D77" i="8"/>
  <c r="D78" i="8"/>
  <c r="D79" i="8"/>
  <c r="D80" i="8"/>
  <c r="D81" i="8"/>
  <c r="D82" i="8"/>
  <c r="D83" i="8"/>
  <c r="D84" i="8"/>
  <c r="D85" i="8"/>
  <c r="D86" i="8"/>
  <c r="D87" i="8"/>
  <c r="D88" i="8"/>
  <c r="D89" i="8"/>
  <c r="D90" i="8"/>
  <c r="D91" i="8"/>
  <c r="D92" i="8"/>
  <c r="D93" i="8"/>
  <c r="D94" i="8"/>
  <c r="D95" i="8"/>
  <c r="D96" i="8"/>
  <c r="D97" i="8"/>
  <c r="D98" i="8"/>
  <c r="D99" i="8"/>
  <c r="D100" i="8"/>
  <c r="D10" i="8"/>
  <c r="A11" i="8"/>
  <c r="A12" i="8" s="1"/>
  <c r="A13" i="8" s="1"/>
  <c r="A14" i="8" s="1"/>
  <c r="A15" i="8" s="1"/>
  <c r="A16" i="8" s="1"/>
  <c r="A17" i="8" s="1"/>
  <c r="A18" i="8" s="1"/>
  <c r="A19" i="8" s="1"/>
  <c r="A20" i="8" s="1"/>
  <c r="A21" i="8" s="1"/>
  <c r="A22" i="8" s="1"/>
  <c r="A23" i="8" s="1"/>
  <c r="A24" i="8" s="1"/>
  <c r="A25" i="8" s="1"/>
  <c r="A26" i="8" s="1"/>
  <c r="A27" i="8" s="1"/>
  <c r="A28" i="8" s="1"/>
  <c r="A29" i="8" s="1"/>
  <c r="A30" i="8" s="1"/>
  <c r="A31" i="8" s="1"/>
  <c r="A32" i="8" s="1"/>
  <c r="A33" i="8" s="1"/>
  <c r="A34" i="8" s="1"/>
  <c r="A35" i="8" s="1"/>
  <c r="A36" i="8" s="1"/>
  <c r="A37" i="8" s="1"/>
  <c r="A38" i="8" s="1"/>
  <c r="A39" i="8" s="1"/>
  <c r="A40" i="8" s="1"/>
  <c r="A41" i="8" s="1"/>
  <c r="A42" i="8" s="1"/>
  <c r="A43" i="8" s="1"/>
  <c r="A44" i="8" s="1"/>
  <c r="A45" i="8" s="1"/>
  <c r="A46" i="8" s="1"/>
  <c r="A47" i="8" s="1"/>
  <c r="A48" i="8" s="1"/>
  <c r="A49" i="8" s="1"/>
  <c r="A50" i="8" s="1"/>
  <c r="A51" i="8" s="1"/>
  <c r="A52" i="8" s="1"/>
  <c r="A53" i="8" s="1"/>
  <c r="A54" i="8" s="1"/>
  <c r="A55" i="8" s="1"/>
  <c r="A56" i="8" s="1"/>
  <c r="A57" i="8" s="1"/>
  <c r="A58" i="8" s="1"/>
  <c r="A59" i="8" s="1"/>
  <c r="A60" i="8" s="1"/>
  <c r="A61" i="8" s="1"/>
  <c r="A62" i="8" s="1"/>
  <c r="A63" i="8" s="1"/>
  <c r="A64" i="8" s="1"/>
  <c r="A65" i="8" s="1"/>
  <c r="A66" i="8" s="1"/>
  <c r="A67" i="8" s="1"/>
  <c r="A68" i="8" s="1"/>
  <c r="A69" i="8" s="1"/>
  <c r="A70" i="8" s="1"/>
  <c r="A71" i="8" s="1"/>
  <c r="A72" i="8" s="1"/>
  <c r="A73" i="8" s="1"/>
  <c r="A74" i="8" s="1"/>
  <c r="A75" i="8" s="1"/>
  <c r="A76" i="8" s="1"/>
  <c r="A77" i="8" s="1"/>
  <c r="A78" i="8" s="1"/>
  <c r="A79" i="8" s="1"/>
  <c r="A80" i="8" s="1"/>
  <c r="A81" i="8" s="1"/>
  <c r="A82" i="8" s="1"/>
  <c r="A83" i="8" s="1"/>
  <c r="A84" i="8" s="1"/>
  <c r="A85" i="8" s="1"/>
  <c r="A86" i="8" s="1"/>
  <c r="A87" i="8" s="1"/>
  <c r="A88" i="8" s="1"/>
  <c r="A89" i="8" s="1"/>
  <c r="A90" i="8" s="1"/>
  <c r="A91" i="8" s="1"/>
  <c r="A92" i="8" s="1"/>
  <c r="A93" i="8" s="1"/>
  <c r="A94" i="8" s="1"/>
  <c r="A95" i="8" s="1"/>
  <c r="A96" i="8" s="1"/>
  <c r="A97" i="8" s="1"/>
  <c r="A98" i="8" s="1"/>
  <c r="A99" i="8" s="1"/>
  <c r="A100" i="8" s="1"/>
  <c r="H100" i="5"/>
  <c r="I100" i="5" s="1"/>
  <c r="E11" i="7"/>
  <c r="E12" i="7"/>
  <c r="E13" i="7"/>
  <c r="E14" i="7"/>
  <c r="E15" i="7"/>
  <c r="E16" i="7"/>
  <c r="E17" i="7"/>
  <c r="E18" i="7"/>
  <c r="E19" i="7"/>
  <c r="E20" i="7"/>
  <c r="E21" i="7"/>
  <c r="E22" i="7"/>
  <c r="E23" i="7"/>
  <c r="E24" i="7"/>
  <c r="E25" i="7"/>
  <c r="E26" i="7"/>
  <c r="E27" i="7"/>
  <c r="E28" i="7"/>
  <c r="E29" i="7"/>
  <c r="E30" i="7"/>
  <c r="E31" i="7"/>
  <c r="E32" i="7"/>
  <c r="E33" i="7"/>
  <c r="E34" i="7"/>
  <c r="E35" i="7"/>
  <c r="E36" i="7"/>
  <c r="E37" i="7"/>
  <c r="E38" i="7"/>
  <c r="E39" i="7"/>
  <c r="E40" i="7"/>
  <c r="E41" i="7"/>
  <c r="E42" i="7"/>
  <c r="E43" i="7"/>
  <c r="E44" i="7"/>
  <c r="E45" i="7"/>
  <c r="E46" i="7"/>
  <c r="E47" i="7"/>
  <c r="E48" i="7"/>
  <c r="E49" i="7"/>
  <c r="E50" i="7"/>
  <c r="E51" i="7"/>
  <c r="E52" i="7"/>
  <c r="E53" i="7"/>
  <c r="E54" i="7"/>
  <c r="E55" i="7"/>
  <c r="E56" i="7"/>
  <c r="E57" i="7"/>
  <c r="E58" i="7"/>
  <c r="E59" i="7"/>
  <c r="E60" i="7"/>
  <c r="E61" i="7"/>
  <c r="E62" i="7"/>
  <c r="E63" i="7"/>
  <c r="E64" i="7"/>
  <c r="E65" i="7"/>
  <c r="E66" i="7"/>
  <c r="E67" i="7"/>
  <c r="E68" i="7"/>
  <c r="E69" i="7"/>
  <c r="E70" i="7"/>
  <c r="E71" i="7"/>
  <c r="E72" i="7"/>
  <c r="E73" i="7"/>
  <c r="E74" i="7"/>
  <c r="E75" i="7"/>
  <c r="E76" i="7"/>
  <c r="E77" i="7"/>
  <c r="E78" i="7"/>
  <c r="E79" i="7"/>
  <c r="E80" i="7"/>
  <c r="E81" i="7"/>
  <c r="E82" i="7"/>
  <c r="E83" i="7"/>
  <c r="E84" i="7"/>
  <c r="E85" i="7"/>
  <c r="E86" i="7"/>
  <c r="E87" i="7"/>
  <c r="E88" i="7"/>
  <c r="E89" i="7"/>
  <c r="E90" i="7"/>
  <c r="E91" i="7"/>
  <c r="E92" i="7"/>
  <c r="E93" i="7"/>
  <c r="E94" i="7"/>
  <c r="E95" i="7"/>
  <c r="E96" i="7"/>
  <c r="E97" i="7"/>
  <c r="E98" i="7"/>
  <c r="E99" i="7"/>
  <c r="E100" i="7"/>
  <c r="E10" i="7"/>
  <c r="E11" i="5"/>
  <c r="H11" i="5" s="1"/>
  <c r="I11" i="5" s="1"/>
  <c r="E12" i="5"/>
  <c r="H12" i="5" s="1"/>
  <c r="I12" i="5" s="1"/>
  <c r="E13" i="5"/>
  <c r="H13" i="5" s="1"/>
  <c r="I13" i="5" s="1"/>
  <c r="E14" i="5"/>
  <c r="H14" i="5" s="1"/>
  <c r="I14" i="5" s="1"/>
  <c r="E15" i="5"/>
  <c r="H15" i="5" s="1"/>
  <c r="I15" i="5" s="1"/>
  <c r="E16" i="5"/>
  <c r="H16" i="5" s="1"/>
  <c r="I16" i="5" s="1"/>
  <c r="E17" i="5"/>
  <c r="H17" i="5" s="1"/>
  <c r="I17" i="5" s="1"/>
  <c r="E18" i="5"/>
  <c r="H18" i="5" s="1"/>
  <c r="I18" i="5" s="1"/>
  <c r="E19" i="5"/>
  <c r="H19" i="5" s="1"/>
  <c r="I19" i="5" s="1"/>
  <c r="E20" i="5"/>
  <c r="H20" i="5" s="1"/>
  <c r="I20" i="5" s="1"/>
  <c r="E21" i="5"/>
  <c r="H21" i="5" s="1"/>
  <c r="I21" i="5" s="1"/>
  <c r="E22" i="5"/>
  <c r="H22" i="5" s="1"/>
  <c r="I22" i="5" s="1"/>
  <c r="E23" i="5"/>
  <c r="H23" i="5" s="1"/>
  <c r="I23" i="5" s="1"/>
  <c r="E24" i="5"/>
  <c r="H24" i="5" s="1"/>
  <c r="I24" i="5" s="1"/>
  <c r="E25" i="5"/>
  <c r="H25" i="5" s="1"/>
  <c r="I25" i="5" s="1"/>
  <c r="E26" i="5"/>
  <c r="H26" i="5" s="1"/>
  <c r="I26" i="5" s="1"/>
  <c r="E27" i="5"/>
  <c r="H27" i="5" s="1"/>
  <c r="I27" i="5" s="1"/>
  <c r="E28" i="5"/>
  <c r="H28" i="5" s="1"/>
  <c r="I28" i="5" s="1"/>
  <c r="E29" i="5"/>
  <c r="H29" i="5" s="1"/>
  <c r="I29" i="5" s="1"/>
  <c r="E30" i="5"/>
  <c r="H30" i="5" s="1"/>
  <c r="I30" i="5" s="1"/>
  <c r="E31" i="5"/>
  <c r="H31" i="5" s="1"/>
  <c r="I31" i="5" s="1"/>
  <c r="E32" i="5"/>
  <c r="H32" i="5" s="1"/>
  <c r="I32" i="5" s="1"/>
  <c r="E33" i="5"/>
  <c r="H33" i="5" s="1"/>
  <c r="I33" i="5" s="1"/>
  <c r="E34" i="5"/>
  <c r="H34" i="5" s="1"/>
  <c r="I34" i="5" s="1"/>
  <c r="E35" i="5"/>
  <c r="H35" i="5" s="1"/>
  <c r="I35" i="5" s="1"/>
  <c r="E36" i="5"/>
  <c r="H36" i="5" s="1"/>
  <c r="I36" i="5" s="1"/>
  <c r="E37" i="5"/>
  <c r="H37" i="5" s="1"/>
  <c r="I37" i="5" s="1"/>
  <c r="E38" i="5"/>
  <c r="H38" i="5" s="1"/>
  <c r="I38" i="5" s="1"/>
  <c r="E39" i="5"/>
  <c r="H39" i="5" s="1"/>
  <c r="I39" i="5" s="1"/>
  <c r="E40" i="5"/>
  <c r="H40" i="5" s="1"/>
  <c r="I40" i="5" s="1"/>
  <c r="E41" i="5"/>
  <c r="H41" i="5" s="1"/>
  <c r="I41" i="5" s="1"/>
  <c r="E42" i="5"/>
  <c r="H42" i="5" s="1"/>
  <c r="I42" i="5" s="1"/>
  <c r="E43" i="5"/>
  <c r="H43" i="5" s="1"/>
  <c r="I43" i="5" s="1"/>
  <c r="E44" i="5"/>
  <c r="H44" i="5" s="1"/>
  <c r="I44" i="5" s="1"/>
  <c r="E45" i="5"/>
  <c r="H45" i="5" s="1"/>
  <c r="I45" i="5" s="1"/>
  <c r="E46" i="5"/>
  <c r="H46" i="5" s="1"/>
  <c r="I46" i="5" s="1"/>
  <c r="E47" i="5"/>
  <c r="H47" i="5" s="1"/>
  <c r="I47" i="5" s="1"/>
  <c r="E48" i="5"/>
  <c r="H48" i="5" s="1"/>
  <c r="I48" i="5" s="1"/>
  <c r="E49" i="5"/>
  <c r="H49" i="5" s="1"/>
  <c r="I49" i="5" s="1"/>
  <c r="E50" i="5"/>
  <c r="H50" i="5" s="1"/>
  <c r="I50" i="5" s="1"/>
  <c r="E51" i="5"/>
  <c r="H51" i="5" s="1"/>
  <c r="I51" i="5" s="1"/>
  <c r="E52" i="5"/>
  <c r="H52" i="5" s="1"/>
  <c r="I52" i="5" s="1"/>
  <c r="E53" i="5"/>
  <c r="H53" i="5" s="1"/>
  <c r="I53" i="5" s="1"/>
  <c r="E54" i="5"/>
  <c r="H54" i="5" s="1"/>
  <c r="I54" i="5" s="1"/>
  <c r="E55" i="5"/>
  <c r="H55" i="5" s="1"/>
  <c r="I55" i="5" s="1"/>
  <c r="E56" i="5"/>
  <c r="H56" i="5" s="1"/>
  <c r="I56" i="5" s="1"/>
  <c r="E57" i="5"/>
  <c r="H57" i="5" s="1"/>
  <c r="I57" i="5" s="1"/>
  <c r="E58" i="5"/>
  <c r="H58" i="5" s="1"/>
  <c r="I58" i="5" s="1"/>
  <c r="E59" i="5"/>
  <c r="H59" i="5" s="1"/>
  <c r="I59" i="5" s="1"/>
  <c r="E60" i="5"/>
  <c r="H60" i="5" s="1"/>
  <c r="I60" i="5" s="1"/>
  <c r="E61" i="5"/>
  <c r="H61" i="5" s="1"/>
  <c r="I61" i="5" s="1"/>
  <c r="E62" i="5"/>
  <c r="H62" i="5" s="1"/>
  <c r="I62" i="5" s="1"/>
  <c r="E63" i="5"/>
  <c r="H63" i="5" s="1"/>
  <c r="I63" i="5" s="1"/>
  <c r="E64" i="5"/>
  <c r="H64" i="5" s="1"/>
  <c r="I64" i="5" s="1"/>
  <c r="E65" i="5"/>
  <c r="H65" i="5" s="1"/>
  <c r="I65" i="5" s="1"/>
  <c r="E66" i="5"/>
  <c r="H66" i="5" s="1"/>
  <c r="I66" i="5" s="1"/>
  <c r="E67" i="5"/>
  <c r="H67" i="5" s="1"/>
  <c r="I67" i="5" s="1"/>
  <c r="E68" i="5"/>
  <c r="H68" i="5" s="1"/>
  <c r="I68" i="5" s="1"/>
  <c r="E69" i="5"/>
  <c r="H69" i="5" s="1"/>
  <c r="I69" i="5" s="1"/>
  <c r="E70" i="5"/>
  <c r="H70" i="5" s="1"/>
  <c r="I70" i="5" s="1"/>
  <c r="E71" i="5"/>
  <c r="H71" i="5" s="1"/>
  <c r="I71" i="5" s="1"/>
  <c r="E72" i="5"/>
  <c r="H72" i="5" s="1"/>
  <c r="I72" i="5" s="1"/>
  <c r="E73" i="5"/>
  <c r="H73" i="5" s="1"/>
  <c r="I73" i="5" s="1"/>
  <c r="E74" i="5"/>
  <c r="H74" i="5" s="1"/>
  <c r="I74" i="5" s="1"/>
  <c r="E75" i="5"/>
  <c r="H75" i="5" s="1"/>
  <c r="I75" i="5" s="1"/>
  <c r="E76" i="5"/>
  <c r="H76" i="5" s="1"/>
  <c r="I76" i="5" s="1"/>
  <c r="E77" i="5"/>
  <c r="H77" i="5" s="1"/>
  <c r="I77" i="5" s="1"/>
  <c r="E78" i="5"/>
  <c r="H78" i="5" s="1"/>
  <c r="I78" i="5" s="1"/>
  <c r="E79" i="5"/>
  <c r="H79" i="5" s="1"/>
  <c r="I79" i="5" s="1"/>
  <c r="E80" i="5"/>
  <c r="H80" i="5" s="1"/>
  <c r="I80" i="5" s="1"/>
  <c r="E81" i="5"/>
  <c r="H81" i="5" s="1"/>
  <c r="I81" i="5" s="1"/>
  <c r="E82" i="5"/>
  <c r="H82" i="5" s="1"/>
  <c r="I82" i="5" s="1"/>
  <c r="E83" i="5"/>
  <c r="H83" i="5" s="1"/>
  <c r="I83" i="5" s="1"/>
  <c r="E84" i="5"/>
  <c r="H84" i="5" s="1"/>
  <c r="I84" i="5" s="1"/>
  <c r="E85" i="5"/>
  <c r="H85" i="5" s="1"/>
  <c r="I85" i="5" s="1"/>
  <c r="E86" i="5"/>
  <c r="H86" i="5" s="1"/>
  <c r="I86" i="5" s="1"/>
  <c r="E87" i="5"/>
  <c r="H87" i="5" s="1"/>
  <c r="I87" i="5" s="1"/>
  <c r="E88" i="5"/>
  <c r="H88" i="5" s="1"/>
  <c r="I88" i="5" s="1"/>
  <c r="E89" i="5"/>
  <c r="H89" i="5" s="1"/>
  <c r="I89" i="5" s="1"/>
  <c r="E90" i="5"/>
  <c r="H90" i="5" s="1"/>
  <c r="I90" i="5" s="1"/>
  <c r="E91" i="5"/>
  <c r="H91" i="5" s="1"/>
  <c r="I91" i="5" s="1"/>
  <c r="E92" i="5"/>
  <c r="H92" i="5" s="1"/>
  <c r="I92" i="5" s="1"/>
  <c r="E93" i="5"/>
  <c r="H93" i="5" s="1"/>
  <c r="I93" i="5" s="1"/>
  <c r="E94" i="5"/>
  <c r="H94" i="5" s="1"/>
  <c r="I94" i="5" s="1"/>
  <c r="E95" i="5"/>
  <c r="H95" i="5" s="1"/>
  <c r="I95" i="5" s="1"/>
  <c r="E96" i="5"/>
  <c r="H96" i="5" s="1"/>
  <c r="I96" i="5" s="1"/>
  <c r="E97" i="5"/>
  <c r="H97" i="5" s="1"/>
  <c r="I97" i="5" s="1"/>
  <c r="E98" i="5"/>
  <c r="H98" i="5" s="1"/>
  <c r="I98" i="5" s="1"/>
  <c r="E99" i="5"/>
  <c r="H99" i="5" s="1"/>
  <c r="I99" i="5" s="1"/>
  <c r="E100" i="5"/>
  <c r="E10" i="5"/>
  <c r="H10" i="5" s="1"/>
  <c r="I10" i="5" s="1"/>
  <c r="D11" i="4"/>
  <c r="D12" i="4"/>
  <c r="D13" i="4"/>
  <c r="D14" i="4"/>
  <c r="D15" i="4"/>
  <c r="D16" i="4"/>
  <c r="D17" i="4"/>
  <c r="D18" i="4"/>
  <c r="D19" i="4"/>
  <c r="D20" i="4"/>
  <c r="D21" i="4"/>
  <c r="D22" i="4"/>
  <c r="D23" i="4"/>
  <c r="D24" i="4"/>
  <c r="D25" i="4"/>
  <c r="D26" i="4"/>
  <c r="D27" i="4"/>
  <c r="D28" i="4"/>
  <c r="D29" i="4"/>
  <c r="D30" i="4"/>
  <c r="D31" i="4"/>
  <c r="D32" i="4"/>
  <c r="D33" i="4"/>
  <c r="D34" i="4"/>
  <c r="D35" i="4"/>
  <c r="D36" i="4"/>
  <c r="D37" i="4"/>
  <c r="D38" i="4"/>
  <c r="D39" i="4"/>
  <c r="D40" i="4"/>
  <c r="D41" i="4"/>
  <c r="D42" i="4"/>
  <c r="D43" i="4"/>
  <c r="D44" i="4"/>
  <c r="D45" i="4"/>
  <c r="D46" i="4"/>
  <c r="D47" i="4"/>
  <c r="D48" i="4"/>
  <c r="D49" i="4"/>
  <c r="D50" i="4"/>
  <c r="D51" i="4"/>
  <c r="D52" i="4"/>
  <c r="D53" i="4"/>
  <c r="D54" i="4"/>
  <c r="D55" i="4"/>
  <c r="D56" i="4"/>
  <c r="D57" i="4"/>
  <c r="D58" i="4"/>
  <c r="D59" i="4"/>
  <c r="D60" i="4"/>
  <c r="D61" i="4"/>
  <c r="D62" i="4"/>
  <c r="D63" i="4"/>
  <c r="D64" i="4"/>
  <c r="D65" i="4"/>
  <c r="D66" i="4"/>
  <c r="D67" i="4"/>
  <c r="D68" i="4"/>
  <c r="D69" i="4"/>
  <c r="D70" i="4"/>
  <c r="D71" i="4"/>
  <c r="D72" i="4"/>
  <c r="D73" i="4"/>
  <c r="D74" i="4"/>
  <c r="D75" i="4"/>
  <c r="D76" i="4"/>
  <c r="D77" i="4"/>
  <c r="D78" i="4"/>
  <c r="D79" i="4"/>
  <c r="D80" i="4"/>
  <c r="D81" i="4"/>
  <c r="D82" i="4"/>
  <c r="D83" i="4"/>
  <c r="D84" i="4"/>
  <c r="D85" i="4"/>
  <c r="D86" i="4"/>
  <c r="D87" i="4"/>
  <c r="D88" i="4"/>
  <c r="D89" i="4"/>
  <c r="D90" i="4"/>
  <c r="D91" i="4"/>
  <c r="D92" i="4"/>
  <c r="D93" i="4"/>
  <c r="D94" i="4"/>
  <c r="D95" i="4"/>
  <c r="D96" i="4"/>
  <c r="D97" i="4"/>
  <c r="D98" i="4"/>
  <c r="D99" i="4"/>
  <c r="D100" i="4"/>
  <c r="D10" i="4"/>
  <c r="D11" i="3"/>
  <c r="E11" i="3" s="1"/>
  <c r="D12" i="3"/>
  <c r="E12" i="3" s="1"/>
  <c r="D16" i="3"/>
  <c r="E16" i="3" s="1"/>
  <c r="D18" i="3"/>
  <c r="E18" i="3" s="1"/>
  <c r="D19" i="3"/>
  <c r="E19" i="3" s="1"/>
  <c r="D20" i="3"/>
  <c r="E20" i="3" s="1"/>
  <c r="D24" i="3"/>
  <c r="E24" i="3" s="1"/>
  <c r="D26" i="3"/>
  <c r="E26" i="3" s="1"/>
  <c r="D27" i="3"/>
  <c r="E27" i="3" s="1"/>
  <c r="D28" i="3"/>
  <c r="E28" i="3" s="1"/>
  <c r="D32" i="3"/>
  <c r="E32" i="3" s="1"/>
  <c r="D34" i="3"/>
  <c r="E34" i="3" s="1"/>
  <c r="D35" i="3"/>
  <c r="E35" i="3" s="1"/>
  <c r="D36" i="3"/>
  <c r="E36" i="3" s="1"/>
  <c r="D40" i="3"/>
  <c r="E40" i="3" s="1"/>
  <c r="D42" i="3"/>
  <c r="E42" i="3" s="1"/>
  <c r="D43" i="3"/>
  <c r="E43" i="3" s="1"/>
  <c r="D44" i="3"/>
  <c r="E44" i="3" s="1"/>
  <c r="D48" i="3"/>
  <c r="E48" i="3" s="1"/>
  <c r="D50" i="3"/>
  <c r="E50" i="3" s="1"/>
  <c r="D51" i="3"/>
  <c r="E51" i="3" s="1"/>
  <c r="D52" i="3"/>
  <c r="E52" i="3" s="1"/>
  <c r="D56" i="3"/>
  <c r="E56" i="3" s="1"/>
  <c r="D58" i="3"/>
  <c r="D59" i="3"/>
  <c r="E59" i="3" s="1"/>
  <c r="D60" i="3"/>
  <c r="E60" i="3" s="1"/>
  <c r="D64" i="3"/>
  <c r="E64" i="3" s="1"/>
  <c r="D66" i="3"/>
  <c r="E66" i="3" s="1"/>
  <c r="D67" i="3"/>
  <c r="E67" i="3" s="1"/>
  <c r="D68" i="3"/>
  <c r="E68" i="3" s="1"/>
  <c r="D72" i="3"/>
  <c r="E72" i="3" s="1"/>
  <c r="D74" i="3"/>
  <c r="E74" i="3" s="1"/>
  <c r="D75" i="3"/>
  <c r="E75" i="3" s="1"/>
  <c r="D76" i="3"/>
  <c r="E76" i="3" s="1"/>
  <c r="D80" i="3"/>
  <c r="D82" i="3"/>
  <c r="E82" i="3" s="1"/>
  <c r="D83" i="3"/>
  <c r="E83" i="3" s="1"/>
  <c r="D84" i="3"/>
  <c r="E84" i="3" s="1"/>
  <c r="D88" i="3"/>
  <c r="E88" i="3" s="1"/>
  <c r="D90" i="3"/>
  <c r="E90" i="3" s="1"/>
  <c r="D91" i="3"/>
  <c r="E91" i="3" s="1"/>
  <c r="D92" i="3"/>
  <c r="E92" i="3" s="1"/>
  <c r="D96" i="3"/>
  <c r="D98" i="3"/>
  <c r="E98" i="3" s="1"/>
  <c r="D99" i="3"/>
  <c r="E99" i="3" s="1"/>
  <c r="D100" i="3"/>
  <c r="E100" i="3" s="1"/>
  <c r="E58" i="3"/>
  <c r="E80" i="3"/>
  <c r="E96" i="3"/>
  <c r="D10" i="3"/>
  <c r="E10" i="3" s="1"/>
  <c r="A11" i="3"/>
  <c r="A12" i="3" s="1"/>
  <c r="A13" i="3" s="1"/>
  <c r="A14" i="3" s="1"/>
  <c r="A15" i="3" s="1"/>
  <c r="A16" i="3" s="1"/>
  <c r="A17" i="3" s="1"/>
  <c r="A18" i="3" s="1"/>
  <c r="A19" i="3" s="1"/>
  <c r="A20" i="3" s="1"/>
  <c r="A21" i="3" s="1"/>
  <c r="A22" i="3" s="1"/>
  <c r="A23" i="3" s="1"/>
  <c r="A24" i="3" s="1"/>
  <c r="A25" i="3" s="1"/>
  <c r="A26" i="3" s="1"/>
  <c r="A27" i="3" s="1"/>
  <c r="A28" i="3" s="1"/>
  <c r="A29" i="3" s="1"/>
  <c r="A30" i="3" s="1"/>
  <c r="A31" i="3" s="1"/>
  <c r="A32" i="3" s="1"/>
  <c r="A33" i="3" s="1"/>
  <c r="A34" i="3" s="1"/>
  <c r="A35" i="3" s="1"/>
  <c r="A36" i="3" s="1"/>
  <c r="A37" i="3" s="1"/>
  <c r="A38" i="3" s="1"/>
  <c r="A39" i="3" s="1"/>
  <c r="A40" i="3" s="1"/>
  <c r="A41" i="3" s="1"/>
  <c r="A42" i="3" s="1"/>
  <c r="A43" i="3" s="1"/>
  <c r="A44" i="3" s="1"/>
  <c r="A45" i="3" s="1"/>
  <c r="A46" i="3" s="1"/>
  <c r="A47" i="3" s="1"/>
  <c r="A48" i="3" s="1"/>
  <c r="A49" i="3" s="1"/>
  <c r="A50" i="3" s="1"/>
  <c r="A51" i="3" s="1"/>
  <c r="A52" i="3" s="1"/>
  <c r="A53" i="3" s="1"/>
  <c r="A54" i="3" s="1"/>
  <c r="A55" i="3" s="1"/>
  <c r="A56" i="3" s="1"/>
  <c r="A57" i="3" s="1"/>
  <c r="A58" i="3" s="1"/>
  <c r="A59" i="3" s="1"/>
  <c r="A60" i="3" s="1"/>
  <c r="A61" i="3" s="1"/>
  <c r="A62" i="3" s="1"/>
  <c r="A63" i="3" s="1"/>
  <c r="A64" i="3" s="1"/>
  <c r="A65" i="3" s="1"/>
  <c r="A66" i="3" s="1"/>
  <c r="A67" i="3" s="1"/>
  <c r="A68" i="3" s="1"/>
  <c r="A69" i="3" s="1"/>
  <c r="A70" i="3" s="1"/>
  <c r="A71" i="3" s="1"/>
  <c r="A72" i="3" s="1"/>
  <c r="A73" i="3" s="1"/>
  <c r="A74" i="3" s="1"/>
  <c r="A75" i="3" s="1"/>
  <c r="A76" i="3" s="1"/>
  <c r="A77" i="3" s="1"/>
  <c r="A78" i="3" s="1"/>
  <c r="A79" i="3" s="1"/>
  <c r="A80" i="3" s="1"/>
  <c r="A81" i="3" s="1"/>
  <c r="A82" i="3" s="1"/>
  <c r="A83" i="3" s="1"/>
  <c r="A84" i="3" s="1"/>
  <c r="A85" i="3" s="1"/>
  <c r="A86" i="3" s="1"/>
  <c r="A87" i="3" s="1"/>
  <c r="A88" i="3" s="1"/>
  <c r="A89" i="3" s="1"/>
  <c r="A90" i="3" s="1"/>
  <c r="A91" i="3" s="1"/>
  <c r="A92" i="3" s="1"/>
  <c r="A93" i="3" s="1"/>
  <c r="A94" i="3" s="1"/>
  <c r="A95" i="3" s="1"/>
  <c r="A96" i="3" s="1"/>
  <c r="A97" i="3" s="1"/>
  <c r="A98" i="3" s="1"/>
  <c r="A99" i="3" s="1"/>
  <c r="A100" i="3" s="1"/>
  <c r="A11" i="2"/>
  <c r="A12" i="2" s="1"/>
  <c r="A13" i="2" s="1"/>
  <c r="A14" i="2" s="1"/>
  <c r="A15" i="2" s="1"/>
  <c r="A16" i="2" s="1"/>
  <c r="A17" i="2" s="1"/>
  <c r="A18" i="2" s="1"/>
  <c r="A19" i="2" s="1"/>
  <c r="A20" i="2" s="1"/>
  <c r="A21" i="2" s="1"/>
  <c r="A22" i="2" s="1"/>
  <c r="A23" i="2" s="1"/>
  <c r="A24" i="2" s="1"/>
  <c r="A25" i="2" s="1"/>
  <c r="A26" i="2" s="1"/>
  <c r="A27" i="2" s="1"/>
  <c r="A28" i="2" s="1"/>
  <c r="A29" i="2" s="1"/>
  <c r="A30" i="2" s="1"/>
  <c r="A31" i="2" s="1"/>
  <c r="A32" i="2" s="1"/>
  <c r="A33" i="2" s="1"/>
  <c r="A34" i="2" s="1"/>
  <c r="A35" i="2" s="1"/>
  <c r="A36" i="2" s="1"/>
  <c r="A37" i="2" s="1"/>
  <c r="A38" i="2" s="1"/>
  <c r="A39" i="2" s="1"/>
  <c r="A40" i="2" s="1"/>
  <c r="A41" i="2" s="1"/>
  <c r="A42" i="2" s="1"/>
  <c r="A43" i="2" s="1"/>
  <c r="A44" i="2" s="1"/>
  <c r="A45" i="2" s="1"/>
  <c r="A46" i="2" s="1"/>
  <c r="A47" i="2" s="1"/>
  <c r="A48" i="2" s="1"/>
  <c r="A49" i="2" s="1"/>
  <c r="A50" i="2" s="1"/>
  <c r="A51" i="2" s="1"/>
  <c r="A52" i="2" s="1"/>
  <c r="A53" i="2" s="1"/>
  <c r="A54" i="2" s="1"/>
  <c r="A55" i="2" s="1"/>
  <c r="A56" i="2" s="1"/>
  <c r="A57" i="2" s="1"/>
  <c r="A58" i="2" s="1"/>
  <c r="A59" i="2" s="1"/>
  <c r="A60" i="2" s="1"/>
  <c r="A61" i="2" s="1"/>
  <c r="A62" i="2" s="1"/>
  <c r="A63" i="2" s="1"/>
  <c r="A64" i="2" s="1"/>
  <c r="A65" i="2" s="1"/>
  <c r="A66" i="2" s="1"/>
  <c r="A67" i="2" s="1"/>
  <c r="A68" i="2" s="1"/>
  <c r="A69" i="2" s="1"/>
  <c r="A70" i="2" s="1"/>
  <c r="A71" i="2" s="1"/>
  <c r="A72" i="2" s="1"/>
  <c r="A73" i="2" s="1"/>
  <c r="A74" i="2" s="1"/>
  <c r="A75" i="2" s="1"/>
  <c r="A76" i="2" s="1"/>
  <c r="A77" i="2" s="1"/>
  <c r="A78" i="2" s="1"/>
  <c r="A79" i="2" s="1"/>
  <c r="A80" i="2" s="1"/>
  <c r="A81" i="2" s="1"/>
  <c r="A82" i="2" s="1"/>
  <c r="A83" i="2" s="1"/>
  <c r="A84" i="2" s="1"/>
  <c r="A85" i="2" s="1"/>
  <c r="A86" i="2" s="1"/>
  <c r="A87" i="2" s="1"/>
  <c r="A88" i="2" s="1"/>
  <c r="A89" i="2" s="1"/>
  <c r="A90" i="2" s="1"/>
  <c r="A91" i="2" s="1"/>
  <c r="A92" i="2" s="1"/>
  <c r="A93" i="2" s="1"/>
  <c r="A94" i="2" s="1"/>
  <c r="A95" i="2" s="1"/>
  <c r="A96" i="2" s="1"/>
  <c r="A97" i="2" s="1"/>
  <c r="A98" i="2" s="1"/>
  <c r="A99" i="2" s="1"/>
  <c r="A100" i="2" s="1"/>
  <c r="B9" i="1"/>
  <c r="B10" i="1" s="1"/>
  <c r="B11" i="1" s="1"/>
  <c r="B12" i="1" s="1"/>
  <c r="B13" i="1" s="1"/>
  <c r="B14" i="1" s="1"/>
  <c r="B15" i="1" s="1"/>
  <c r="B16" i="1" s="1"/>
  <c r="B17" i="1" s="1"/>
  <c r="B18" i="1" s="1"/>
  <c r="B19" i="1" s="1"/>
  <c r="B20" i="1" s="1"/>
  <c r="B21" i="1" s="1"/>
  <c r="B22" i="1" s="1"/>
  <c r="B23" i="1" s="1"/>
  <c r="B24" i="1" s="1"/>
  <c r="B25" i="1" s="1"/>
  <c r="B26" i="1" s="1"/>
  <c r="B27" i="1" s="1"/>
  <c r="B28" i="1" s="1"/>
  <c r="B29" i="1" s="1"/>
  <c r="B30" i="1" s="1"/>
  <c r="B31" i="1" s="1"/>
  <c r="B32" i="1" s="1"/>
  <c r="B33" i="1" s="1"/>
  <c r="B34" i="1" s="1"/>
  <c r="B35" i="1" s="1"/>
  <c r="B36" i="1" s="1"/>
  <c r="B37" i="1" s="1"/>
  <c r="B38" i="1" s="1"/>
  <c r="B39" i="1" s="1"/>
  <c r="B40" i="1" s="1"/>
  <c r="B41" i="1" s="1"/>
  <c r="B42" i="1" s="1"/>
  <c r="B43" i="1" s="1"/>
  <c r="B44" i="1" s="1"/>
  <c r="B45" i="1" s="1"/>
  <c r="B46" i="1" s="1"/>
  <c r="B47" i="1" s="1"/>
  <c r="B48" i="1" s="1"/>
  <c r="B49" i="1" s="1"/>
  <c r="B50" i="1" s="1"/>
  <c r="B51" i="1" s="1"/>
  <c r="B52" i="1" s="1"/>
  <c r="B53" i="1" s="1"/>
  <c r="B54" i="1" s="1"/>
  <c r="B55" i="1" s="1"/>
  <c r="B56" i="1" s="1"/>
  <c r="B57" i="1" s="1"/>
  <c r="B58" i="1" s="1"/>
  <c r="B59" i="1" s="1"/>
  <c r="B60" i="1" s="1"/>
  <c r="B61" i="1" s="1"/>
  <c r="B62" i="1" s="1"/>
  <c r="B63" i="1" s="1"/>
  <c r="B64" i="1" s="1"/>
  <c r="B65" i="1" s="1"/>
  <c r="B66" i="1" s="1"/>
  <c r="B67" i="1" s="1"/>
  <c r="B68" i="1" s="1"/>
  <c r="B69" i="1" s="1"/>
  <c r="B70" i="1" s="1"/>
  <c r="B71" i="1" s="1"/>
  <c r="B72" i="1" s="1"/>
  <c r="B73" i="1" s="1"/>
  <c r="B74" i="1" s="1"/>
  <c r="B75" i="1" s="1"/>
  <c r="B76" i="1" s="1"/>
  <c r="B77" i="1" s="1"/>
  <c r="B78" i="1" s="1"/>
  <c r="B79" i="1" s="1"/>
  <c r="B80" i="1" s="1"/>
  <c r="B81" i="1" s="1"/>
  <c r="B82" i="1" s="1"/>
  <c r="B83" i="1" s="1"/>
  <c r="B84" i="1" s="1"/>
  <c r="B85" i="1" s="1"/>
  <c r="B86" i="1" s="1"/>
  <c r="B87" i="1" s="1"/>
  <c r="B88" i="1" s="1"/>
  <c r="B89" i="1" s="1"/>
  <c r="B90" i="1" s="1"/>
  <c r="B91" i="1" s="1"/>
  <c r="B92" i="1" s="1"/>
  <c r="B93" i="1" s="1"/>
  <c r="B94" i="1" s="1"/>
  <c r="B95" i="1" s="1"/>
  <c r="B96" i="1" s="1"/>
  <c r="B97" i="1" s="1"/>
  <c r="B98" i="1" s="1"/>
  <c r="G74" i="8" l="1"/>
  <c r="G50" i="8"/>
  <c r="G97" i="8"/>
  <c r="G65" i="8"/>
  <c r="G33" i="8"/>
  <c r="G96" i="8"/>
  <c r="G88" i="8"/>
  <c r="G72" i="8"/>
  <c r="G48" i="8"/>
  <c r="G90" i="8"/>
  <c r="G42" i="8"/>
  <c r="G49" i="8"/>
  <c r="G80" i="8"/>
  <c r="G64" i="8"/>
  <c r="G56" i="8"/>
  <c r="G40" i="8"/>
  <c r="G32" i="8"/>
  <c r="G24" i="8"/>
  <c r="G16" i="8"/>
  <c r="D97" i="3"/>
  <c r="E97" i="3" s="1"/>
  <c r="D89" i="3"/>
  <c r="E89" i="3" s="1"/>
  <c r="D81" i="3"/>
  <c r="E81" i="3" s="1"/>
  <c r="D73" i="3"/>
  <c r="E73" i="3" s="1"/>
  <c r="D65" i="3"/>
  <c r="E65" i="3" s="1"/>
  <c r="D57" i="3"/>
  <c r="E57" i="3" s="1"/>
  <c r="D49" i="3"/>
  <c r="E49" i="3" s="1"/>
  <c r="D41" i="3"/>
  <c r="E41" i="3" s="1"/>
  <c r="D33" i="3"/>
  <c r="E33" i="3" s="1"/>
  <c r="D25" i="3"/>
  <c r="E25" i="3" s="1"/>
  <c r="D17" i="3"/>
  <c r="E17" i="3" s="1"/>
  <c r="G95" i="8"/>
  <c r="G87" i="8"/>
  <c r="G79" i="8"/>
  <c r="G71" i="8"/>
  <c r="G63" i="8"/>
  <c r="G55" i="8"/>
  <c r="G47" i="8"/>
  <c r="G39" i="8"/>
  <c r="G31" i="8"/>
  <c r="G23" i="8"/>
  <c r="G15" i="8"/>
  <c r="G94" i="8"/>
  <c r="G86" i="8"/>
  <c r="G78" i="8"/>
  <c r="G70" i="8"/>
  <c r="G62" i="8"/>
  <c r="G54" i="8"/>
  <c r="G46" i="8"/>
  <c r="G38" i="8"/>
  <c r="G30" i="8"/>
  <c r="G22" i="8"/>
  <c r="G14" i="8"/>
  <c r="G82" i="8"/>
  <c r="G18" i="8"/>
  <c r="G89" i="8"/>
  <c r="G57" i="8"/>
  <c r="G41" i="8"/>
  <c r="D95" i="3"/>
  <c r="E95" i="3" s="1"/>
  <c r="D87" i="3"/>
  <c r="E87" i="3" s="1"/>
  <c r="D79" i="3"/>
  <c r="E79" i="3" s="1"/>
  <c r="D71" i="3"/>
  <c r="E71" i="3" s="1"/>
  <c r="D63" i="3"/>
  <c r="E63" i="3" s="1"/>
  <c r="D55" i="3"/>
  <c r="E55" i="3" s="1"/>
  <c r="D47" i="3"/>
  <c r="E47" i="3" s="1"/>
  <c r="D39" i="3"/>
  <c r="E39" i="3" s="1"/>
  <c r="D31" i="3"/>
  <c r="E31" i="3" s="1"/>
  <c r="D23" i="3"/>
  <c r="E23" i="3" s="1"/>
  <c r="D15" i="3"/>
  <c r="E15" i="3" s="1"/>
  <c r="G10" i="8"/>
  <c r="G93" i="8"/>
  <c r="G85" i="8"/>
  <c r="G77" i="8"/>
  <c r="G69" i="8"/>
  <c r="G61" i="8"/>
  <c r="G53" i="8"/>
  <c r="G45" i="8"/>
  <c r="G37" i="8"/>
  <c r="G29" i="8"/>
  <c r="G21" i="8"/>
  <c r="G13" i="8"/>
  <c r="G58" i="8"/>
  <c r="G34" i="8"/>
  <c r="G73" i="8"/>
  <c r="G25" i="8"/>
  <c r="D94" i="3"/>
  <c r="E94" i="3" s="1"/>
  <c r="D86" i="3"/>
  <c r="E86" i="3" s="1"/>
  <c r="D78" i="3"/>
  <c r="E78" i="3" s="1"/>
  <c r="D70" i="3"/>
  <c r="E70" i="3" s="1"/>
  <c r="D62" i="3"/>
  <c r="E62" i="3" s="1"/>
  <c r="D54" i="3"/>
  <c r="E54" i="3" s="1"/>
  <c r="D46" i="3"/>
  <c r="E46" i="3" s="1"/>
  <c r="D38" i="3"/>
  <c r="E38" i="3" s="1"/>
  <c r="D30" i="3"/>
  <c r="E30" i="3" s="1"/>
  <c r="D22" i="3"/>
  <c r="E22" i="3" s="1"/>
  <c r="D14" i="3"/>
  <c r="E14" i="3" s="1"/>
  <c r="G100" i="8"/>
  <c r="G92" i="8"/>
  <c r="G84" i="8"/>
  <c r="G76" i="8"/>
  <c r="G68" i="8"/>
  <c r="G60" i="8"/>
  <c r="G52" i="8"/>
  <c r="G44" i="8"/>
  <c r="G36" i="8"/>
  <c r="G28" i="8"/>
  <c r="G20" i="8"/>
  <c r="G12" i="8"/>
  <c r="G98" i="8"/>
  <c r="G66" i="8"/>
  <c r="G26" i="8"/>
  <c r="G81" i="8"/>
  <c r="G17" i="8"/>
  <c r="D93" i="3"/>
  <c r="E93" i="3" s="1"/>
  <c r="D85" i="3"/>
  <c r="E85" i="3" s="1"/>
  <c r="D77" i="3"/>
  <c r="E77" i="3" s="1"/>
  <c r="D69" i="3"/>
  <c r="E69" i="3" s="1"/>
  <c r="D61" i="3"/>
  <c r="E61" i="3" s="1"/>
  <c r="D53" i="3"/>
  <c r="E53" i="3" s="1"/>
  <c r="D45" i="3"/>
  <c r="E45" i="3" s="1"/>
  <c r="D37" i="3"/>
  <c r="E37" i="3" s="1"/>
  <c r="D29" i="3"/>
  <c r="E29" i="3" s="1"/>
  <c r="D21" i="3"/>
  <c r="E21" i="3" s="1"/>
  <c r="D13" i="3"/>
  <c r="E13" i="3" s="1"/>
  <c r="G99" i="8"/>
  <c r="G91" i="8"/>
  <c r="G83" i="8"/>
  <c r="G75" i="8"/>
  <c r="G67" i="8"/>
  <c r="G59" i="8"/>
  <c r="G51" i="8"/>
  <c r="G43" i="8"/>
  <c r="G35" i="8"/>
  <c r="G27" i="8"/>
  <c r="G19" i="8"/>
  <c r="G11" i="8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<sst xmlns="http://schemas.openxmlformats.org/spreadsheetml/2006/main" count="117" uniqueCount="51">
  <si>
    <t>dynamometer results provided by Mark Fall:</t>
  </si>
  <si>
    <t>Load</t>
  </si>
  <si>
    <t>Dyno Speed</t>
  </si>
  <si>
    <t>Fuel Flow Rate</t>
  </si>
  <si>
    <t>Lambda</t>
  </si>
  <si>
    <t>Newtons</t>
  </si>
  <si>
    <t>rpm</t>
  </si>
  <si>
    <t>l/min</t>
  </si>
  <si>
    <t>Baro</t>
  </si>
  <si>
    <t>Humidity</t>
  </si>
  <si>
    <t>Ambient temp</t>
  </si>
  <si>
    <t>mBar</t>
  </si>
  <si>
    <t>%</t>
  </si>
  <si>
    <t>Deg C</t>
  </si>
  <si>
    <t>Torque</t>
  </si>
  <si>
    <t>Nm</t>
  </si>
  <si>
    <t>Torque arm radius:</t>
  </si>
  <si>
    <t>meters</t>
  </si>
  <si>
    <t>Kw</t>
  </si>
  <si>
    <t>w</t>
  </si>
  <si>
    <t xml:space="preserve">Kw </t>
  </si>
  <si>
    <t>Brake power</t>
  </si>
  <si>
    <t>Ambient temp.</t>
  </si>
  <si>
    <t>Corrected power</t>
  </si>
  <si>
    <t>Bar</t>
  </si>
  <si>
    <t xml:space="preserve">Kelvin </t>
  </si>
  <si>
    <t>cc/min</t>
  </si>
  <si>
    <t>SFC</t>
  </si>
  <si>
    <t>Bore Area</t>
  </si>
  <si>
    <t>m</t>
  </si>
  <si>
    <t>m2</t>
  </si>
  <si>
    <t>Stroke length</t>
  </si>
  <si>
    <t>Amount of Cyl.</t>
  </si>
  <si>
    <t>/</t>
  </si>
  <si>
    <t>B.M.E.P.</t>
  </si>
  <si>
    <t>Pa</t>
  </si>
  <si>
    <t>Weight of fuel</t>
  </si>
  <si>
    <t>Kg/cc</t>
  </si>
  <si>
    <t>Calorific Value</t>
  </si>
  <si>
    <t>Gasoline</t>
  </si>
  <si>
    <t>J/kg</t>
  </si>
  <si>
    <t>Kg/sec</t>
  </si>
  <si>
    <t>S.F.C.</t>
  </si>
  <si>
    <t>Brake Thermal Efficiency</t>
  </si>
  <si>
    <t>cc/h</t>
  </si>
  <si>
    <t>Kg/h</t>
  </si>
  <si>
    <t>BSFC</t>
  </si>
  <si>
    <t>g/KWh</t>
  </si>
  <si>
    <t xml:space="preserve">overall efficiency: </t>
  </si>
  <si>
    <t>energy/sec out of fuel</t>
  </si>
  <si>
    <t>watt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</si>
</sst>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0.00000"/>
    <numFmt numFmtId="165" formatCode="0.000"/>
  </numFmts>
  <fonts count="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rgb="FFFF0000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7">
    <xf numFmtId="0" fontId="0" fillId="0" borderId="0" xfId="0"/>
    <xf numFmtId="0" fontId="2" fillId="0" borderId="0" xfId="0" applyFont="1"/>
    <xf numFmtId="0" fontId="1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0" fillId="2" borderId="0" xfId="0" applyFill="1" applyAlignment="1">
      <alignment horizontal="center"/>
    </xf>
    <xf numFmtId="0" fontId="0" fillId="2" borderId="0" xfId="0" applyFill="1"/>
    <xf numFmtId="0" fontId="1" fillId="0" borderId="0" xfId="0" applyFont="1"/>
    <xf numFmtId="0" fontId="1" fillId="0" borderId="0" xfId="0" applyFont="1" applyAlignment="1">
      <alignment horizontal="center" vertical="center"/>
    </xf>
    <xf numFmtId="0" fontId="0" fillId="3" borderId="0" xfId="0" applyFill="1"/>
    <xf numFmtId="0" fontId="1" fillId="0" borderId="0" xfId="0" applyFont="1" applyFill="1"/>
    <xf numFmtId="0" fontId="3" fillId="0" borderId="0" xfId="0" applyFont="1" applyFill="1" applyAlignment="1">
      <alignment horizontal="center"/>
    </xf>
    <xf numFmtId="2" fontId="0" fillId="0" borderId="0" xfId="0" applyNumberFormat="1"/>
    <xf numFmtId="0" fontId="4" fillId="0" borderId="0" xfId="0" applyFont="1" applyAlignment="1">
      <alignment horizontal="center"/>
    </xf>
    <xf numFmtId="165" fontId="0" fillId="0" borderId="0" xfId="0" applyNumberFormat="1" applyAlignment="1">
      <alignment horizontal="center"/>
    </xf>
    <xf numFmtId="2" fontId="0" fillId="0" borderId="0" xfId="0" applyNumberFormat="1" applyAlignment="1">
      <alignment horizontal="center"/>
    </xf>
    <xf numFmtId="164" fontId="0" fillId="0" borderId="0" xfId="0" applyNumberFormat="1" applyAlignment="1">
      <alignment horizontal="center"/>
    </xf>
    <xf numFmtId="0" fontId="0" fillId="0" borderId="0" xfId="0" applyFont="1" applyAlignment="1">
      <alignment horizontal="center"/>
    </xf>
  </cellXfs>
  <cellStyles count="1">
    <cellStyle name="Standa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eetMetadata" Target="metadata.xml"/><Relationship Id="rId18" Type="http://schemas.openxmlformats.org/officeDocument/2006/relationships/customXml" Target="../customXml/item4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17" Type="http://schemas.openxmlformats.org/officeDocument/2006/relationships/customXml" Target="../customXml/item3.xml"/><Relationship Id="rId2" Type="http://schemas.openxmlformats.org/officeDocument/2006/relationships/worksheet" Target="worksheets/sheet2.xml"/><Relationship Id="rId16" Type="http://schemas.openxmlformats.org/officeDocument/2006/relationships/customXml" Target="../customXml/item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5" Type="http://schemas.openxmlformats.org/officeDocument/2006/relationships/customXml" Target="../customXml/item1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alcChain" Target="calcChain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_rels/chart4.xml.rels><?xml version="1.0" encoding="UTF-8" standalone="yes"?>
<Relationships xmlns="http://schemas.openxmlformats.org/package/2006/relationships"><Relationship Id="rId2" Type="http://schemas.microsoft.com/office/2011/relationships/chartColorStyle" Target="colors4.xml"/><Relationship Id="rId1" Type="http://schemas.microsoft.com/office/2011/relationships/chartStyle" Target="style4.xml"/></Relationships>
</file>

<file path=xl/charts/_rels/chart5.xml.rels><?xml version="1.0" encoding="UTF-8" standalone="yes"?>
<Relationships xmlns="http://schemas.openxmlformats.org/package/2006/relationships"><Relationship Id="rId2" Type="http://schemas.microsoft.com/office/2011/relationships/chartColorStyle" Target="colors5.xml"/><Relationship Id="rId1" Type="http://schemas.microsoft.com/office/2011/relationships/chartStyle" Target="style5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nl-NL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nl-BE"/>
              <a:t>Torque</a:t>
            </a:r>
            <a:r>
              <a:rPr lang="nl-BE" baseline="0"/>
              <a:t> vs. Dyno speed</a:t>
            </a:r>
          </a:p>
          <a:p>
            <a:pPr>
              <a:defRPr/>
            </a:pPr>
            <a:endParaRPr lang="nl-BE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lineMarker"/>
        <c:varyColors val="0"/>
        <c:ser>
          <c:idx val="0"/>
          <c:order val="0"/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xVal>
            <c:numRef>
              <c:f>'Torque calc.'!$A$10:$A$100</c:f>
              <c:numCache>
                <c:formatCode>General</c:formatCode>
                <c:ptCount val="91"/>
                <c:pt idx="0">
                  <c:v>1000</c:v>
                </c:pt>
                <c:pt idx="1">
                  <c:v>1050</c:v>
                </c:pt>
                <c:pt idx="2">
                  <c:v>1100</c:v>
                </c:pt>
                <c:pt idx="3">
                  <c:v>1150</c:v>
                </c:pt>
                <c:pt idx="4">
                  <c:v>1200</c:v>
                </c:pt>
                <c:pt idx="5">
                  <c:v>1250</c:v>
                </c:pt>
                <c:pt idx="6">
                  <c:v>1300</c:v>
                </c:pt>
                <c:pt idx="7">
                  <c:v>1350</c:v>
                </c:pt>
                <c:pt idx="8">
                  <c:v>1400</c:v>
                </c:pt>
                <c:pt idx="9">
                  <c:v>1450</c:v>
                </c:pt>
                <c:pt idx="10">
                  <c:v>1500</c:v>
                </c:pt>
                <c:pt idx="11">
                  <c:v>1550</c:v>
                </c:pt>
                <c:pt idx="12">
                  <c:v>1600</c:v>
                </c:pt>
                <c:pt idx="13">
                  <c:v>1650</c:v>
                </c:pt>
                <c:pt idx="14">
                  <c:v>1700</c:v>
                </c:pt>
                <c:pt idx="15">
                  <c:v>1750</c:v>
                </c:pt>
                <c:pt idx="16">
                  <c:v>1800</c:v>
                </c:pt>
                <c:pt idx="17">
                  <c:v>1850</c:v>
                </c:pt>
                <c:pt idx="18">
                  <c:v>1900</c:v>
                </c:pt>
                <c:pt idx="19">
                  <c:v>1950</c:v>
                </c:pt>
                <c:pt idx="20">
                  <c:v>2000</c:v>
                </c:pt>
                <c:pt idx="21">
                  <c:v>2050</c:v>
                </c:pt>
                <c:pt idx="22">
                  <c:v>2100</c:v>
                </c:pt>
                <c:pt idx="23">
                  <c:v>2150</c:v>
                </c:pt>
                <c:pt idx="24">
                  <c:v>2200</c:v>
                </c:pt>
                <c:pt idx="25">
                  <c:v>2250</c:v>
                </c:pt>
                <c:pt idx="26">
                  <c:v>2300</c:v>
                </c:pt>
                <c:pt idx="27">
                  <c:v>2350</c:v>
                </c:pt>
                <c:pt idx="28">
                  <c:v>2400</c:v>
                </c:pt>
                <c:pt idx="29">
                  <c:v>2450</c:v>
                </c:pt>
                <c:pt idx="30">
                  <c:v>2500</c:v>
                </c:pt>
                <c:pt idx="31">
                  <c:v>2550</c:v>
                </c:pt>
                <c:pt idx="32">
                  <c:v>2600</c:v>
                </c:pt>
                <c:pt idx="33">
                  <c:v>2650</c:v>
                </c:pt>
                <c:pt idx="34">
                  <c:v>2700</c:v>
                </c:pt>
                <c:pt idx="35">
                  <c:v>2750</c:v>
                </c:pt>
                <c:pt idx="36">
                  <c:v>2800</c:v>
                </c:pt>
                <c:pt idx="37">
                  <c:v>2850</c:v>
                </c:pt>
                <c:pt idx="38">
                  <c:v>2900</c:v>
                </c:pt>
                <c:pt idx="39">
                  <c:v>2950</c:v>
                </c:pt>
                <c:pt idx="40">
                  <c:v>3000</c:v>
                </c:pt>
                <c:pt idx="41">
                  <c:v>3050</c:v>
                </c:pt>
                <c:pt idx="42">
                  <c:v>3100</c:v>
                </c:pt>
                <c:pt idx="43">
                  <c:v>3150</c:v>
                </c:pt>
                <c:pt idx="44">
                  <c:v>3200</c:v>
                </c:pt>
                <c:pt idx="45">
                  <c:v>3250</c:v>
                </c:pt>
                <c:pt idx="46">
                  <c:v>3300</c:v>
                </c:pt>
                <c:pt idx="47">
                  <c:v>3350</c:v>
                </c:pt>
                <c:pt idx="48">
                  <c:v>3400</c:v>
                </c:pt>
                <c:pt idx="49">
                  <c:v>3450</c:v>
                </c:pt>
                <c:pt idx="50">
                  <c:v>3500</c:v>
                </c:pt>
                <c:pt idx="51">
                  <c:v>3550</c:v>
                </c:pt>
                <c:pt idx="52">
                  <c:v>3600</c:v>
                </c:pt>
                <c:pt idx="53">
                  <c:v>3650</c:v>
                </c:pt>
                <c:pt idx="54">
                  <c:v>3700</c:v>
                </c:pt>
                <c:pt idx="55">
                  <c:v>3750</c:v>
                </c:pt>
                <c:pt idx="56">
                  <c:v>3800</c:v>
                </c:pt>
                <c:pt idx="57">
                  <c:v>3850</c:v>
                </c:pt>
                <c:pt idx="58">
                  <c:v>3900</c:v>
                </c:pt>
                <c:pt idx="59">
                  <c:v>3950</c:v>
                </c:pt>
                <c:pt idx="60">
                  <c:v>4000</c:v>
                </c:pt>
                <c:pt idx="61">
                  <c:v>4050</c:v>
                </c:pt>
                <c:pt idx="62">
                  <c:v>4100</c:v>
                </c:pt>
                <c:pt idx="63">
                  <c:v>4150</c:v>
                </c:pt>
                <c:pt idx="64">
                  <c:v>4200</c:v>
                </c:pt>
                <c:pt idx="65">
                  <c:v>4250</c:v>
                </c:pt>
                <c:pt idx="66">
                  <c:v>4300</c:v>
                </c:pt>
                <c:pt idx="67">
                  <c:v>4350</c:v>
                </c:pt>
                <c:pt idx="68">
                  <c:v>4400</c:v>
                </c:pt>
                <c:pt idx="69">
                  <c:v>4450</c:v>
                </c:pt>
                <c:pt idx="70">
                  <c:v>4500</c:v>
                </c:pt>
                <c:pt idx="71">
                  <c:v>4550</c:v>
                </c:pt>
                <c:pt idx="72">
                  <c:v>4600</c:v>
                </c:pt>
                <c:pt idx="73">
                  <c:v>4650</c:v>
                </c:pt>
                <c:pt idx="74">
                  <c:v>4700</c:v>
                </c:pt>
                <c:pt idx="75">
                  <c:v>4750</c:v>
                </c:pt>
                <c:pt idx="76">
                  <c:v>4800</c:v>
                </c:pt>
                <c:pt idx="77">
                  <c:v>4850</c:v>
                </c:pt>
                <c:pt idx="78">
                  <c:v>4900</c:v>
                </c:pt>
                <c:pt idx="79">
                  <c:v>4950</c:v>
                </c:pt>
                <c:pt idx="80">
                  <c:v>5000</c:v>
                </c:pt>
                <c:pt idx="81">
                  <c:v>5050</c:v>
                </c:pt>
                <c:pt idx="82">
                  <c:v>5100</c:v>
                </c:pt>
                <c:pt idx="83">
                  <c:v>5150</c:v>
                </c:pt>
                <c:pt idx="84">
                  <c:v>5200</c:v>
                </c:pt>
                <c:pt idx="85">
                  <c:v>5250</c:v>
                </c:pt>
                <c:pt idx="86">
                  <c:v>5300</c:v>
                </c:pt>
                <c:pt idx="87">
                  <c:v>5350</c:v>
                </c:pt>
                <c:pt idx="88">
                  <c:v>5400</c:v>
                </c:pt>
                <c:pt idx="89">
                  <c:v>5450</c:v>
                </c:pt>
                <c:pt idx="90">
                  <c:v>5500</c:v>
                </c:pt>
              </c:numCache>
            </c:numRef>
          </c:xVal>
          <c:yVal>
            <c:numRef>
              <c:f>'Torque calc.'!$D$10:$D$100</c:f>
              <c:numCache>
                <c:formatCode>0.000</c:formatCode>
                <c:ptCount val="91"/>
                <c:pt idx="0">
                  <c:v>83.433490399999997</c:v>
                </c:pt>
                <c:pt idx="1">
                  <c:v>83.825878656</c:v>
                </c:pt>
                <c:pt idx="2">
                  <c:v>84.586997663999995</c:v>
                </c:pt>
                <c:pt idx="3">
                  <c:v>85.011201184000001</c:v>
                </c:pt>
                <c:pt idx="4">
                  <c:v>86.318074335999995</c:v>
                </c:pt>
                <c:pt idx="5">
                  <c:v>87.704077760000004</c:v>
                </c:pt>
                <c:pt idx="6">
                  <c:v>89.317682687999991</c:v>
                </c:pt>
                <c:pt idx="7">
                  <c:v>91.201309471999991</c:v>
                </c:pt>
                <c:pt idx="8">
                  <c:v>93.217091967999991</c:v>
                </c:pt>
                <c:pt idx="9">
                  <c:v>94.452992607999988</c:v>
                </c:pt>
                <c:pt idx="10">
                  <c:v>95.43355536</c:v>
                </c:pt>
                <c:pt idx="11">
                  <c:v>96.088623487999996</c:v>
                </c:pt>
                <c:pt idx="12">
                  <c:v>96.645798495999998</c:v>
                </c:pt>
                <c:pt idx="13">
                  <c:v>96.891347072000002</c:v>
                </c:pt>
                <c:pt idx="14">
                  <c:v>96.796717055999991</c:v>
                </c:pt>
                <c:pt idx="15">
                  <c:v>96.963951135999991</c:v>
                </c:pt>
                <c:pt idx="16">
                  <c:v>97.553757183999991</c:v>
                </c:pt>
                <c:pt idx="17">
                  <c:v>97.839278783999987</c:v>
                </c:pt>
                <c:pt idx="18">
                  <c:v>98.036696575999997</c:v>
                </c:pt>
                <c:pt idx="19">
                  <c:v>98.666475647999988</c:v>
                </c:pt>
                <c:pt idx="20">
                  <c:v>99.652748831999986</c:v>
                </c:pt>
                <c:pt idx="21">
                  <c:v>100.21400272</c:v>
                </c:pt>
                <c:pt idx="22">
                  <c:v>100.989805696</c:v>
                </c:pt>
                <c:pt idx="23">
                  <c:v>101.80395014399998</c:v>
                </c:pt>
                <c:pt idx="24">
                  <c:v>102.08376131199999</c:v>
                </c:pt>
                <c:pt idx="25">
                  <c:v>102.810617728</c:v>
                </c:pt>
                <c:pt idx="26">
                  <c:v>103.32618815999999</c:v>
                </c:pt>
                <c:pt idx="27">
                  <c:v>103.458343872</c:v>
                </c:pt>
                <c:pt idx="28">
                  <c:v>103.35066144</c:v>
                </c:pt>
                <c:pt idx="29">
                  <c:v>103.238084352</c:v>
                </c:pt>
                <c:pt idx="30">
                  <c:v>103.145085888</c:v>
                </c:pt>
                <c:pt idx="31">
                  <c:v>102.982746464</c:v>
                </c:pt>
                <c:pt idx="32">
                  <c:v>102.919115936</c:v>
                </c:pt>
                <c:pt idx="33">
                  <c:v>102.66296227199999</c:v>
                </c:pt>
                <c:pt idx="34">
                  <c:v>101.89939593599999</c:v>
                </c:pt>
                <c:pt idx="35">
                  <c:v>101.096672352</c:v>
                </c:pt>
                <c:pt idx="36">
                  <c:v>100.90251766399999</c:v>
                </c:pt>
                <c:pt idx="37">
                  <c:v>100.65778486399999</c:v>
                </c:pt>
                <c:pt idx="38">
                  <c:v>99.948059743999991</c:v>
                </c:pt>
                <c:pt idx="39">
                  <c:v>99.391700512</c:v>
                </c:pt>
                <c:pt idx="40">
                  <c:v>99.287281183999994</c:v>
                </c:pt>
                <c:pt idx="41">
                  <c:v>98.809236447999993</c:v>
                </c:pt>
                <c:pt idx="42">
                  <c:v>98.810052223999989</c:v>
                </c:pt>
                <c:pt idx="43">
                  <c:v>98.587345375999988</c:v>
                </c:pt>
                <c:pt idx="44">
                  <c:v>98.379322496</c:v>
                </c:pt>
                <c:pt idx="45">
                  <c:v>98.578371840000003</c:v>
                </c:pt>
                <c:pt idx="46">
                  <c:v>99.225282207999996</c:v>
                </c:pt>
                <c:pt idx="47">
                  <c:v>99.672327455999991</c:v>
                </c:pt>
                <c:pt idx="48">
                  <c:v>100.285791008</c:v>
                </c:pt>
                <c:pt idx="49">
                  <c:v>100.72794159999999</c:v>
                </c:pt>
                <c:pt idx="50">
                  <c:v>100.689600128</c:v>
                </c:pt>
                <c:pt idx="51">
                  <c:v>101.32345807999999</c:v>
                </c:pt>
                <c:pt idx="52">
                  <c:v>101.21006521599999</c:v>
                </c:pt>
                <c:pt idx="53">
                  <c:v>101.129303392</c:v>
                </c:pt>
                <c:pt idx="54">
                  <c:v>101.00530543999999</c:v>
                </c:pt>
                <c:pt idx="55">
                  <c:v>100.96614819199999</c:v>
                </c:pt>
                <c:pt idx="56">
                  <c:v>100.75567798399999</c:v>
                </c:pt>
                <c:pt idx="57">
                  <c:v>100.072873472</c:v>
                </c:pt>
                <c:pt idx="58">
                  <c:v>99.652748831999986</c:v>
                </c:pt>
                <c:pt idx="59">
                  <c:v>98.858998783999994</c:v>
                </c:pt>
                <c:pt idx="60">
                  <c:v>97.896383103999995</c:v>
                </c:pt>
                <c:pt idx="61">
                  <c:v>96.860347583999996</c:v>
                </c:pt>
                <c:pt idx="62">
                  <c:v>95.806364991999985</c:v>
                </c:pt>
                <c:pt idx="63">
                  <c:v>95.037903999999997</c:v>
                </c:pt>
                <c:pt idx="64">
                  <c:v>94.573727455999986</c:v>
                </c:pt>
                <c:pt idx="65">
                  <c:v>93.841976383999992</c:v>
                </c:pt>
                <c:pt idx="66">
                  <c:v>93.317432416000003</c:v>
                </c:pt>
                <c:pt idx="67">
                  <c:v>93.011516415999992</c:v>
                </c:pt>
                <c:pt idx="68">
                  <c:v>92.893228895999997</c:v>
                </c:pt>
                <c:pt idx="69">
                  <c:v>92.986227359999987</c:v>
                </c:pt>
                <c:pt idx="70">
                  <c:v>92.432315455999998</c:v>
                </c:pt>
                <c:pt idx="71">
                  <c:v>92.243055423999991</c:v>
                </c:pt>
                <c:pt idx="72">
                  <c:v>91.525988319999982</c:v>
                </c:pt>
                <c:pt idx="73">
                  <c:v>90.600898336</c:v>
                </c:pt>
                <c:pt idx="74">
                  <c:v>89.713334047999993</c:v>
                </c:pt>
                <c:pt idx="75">
                  <c:v>88.637325503999989</c:v>
                </c:pt>
                <c:pt idx="76">
                  <c:v>87.350030975999985</c:v>
                </c:pt>
                <c:pt idx="77">
                  <c:v>85.852266239999992</c:v>
                </c:pt>
                <c:pt idx="78">
                  <c:v>84.540498431999993</c:v>
                </c:pt>
                <c:pt idx="79">
                  <c:v>83.482436959999987</c:v>
                </c:pt>
                <c:pt idx="80">
                  <c:v>82.479848255999997</c:v>
                </c:pt>
                <c:pt idx="81">
                  <c:v>81.018711862399996</c:v>
                </c:pt>
                <c:pt idx="82">
                  <c:v>79.604645743999995</c:v>
                </c:pt>
                <c:pt idx="83">
                  <c:v>78.190987513599993</c:v>
                </c:pt>
                <c:pt idx="84">
                  <c:v>77.338256860799987</c:v>
                </c:pt>
                <c:pt idx="85">
                  <c:v>75.94678773759999</c:v>
                </c:pt>
                <c:pt idx="86">
                  <c:v>74.878936953600004</c:v>
                </c:pt>
                <c:pt idx="87">
                  <c:v>73.904247788799992</c:v>
                </c:pt>
                <c:pt idx="88">
                  <c:v>73.124039622399991</c:v>
                </c:pt>
                <c:pt idx="89">
                  <c:v>72.543370265600004</c:v>
                </c:pt>
                <c:pt idx="90">
                  <c:v>72.316421382399994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08AC-4315-AA9D-4A7E19819F5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641140984"/>
        <c:axId val="641139704"/>
      </c:scatterChart>
      <c:valAx>
        <c:axId val="641140984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nl-BE"/>
                  <a:t>Dyno</a:t>
                </a:r>
                <a:r>
                  <a:rPr lang="nl-BE" baseline="0"/>
                  <a:t> speed (RPM)</a:t>
                </a:r>
                <a:endParaRPr lang="nl-BE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641139704"/>
        <c:crosses val="autoZero"/>
        <c:crossBetween val="midCat"/>
      </c:valAx>
      <c:valAx>
        <c:axId val="64113970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nl-BE"/>
                  <a:t>Torque (Nm)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0.0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641140984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nl-NL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nl-BE"/>
              <a:t>Brake power vs. Dyno speed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>
        <c:manualLayout>
          <c:layoutTarget val="inner"/>
          <c:xMode val="edge"/>
          <c:yMode val="edge"/>
          <c:x val="0.11203937007874015"/>
          <c:y val="0.14393518518518519"/>
          <c:w val="0.84596062992125987"/>
          <c:h val="0.72088764946048411"/>
        </c:manualLayout>
      </c:layout>
      <c:scatterChart>
        <c:scatterStyle val="lineMarker"/>
        <c:varyColors val="0"/>
        <c:ser>
          <c:idx val="0"/>
          <c:order val="0"/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xVal>
            <c:numRef>
              <c:f>'brake Power calc.'!$A$10:$A$100</c:f>
              <c:numCache>
                <c:formatCode>General</c:formatCode>
                <c:ptCount val="91"/>
                <c:pt idx="0">
                  <c:v>1000</c:v>
                </c:pt>
                <c:pt idx="1">
                  <c:v>1050</c:v>
                </c:pt>
                <c:pt idx="2">
                  <c:v>1100</c:v>
                </c:pt>
                <c:pt idx="3">
                  <c:v>1150</c:v>
                </c:pt>
                <c:pt idx="4">
                  <c:v>1200</c:v>
                </c:pt>
                <c:pt idx="5">
                  <c:v>1250</c:v>
                </c:pt>
                <c:pt idx="6">
                  <c:v>1300</c:v>
                </c:pt>
                <c:pt idx="7">
                  <c:v>1350</c:v>
                </c:pt>
                <c:pt idx="8">
                  <c:v>1400</c:v>
                </c:pt>
                <c:pt idx="9">
                  <c:v>1450</c:v>
                </c:pt>
                <c:pt idx="10">
                  <c:v>1500</c:v>
                </c:pt>
                <c:pt idx="11">
                  <c:v>1550</c:v>
                </c:pt>
                <c:pt idx="12">
                  <c:v>1600</c:v>
                </c:pt>
                <c:pt idx="13">
                  <c:v>1650</c:v>
                </c:pt>
                <c:pt idx="14">
                  <c:v>1700</c:v>
                </c:pt>
                <c:pt idx="15">
                  <c:v>1750</c:v>
                </c:pt>
                <c:pt idx="16">
                  <c:v>1800</c:v>
                </c:pt>
                <c:pt idx="17">
                  <c:v>1850</c:v>
                </c:pt>
                <c:pt idx="18">
                  <c:v>1900</c:v>
                </c:pt>
                <c:pt idx="19">
                  <c:v>1950</c:v>
                </c:pt>
                <c:pt idx="20">
                  <c:v>2000</c:v>
                </c:pt>
                <c:pt idx="21">
                  <c:v>2050</c:v>
                </c:pt>
                <c:pt idx="22">
                  <c:v>2100</c:v>
                </c:pt>
                <c:pt idx="23">
                  <c:v>2150</c:v>
                </c:pt>
                <c:pt idx="24">
                  <c:v>2200</c:v>
                </c:pt>
                <c:pt idx="25">
                  <c:v>2250</c:v>
                </c:pt>
                <c:pt idx="26">
                  <c:v>2300</c:v>
                </c:pt>
                <c:pt idx="27">
                  <c:v>2350</c:v>
                </c:pt>
                <c:pt idx="28">
                  <c:v>2400</c:v>
                </c:pt>
                <c:pt idx="29">
                  <c:v>2450</c:v>
                </c:pt>
                <c:pt idx="30">
                  <c:v>2500</c:v>
                </c:pt>
                <c:pt idx="31">
                  <c:v>2550</c:v>
                </c:pt>
                <c:pt idx="32">
                  <c:v>2600</c:v>
                </c:pt>
                <c:pt idx="33">
                  <c:v>2650</c:v>
                </c:pt>
                <c:pt idx="34">
                  <c:v>2700</c:v>
                </c:pt>
                <c:pt idx="35">
                  <c:v>2750</c:v>
                </c:pt>
                <c:pt idx="36">
                  <c:v>2800</c:v>
                </c:pt>
                <c:pt idx="37">
                  <c:v>2850</c:v>
                </c:pt>
                <c:pt idx="38">
                  <c:v>2900</c:v>
                </c:pt>
                <c:pt idx="39">
                  <c:v>2950</c:v>
                </c:pt>
                <c:pt idx="40">
                  <c:v>3000</c:v>
                </c:pt>
                <c:pt idx="41">
                  <c:v>3050</c:v>
                </c:pt>
                <c:pt idx="42">
                  <c:v>3100</c:v>
                </c:pt>
                <c:pt idx="43">
                  <c:v>3150</c:v>
                </c:pt>
                <c:pt idx="44">
                  <c:v>3200</c:v>
                </c:pt>
                <c:pt idx="45">
                  <c:v>3250</c:v>
                </c:pt>
                <c:pt idx="46">
                  <c:v>3300</c:v>
                </c:pt>
                <c:pt idx="47">
                  <c:v>3350</c:v>
                </c:pt>
                <c:pt idx="48">
                  <c:v>3400</c:v>
                </c:pt>
                <c:pt idx="49">
                  <c:v>3450</c:v>
                </c:pt>
                <c:pt idx="50">
                  <c:v>3500</c:v>
                </c:pt>
                <c:pt idx="51">
                  <c:v>3550</c:v>
                </c:pt>
                <c:pt idx="52">
                  <c:v>3600</c:v>
                </c:pt>
                <c:pt idx="53">
                  <c:v>3650</c:v>
                </c:pt>
                <c:pt idx="54">
                  <c:v>3700</c:v>
                </c:pt>
                <c:pt idx="55">
                  <c:v>3750</c:v>
                </c:pt>
                <c:pt idx="56">
                  <c:v>3800</c:v>
                </c:pt>
                <c:pt idx="57">
                  <c:v>3850</c:v>
                </c:pt>
                <c:pt idx="58">
                  <c:v>3900</c:v>
                </c:pt>
                <c:pt idx="59">
                  <c:v>3950</c:v>
                </c:pt>
                <c:pt idx="60">
                  <c:v>4000</c:v>
                </c:pt>
                <c:pt idx="61">
                  <c:v>4050</c:v>
                </c:pt>
                <c:pt idx="62">
                  <c:v>4100</c:v>
                </c:pt>
                <c:pt idx="63">
                  <c:v>4150</c:v>
                </c:pt>
                <c:pt idx="64">
                  <c:v>4200</c:v>
                </c:pt>
                <c:pt idx="65">
                  <c:v>4250</c:v>
                </c:pt>
                <c:pt idx="66">
                  <c:v>4300</c:v>
                </c:pt>
                <c:pt idx="67">
                  <c:v>4350</c:v>
                </c:pt>
                <c:pt idx="68">
                  <c:v>4400</c:v>
                </c:pt>
                <c:pt idx="69">
                  <c:v>4450</c:v>
                </c:pt>
                <c:pt idx="70">
                  <c:v>4500</c:v>
                </c:pt>
                <c:pt idx="71">
                  <c:v>4550</c:v>
                </c:pt>
                <c:pt idx="72">
                  <c:v>4600</c:v>
                </c:pt>
                <c:pt idx="73">
                  <c:v>4650</c:v>
                </c:pt>
                <c:pt idx="74">
                  <c:v>4700</c:v>
                </c:pt>
                <c:pt idx="75">
                  <c:v>4750</c:v>
                </c:pt>
                <c:pt idx="76">
                  <c:v>4800</c:v>
                </c:pt>
                <c:pt idx="77">
                  <c:v>4850</c:v>
                </c:pt>
                <c:pt idx="78">
                  <c:v>4900</c:v>
                </c:pt>
                <c:pt idx="79">
                  <c:v>4950</c:v>
                </c:pt>
                <c:pt idx="80">
                  <c:v>5000</c:v>
                </c:pt>
                <c:pt idx="81">
                  <c:v>5050</c:v>
                </c:pt>
                <c:pt idx="82">
                  <c:v>5100</c:v>
                </c:pt>
                <c:pt idx="83">
                  <c:v>5150</c:v>
                </c:pt>
                <c:pt idx="84">
                  <c:v>5200</c:v>
                </c:pt>
                <c:pt idx="85">
                  <c:v>5250</c:v>
                </c:pt>
                <c:pt idx="86">
                  <c:v>5300</c:v>
                </c:pt>
                <c:pt idx="87">
                  <c:v>5350</c:v>
                </c:pt>
                <c:pt idx="88">
                  <c:v>5400</c:v>
                </c:pt>
                <c:pt idx="89">
                  <c:v>5450</c:v>
                </c:pt>
                <c:pt idx="90">
                  <c:v>5500</c:v>
                </c:pt>
              </c:numCache>
            </c:numRef>
          </c:xVal>
          <c:yVal>
            <c:numRef>
              <c:f>'brake Power calc.'!$E$10:$E$100</c:f>
              <c:numCache>
                <c:formatCode>0.00</c:formatCode>
                <c:ptCount val="91"/>
                <c:pt idx="0">
                  <c:v>8.7371346834664845</c:v>
                </c:pt>
                <c:pt idx="1">
                  <c:v>9.2171367598239673</c:v>
                </c:pt>
                <c:pt idx="2">
                  <c:v>9.7437226498494454</c:v>
                </c:pt>
                <c:pt idx="3">
                  <c:v>10.237704995979101</c:v>
                </c:pt>
                <c:pt idx="4">
                  <c:v>10.847049128239808</c:v>
                </c:pt>
                <c:pt idx="5">
                  <c:v>11.480436932528498</c:v>
                </c:pt>
                <c:pt idx="6">
                  <c:v>12.159323616625683</c:v>
                </c:pt>
                <c:pt idx="7">
                  <c:v>12.893281372575199</c:v>
                </c:pt>
                <c:pt idx="8">
                  <c:v>13.666339461398067</c:v>
                </c:pt>
                <c:pt idx="9">
                  <c:v>14.342086671531749</c:v>
                </c:pt>
                <c:pt idx="10">
                  <c:v>14.990667821246541</c:v>
                </c:pt>
                <c:pt idx="11">
                  <c:v>15.596684538245251</c:v>
                </c:pt>
                <c:pt idx="12">
                  <c:v>16.193158962952165</c:v>
                </c:pt>
                <c:pt idx="13">
                  <c:v>16.741622928679778</c:v>
                </c:pt>
                <c:pt idx="14">
                  <c:v>17.232098461035232</c:v>
                </c:pt>
                <c:pt idx="15">
                  <c:v>17.769572132194007</c:v>
                </c:pt>
                <c:pt idx="16">
                  <c:v>18.38845001396021</c:v>
                </c:pt>
                <c:pt idx="17">
                  <c:v>18.954554833387512</c:v>
                </c:pt>
                <c:pt idx="18">
                  <c:v>19.506119830540307</c:v>
                </c:pt>
                <c:pt idx="19">
                  <c:v>20.148041878337946</c:v>
                </c:pt>
                <c:pt idx="20">
                  <c:v>20.871222909375998</c:v>
                </c:pt>
                <c:pt idx="21">
                  <c:v>21.513490940018599</c:v>
                </c:pt>
                <c:pt idx="22">
                  <c:v>22.208818216340998</c:v>
                </c:pt>
                <c:pt idx="23">
                  <c:v>22.920902167981524</c:v>
                </c:pt>
                <c:pt idx="24">
                  <c:v>23.518410269830163</c:v>
                </c:pt>
                <c:pt idx="25">
                  <c:v>24.2241811023985</c:v>
                </c:pt>
                <c:pt idx="26">
                  <c:v>24.886674179595097</c:v>
                </c:pt>
                <c:pt idx="27">
                  <c:v>25.460211223099272</c:v>
                </c:pt>
                <c:pt idx="28">
                  <c:v>25.97485429788399</c:v>
                </c:pt>
                <c:pt idx="29">
                  <c:v>26.487113935292339</c:v>
                </c:pt>
                <c:pt idx="30">
                  <c:v>27.003320339969086</c:v>
                </c:pt>
                <c:pt idx="31">
                  <c:v>27.500036377713226</c:v>
                </c:pt>
                <c:pt idx="32">
                  <c:v>28.021928006669459</c:v>
                </c:pt>
                <c:pt idx="33">
                  <c:v>28.489726712804178</c:v>
                </c:pt>
                <c:pt idx="34">
                  <c:v>28.811375430999771</c:v>
                </c:pt>
                <c:pt idx="35">
                  <c:v>29.113751623313274</c:v>
                </c:pt>
                <c:pt idx="36">
                  <c:v>29.586163434047425</c:v>
                </c:pt>
                <c:pt idx="37">
                  <c:v>30.041446958259602</c:v>
                </c:pt>
                <c:pt idx="38">
                  <c:v>30.35295538912273</c:v>
                </c:pt>
                <c:pt idx="39">
                  <c:v>30.704409888702447</c:v>
                </c:pt>
                <c:pt idx="40">
                  <c:v>31.192019316255848</c:v>
                </c:pt>
                <c:pt idx="41">
                  <c:v>31.559201085405117</c:v>
                </c:pt>
                <c:pt idx="42">
                  <c:v>32.076829864000025</c:v>
                </c:pt>
                <c:pt idx="43">
                  <c:v>32.520734396866928</c:v>
                </c:pt>
                <c:pt idx="44">
                  <c:v>32.967227393981297</c:v>
                </c:pt>
                <c:pt idx="45">
                  <c:v>33.550084617333589</c:v>
                </c:pt>
                <c:pt idx="46">
                  <c:v>34.289795939852951</c:v>
                </c:pt>
                <c:pt idx="47">
                  <c:v>34.966166773386185</c:v>
                </c:pt>
                <c:pt idx="48">
                  <c:v>35.706471819553066</c:v>
                </c:pt>
                <c:pt idx="49">
                  <c:v>36.391308554304892</c:v>
                </c:pt>
                <c:pt idx="50">
                  <c:v>36.904665939752171</c:v>
                </c:pt>
                <c:pt idx="51">
                  <c:v>37.667515398952226</c:v>
                </c:pt>
                <c:pt idx="52">
                  <c:v>38.155295682231532</c:v>
                </c:pt>
                <c:pt idx="53">
                  <c:v>38.654360986206868</c:v>
                </c:pt>
                <c:pt idx="54">
                  <c:v>39.135828150413971</c:v>
                </c:pt>
                <c:pt idx="55">
                  <c:v>39.649313677655691</c:v>
                </c:pt>
                <c:pt idx="56">
                  <c:v>40.09421771651914</c:v>
                </c:pt>
                <c:pt idx="57">
                  <c:v>40.346486195817867</c:v>
                </c:pt>
                <c:pt idx="58">
                  <c:v>40.698884673283203</c:v>
                </c:pt>
                <c:pt idx="59">
                  <c:v>40.892336068939137</c:v>
                </c:pt>
                <c:pt idx="60">
                  <c:v>41.006741063005101</c:v>
                </c:pt>
                <c:pt idx="61">
                  <c:v>41.079927113196504</c:v>
                </c:pt>
                <c:pt idx="62">
                  <c:v>41.134558231554628</c:v>
                </c:pt>
                <c:pt idx="63">
                  <c:v>41.302236040957787</c:v>
                </c:pt>
                <c:pt idx="64">
                  <c:v>41.595697835772199</c:v>
                </c:pt>
                <c:pt idx="65">
                  <c:v>41.765212344228843</c:v>
                </c:pt>
                <c:pt idx="66">
                  <c:v>42.020368285295355</c:v>
                </c:pt>
                <c:pt idx="67">
                  <c:v>42.369623017404038</c:v>
                </c:pt>
                <c:pt idx="68">
                  <c:v>42.802127201959941</c:v>
                </c:pt>
                <c:pt idx="69">
                  <c:v>43.331852565948921</c:v>
                </c:pt>
                <c:pt idx="70">
                  <c:v>43.557702478629579</c:v>
                </c:pt>
                <c:pt idx="71">
                  <c:v>43.9514992984817</c:v>
                </c:pt>
                <c:pt idx="72">
                  <c:v>44.089063786194089</c:v>
                </c:pt>
                <c:pt idx="73">
                  <c:v>44.117823076257061</c:v>
                </c:pt>
                <c:pt idx="74">
                  <c:v>44.15536435063153</c:v>
                </c:pt>
                <c:pt idx="75">
                  <c:v>44.08987535089215</c:v>
                </c:pt>
                <c:pt idx="76">
                  <c:v>43.906914496806785</c:v>
                </c:pt>
                <c:pt idx="77">
                  <c:v>43.603577241035069</c:v>
                </c:pt>
                <c:pt idx="78">
                  <c:v>43.379995438115792</c:v>
                </c:pt>
                <c:pt idx="79">
                  <c:v>43.274188758455985</c:v>
                </c:pt>
                <c:pt idx="80">
                  <c:v>43.186347558375083</c:v>
                </c:pt>
                <c:pt idx="81">
                  <c:v>42.845511315021049</c:v>
                </c:pt>
                <c:pt idx="82">
                  <c:v>42.514512944364625</c:v>
                </c:pt>
                <c:pt idx="83">
                  <c:v>42.16892648469112</c:v>
                </c:pt>
                <c:pt idx="84">
                  <c:v>42.113985263190472</c:v>
                </c:pt>
                <c:pt idx="85">
                  <c:v>41.753927323532807</c:v>
                </c:pt>
                <c:pt idx="86">
                  <c:v>41.558910889427615</c:v>
                </c:pt>
                <c:pt idx="87">
                  <c:v>41.404905809489989</c:v>
                </c:pt>
                <c:pt idx="88">
                  <c:v>41.350670222137339</c:v>
                </c:pt>
                <c:pt idx="89">
                  <c:v>41.402145635238007</c:v>
                </c:pt>
                <c:pt idx="90">
                  <c:v>41.651268660622797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CE4D-466A-9B49-328D7A2CFE9E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718110224"/>
        <c:axId val="718108624"/>
      </c:scatterChart>
      <c:valAx>
        <c:axId val="718110224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nl-BE"/>
                  <a:t>Dyno speed (RPM)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718108624"/>
        <c:crosses val="autoZero"/>
        <c:crossBetween val="midCat"/>
      </c:valAx>
      <c:valAx>
        <c:axId val="71810862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nl-BE"/>
                  <a:t>Brake power</a:t>
                </a:r>
                <a:r>
                  <a:rPr lang="nl-BE" baseline="0"/>
                  <a:t> (Kw)</a:t>
                </a:r>
                <a:endParaRPr lang="nl-BE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0.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718110224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nl-NL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nl-BE"/>
              <a:t> </a:t>
            </a:r>
            <a:r>
              <a:rPr lang="nl-BE" baseline="0"/>
              <a:t>Corrected power vs. Dyno speed</a:t>
            </a:r>
            <a:endParaRPr lang="nl-BE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lineMarker"/>
        <c:varyColors val="0"/>
        <c:ser>
          <c:idx val="0"/>
          <c:order val="0"/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xVal>
            <c:numRef>
              <c:f>'Corrected power Calc.'!$A$10:$A$100</c:f>
              <c:numCache>
                <c:formatCode>General</c:formatCode>
                <c:ptCount val="91"/>
                <c:pt idx="0">
                  <c:v>1000</c:v>
                </c:pt>
                <c:pt idx="1">
                  <c:v>1050</c:v>
                </c:pt>
                <c:pt idx="2">
                  <c:v>1100</c:v>
                </c:pt>
                <c:pt idx="3">
                  <c:v>1150</c:v>
                </c:pt>
                <c:pt idx="4">
                  <c:v>1200</c:v>
                </c:pt>
                <c:pt idx="5">
                  <c:v>1250</c:v>
                </c:pt>
                <c:pt idx="6">
                  <c:v>1300</c:v>
                </c:pt>
                <c:pt idx="7">
                  <c:v>1350</c:v>
                </c:pt>
                <c:pt idx="8">
                  <c:v>1400</c:v>
                </c:pt>
                <c:pt idx="9">
                  <c:v>1450</c:v>
                </c:pt>
                <c:pt idx="10">
                  <c:v>1500</c:v>
                </c:pt>
                <c:pt idx="11">
                  <c:v>1550</c:v>
                </c:pt>
                <c:pt idx="12">
                  <c:v>1600</c:v>
                </c:pt>
                <c:pt idx="13">
                  <c:v>1650</c:v>
                </c:pt>
                <c:pt idx="14">
                  <c:v>1700</c:v>
                </c:pt>
                <c:pt idx="15">
                  <c:v>1750</c:v>
                </c:pt>
                <c:pt idx="16">
                  <c:v>1800</c:v>
                </c:pt>
                <c:pt idx="17">
                  <c:v>1850</c:v>
                </c:pt>
                <c:pt idx="18">
                  <c:v>1900</c:v>
                </c:pt>
                <c:pt idx="19">
                  <c:v>1950</c:v>
                </c:pt>
                <c:pt idx="20">
                  <c:v>2000</c:v>
                </c:pt>
                <c:pt idx="21">
                  <c:v>2050</c:v>
                </c:pt>
                <c:pt idx="22">
                  <c:v>2100</c:v>
                </c:pt>
                <c:pt idx="23">
                  <c:v>2150</c:v>
                </c:pt>
                <c:pt idx="24">
                  <c:v>2200</c:v>
                </c:pt>
                <c:pt idx="25">
                  <c:v>2250</c:v>
                </c:pt>
                <c:pt idx="26">
                  <c:v>2300</c:v>
                </c:pt>
                <c:pt idx="27">
                  <c:v>2350</c:v>
                </c:pt>
                <c:pt idx="28">
                  <c:v>2400</c:v>
                </c:pt>
                <c:pt idx="29">
                  <c:v>2450</c:v>
                </c:pt>
                <c:pt idx="30">
                  <c:v>2500</c:v>
                </c:pt>
                <c:pt idx="31">
                  <c:v>2550</c:v>
                </c:pt>
                <c:pt idx="32">
                  <c:v>2600</c:v>
                </c:pt>
                <c:pt idx="33">
                  <c:v>2650</c:v>
                </c:pt>
                <c:pt idx="34">
                  <c:v>2700</c:v>
                </c:pt>
                <c:pt idx="35">
                  <c:v>2750</c:v>
                </c:pt>
                <c:pt idx="36">
                  <c:v>2800</c:v>
                </c:pt>
                <c:pt idx="37">
                  <c:v>2850</c:v>
                </c:pt>
                <c:pt idx="38">
                  <c:v>2900</c:v>
                </c:pt>
                <c:pt idx="39">
                  <c:v>2950</c:v>
                </c:pt>
                <c:pt idx="40">
                  <c:v>3000</c:v>
                </c:pt>
                <c:pt idx="41">
                  <c:v>3050</c:v>
                </c:pt>
                <c:pt idx="42">
                  <c:v>3100</c:v>
                </c:pt>
                <c:pt idx="43">
                  <c:v>3150</c:v>
                </c:pt>
                <c:pt idx="44">
                  <c:v>3200</c:v>
                </c:pt>
                <c:pt idx="45">
                  <c:v>3250</c:v>
                </c:pt>
                <c:pt idx="46">
                  <c:v>3300</c:v>
                </c:pt>
                <c:pt idx="47">
                  <c:v>3350</c:v>
                </c:pt>
                <c:pt idx="48">
                  <c:v>3400</c:v>
                </c:pt>
                <c:pt idx="49">
                  <c:v>3450</c:v>
                </c:pt>
                <c:pt idx="50">
                  <c:v>3500</c:v>
                </c:pt>
                <c:pt idx="51">
                  <c:v>3550</c:v>
                </c:pt>
                <c:pt idx="52">
                  <c:v>3600</c:v>
                </c:pt>
                <c:pt idx="53">
                  <c:v>3650</c:v>
                </c:pt>
                <c:pt idx="54">
                  <c:v>3700</c:v>
                </c:pt>
                <c:pt idx="55">
                  <c:v>3750</c:v>
                </c:pt>
                <c:pt idx="56">
                  <c:v>3800</c:v>
                </c:pt>
                <c:pt idx="57">
                  <c:v>3850</c:v>
                </c:pt>
                <c:pt idx="58">
                  <c:v>3900</c:v>
                </c:pt>
                <c:pt idx="59">
                  <c:v>3950</c:v>
                </c:pt>
                <c:pt idx="60">
                  <c:v>4000</c:v>
                </c:pt>
                <c:pt idx="61">
                  <c:v>4050</c:v>
                </c:pt>
                <c:pt idx="62">
                  <c:v>4100</c:v>
                </c:pt>
                <c:pt idx="63">
                  <c:v>4150</c:v>
                </c:pt>
                <c:pt idx="64">
                  <c:v>4200</c:v>
                </c:pt>
                <c:pt idx="65">
                  <c:v>4250</c:v>
                </c:pt>
                <c:pt idx="66">
                  <c:v>4300</c:v>
                </c:pt>
                <c:pt idx="67">
                  <c:v>4350</c:v>
                </c:pt>
                <c:pt idx="68">
                  <c:v>4400</c:v>
                </c:pt>
                <c:pt idx="69">
                  <c:v>4450</c:v>
                </c:pt>
                <c:pt idx="70">
                  <c:v>4500</c:v>
                </c:pt>
                <c:pt idx="71">
                  <c:v>4550</c:v>
                </c:pt>
                <c:pt idx="72">
                  <c:v>4600</c:v>
                </c:pt>
                <c:pt idx="73">
                  <c:v>4650</c:v>
                </c:pt>
                <c:pt idx="74">
                  <c:v>4700</c:v>
                </c:pt>
                <c:pt idx="75">
                  <c:v>4750</c:v>
                </c:pt>
                <c:pt idx="76">
                  <c:v>4800</c:v>
                </c:pt>
                <c:pt idx="77">
                  <c:v>4850</c:v>
                </c:pt>
                <c:pt idx="78">
                  <c:v>4900</c:v>
                </c:pt>
                <c:pt idx="79">
                  <c:v>4950</c:v>
                </c:pt>
                <c:pt idx="80">
                  <c:v>5000</c:v>
                </c:pt>
                <c:pt idx="81">
                  <c:v>5050</c:v>
                </c:pt>
                <c:pt idx="82">
                  <c:v>5100</c:v>
                </c:pt>
                <c:pt idx="83">
                  <c:v>5150</c:v>
                </c:pt>
                <c:pt idx="84">
                  <c:v>5200</c:v>
                </c:pt>
                <c:pt idx="85">
                  <c:v>5250</c:v>
                </c:pt>
                <c:pt idx="86">
                  <c:v>5300</c:v>
                </c:pt>
                <c:pt idx="87">
                  <c:v>5350</c:v>
                </c:pt>
                <c:pt idx="88">
                  <c:v>5400</c:v>
                </c:pt>
                <c:pt idx="89">
                  <c:v>5450</c:v>
                </c:pt>
                <c:pt idx="90">
                  <c:v>5500</c:v>
                </c:pt>
              </c:numCache>
            </c:numRef>
          </c:xVal>
          <c:yVal>
            <c:numRef>
              <c:f>'Corrected power Calc.'!$D$10:$D$100</c:f>
              <c:numCache>
                <c:formatCode>0.00</c:formatCode>
                <c:ptCount val="91"/>
                <c:pt idx="0">
                  <c:v>8.8065036256360187</c:v>
                </c:pt>
                <c:pt idx="1">
                  <c:v>9.2903167038244696</c:v>
                </c:pt>
                <c:pt idx="2">
                  <c:v>9.821083450329315</c:v>
                </c:pt>
                <c:pt idx="3">
                  <c:v>10.318987795379998</c:v>
                </c:pt>
                <c:pt idx="4">
                  <c:v>10.933169847554213</c:v>
                </c:pt>
                <c:pt idx="5">
                  <c:v>11.571586467760063</c:v>
                </c:pt>
                <c:pt idx="6">
                  <c:v>12.255863208533142</c:v>
                </c:pt>
                <c:pt idx="7">
                  <c:v>12.995648260841463</c:v>
                </c:pt>
                <c:pt idx="8">
                  <c:v>13.774844085180613</c:v>
                </c:pt>
                <c:pt idx="9">
                  <c:v>14.45595642597088</c:v>
                </c:pt>
                <c:pt idx="10">
                  <c:v>15.109687019971103</c:v>
                </c:pt>
                <c:pt idx="11">
                  <c:v>15.720515238694148</c:v>
                </c:pt>
                <c:pt idx="12">
                  <c:v>16.321725403591884</c:v>
                </c:pt>
                <c:pt idx="13">
                  <c:v>16.874543927936138</c:v>
                </c:pt>
                <c:pt idx="14">
                  <c:v>17.368913616679489</c:v>
                </c:pt>
                <c:pt idx="15">
                  <c:v>17.910654588430848</c:v>
                </c:pt>
                <c:pt idx="16">
                  <c:v>18.534446083818171</c:v>
                </c:pt>
                <c:pt idx="17">
                  <c:v>19.10504552235156</c:v>
                </c:pt>
                <c:pt idx="18">
                  <c:v>19.660989698923739</c:v>
                </c:pt>
                <c:pt idx="19">
                  <c:v>20.308008320715512</c:v>
                </c:pt>
                <c:pt idx="20">
                  <c:v>21.03693108573589</c:v>
                </c:pt>
                <c:pt idx="21">
                  <c:v>21.68429843732169</c:v>
                </c:pt>
                <c:pt idx="22">
                  <c:v>22.385146301270076</c:v>
                </c:pt>
                <c:pt idx="23">
                  <c:v>23.102883881045084</c:v>
                </c:pt>
                <c:pt idx="24">
                  <c:v>23.705135930018791</c:v>
                </c:pt>
                <c:pt idx="25">
                  <c:v>24.416510267379383</c:v>
                </c:pt>
                <c:pt idx="26">
                  <c:v>25.08426324334425</c:v>
                </c:pt>
                <c:pt idx="27">
                  <c:v>25.662353914490016</c:v>
                </c:pt>
                <c:pt idx="28">
                  <c:v>26.181083025141874</c:v>
                </c:pt>
                <c:pt idx="29">
                  <c:v>26.697409774990462</c:v>
                </c:pt>
                <c:pt idx="30">
                  <c:v>27.217714627674578</c:v>
                </c:pt>
                <c:pt idx="31">
                  <c:v>27.718374368628666</c:v>
                </c:pt>
                <c:pt idx="32">
                  <c:v>28.244409583730636</c:v>
                </c:pt>
                <c:pt idx="33">
                  <c:v>28.715922402394057</c:v>
                </c:pt>
                <c:pt idx="34">
                  <c:v>29.040124867571905</c:v>
                </c:pt>
                <c:pt idx="35">
                  <c:v>29.344901791630761</c:v>
                </c:pt>
                <c:pt idx="36">
                  <c:v>29.821064340881168</c:v>
                </c:pt>
                <c:pt idx="37">
                  <c:v>30.279962612674332</c:v>
                </c:pt>
                <c:pt idx="38">
                  <c:v>30.593944281172995</c:v>
                </c:pt>
                <c:pt idx="39">
                  <c:v>30.948189172310109</c:v>
                </c:pt>
                <c:pt idx="40">
                  <c:v>31.439670000660993</c:v>
                </c:pt>
                <c:pt idx="41">
                  <c:v>31.809767028854854</c:v>
                </c:pt>
                <c:pt idx="42">
                  <c:v>32.331505548469963</c:v>
                </c:pt>
                <c:pt idx="43">
                  <c:v>32.77893448481521</c:v>
                </c:pt>
                <c:pt idx="44">
                  <c:v>33.228972436656505</c:v>
                </c:pt>
                <c:pt idx="45">
                  <c:v>33.816457285710428</c:v>
                </c:pt>
                <c:pt idx="46">
                  <c:v>34.562041585334185</c:v>
                </c:pt>
                <c:pt idx="47">
                  <c:v>35.243782500814916</c:v>
                </c:pt>
                <c:pt idx="48">
                  <c:v>35.989965237986439</c:v>
                </c:pt>
                <c:pt idx="49">
                  <c:v>36.680239270155511</c:v>
                </c:pt>
                <c:pt idx="50">
                  <c:v>37.197672483671553</c:v>
                </c:pt>
                <c:pt idx="51">
                  <c:v>37.966578626433943</c:v>
                </c:pt>
                <c:pt idx="52">
                  <c:v>38.458231667028791</c:v>
                </c:pt>
                <c:pt idx="53">
                  <c:v>38.96125932633737</c:v>
                </c:pt>
                <c:pt idx="54">
                  <c:v>39.44654912451778</c:v>
                </c:pt>
                <c:pt idx="55">
                  <c:v>39.964111497216805</c:v>
                </c:pt>
                <c:pt idx="56">
                  <c:v>40.41254787518924</c:v>
                </c:pt>
                <c:pt idx="57">
                  <c:v>40.666819253399993</c:v>
                </c:pt>
                <c:pt idx="58">
                  <c:v>41.022015617184991</c:v>
                </c:pt>
                <c:pt idx="59">
                  <c:v>41.217002930411624</c:v>
                </c:pt>
                <c:pt idx="60">
                  <c:v>41.332316248968937</c:v>
                </c:pt>
                <c:pt idx="61">
                  <c:v>41.406083363670312</c:v>
                </c:pt>
                <c:pt idx="62">
                  <c:v>41.461148228677338</c:v>
                </c:pt>
                <c:pt idx="63">
                  <c:v>41.630157324902207</c:v>
                </c:pt>
                <c:pt idx="64">
                  <c:v>41.92594907513233</c:v>
                </c:pt>
                <c:pt idx="65">
                  <c:v>42.096809452979791</c:v>
                </c:pt>
                <c:pt idx="66">
                  <c:v>42.353991218113499</c:v>
                </c:pt>
                <c:pt idx="67">
                  <c:v>42.706018876609583</c:v>
                </c:pt>
                <c:pt idx="68">
                  <c:v>43.14195695097645</c:v>
                </c:pt>
                <c:pt idx="69">
                  <c:v>43.675888097464103</c:v>
                </c:pt>
                <c:pt idx="70">
                  <c:v>43.903531157452129</c:v>
                </c:pt>
                <c:pt idx="71">
                  <c:v>44.300454547949258</c:v>
                </c:pt>
                <c:pt idx="72">
                  <c:v>44.439111236175712</c:v>
                </c:pt>
                <c:pt idx="73">
                  <c:v>44.468098862140721</c:v>
                </c:pt>
                <c:pt idx="74">
                  <c:v>44.505938197445396</c:v>
                </c:pt>
                <c:pt idx="75">
                  <c:v>44.439929244334543</c:v>
                </c:pt>
                <c:pt idx="76">
                  <c:v>44.255515762887221</c:v>
                </c:pt>
                <c:pt idx="77">
                  <c:v>43.949770144956076</c:v>
                </c:pt>
                <c:pt idx="78">
                  <c:v>43.724413202506653</c:v>
                </c:pt>
                <c:pt idx="79">
                  <c:v>43.617766465126728</c:v>
                </c:pt>
                <c:pt idx="80">
                  <c:v>43.529227845199479</c:v>
                </c:pt>
                <c:pt idx="81">
                  <c:v>43.185685514494033</c:v>
                </c:pt>
                <c:pt idx="82">
                  <c:v>42.852059164795953</c:v>
                </c:pt>
                <c:pt idx="83">
                  <c:v>42.503728903177738</c:v>
                </c:pt>
                <c:pt idx="84">
                  <c:v>42.448351472947905</c:v>
                </c:pt>
                <c:pt idx="85">
                  <c:v>42.085434834266053</c:v>
                </c:pt>
                <c:pt idx="86">
                  <c:v>41.888870056884763</c:v>
                </c:pt>
                <c:pt idx="87">
                  <c:v>41.733642245482983</c:v>
                </c:pt>
                <c:pt idx="88">
                  <c:v>41.678976051820726</c:v>
                </c:pt>
                <c:pt idx="89">
                  <c:v>41.730860156681779</c:v>
                </c:pt>
                <c:pt idx="90">
                  <c:v>41.981961107481148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5987-4A4F-A392-9570B2737E72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386916464"/>
        <c:axId val="386917104"/>
      </c:scatterChart>
      <c:valAx>
        <c:axId val="386916464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nl-BE"/>
                  <a:t>Dyno speed (RPM)</a:t>
                </a:r>
              </a:p>
            </c:rich>
          </c:tx>
          <c:layout>
            <c:manualLayout>
              <c:xMode val="edge"/>
              <c:yMode val="edge"/>
              <c:x val="0.48177400901810352"/>
              <c:y val="0.89033254082411062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386917104"/>
        <c:crosses val="autoZero"/>
        <c:crossBetween val="midCat"/>
      </c:valAx>
      <c:valAx>
        <c:axId val="38691710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nl-BE"/>
                  <a:t>Corrected power (Kw)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0.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386916464"/>
        <c:crosses val="autoZero"/>
        <c:crossBetween val="midCat"/>
        <c:minorUnit val="0.1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nl-NL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nl-BE"/>
              <a:t>Specific fuel consumption vs. Dyno speed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>
        <c:manualLayout>
          <c:layoutTarget val="inner"/>
          <c:xMode val="edge"/>
          <c:yMode val="edge"/>
          <c:x val="0.13750224527305391"/>
          <c:y val="0.14592872227399489"/>
          <c:w val="0.81410881362650611"/>
          <c:h val="0.67384741341222609"/>
        </c:manualLayout>
      </c:layout>
      <c:scatterChart>
        <c:scatterStyle val="smoothMarker"/>
        <c:varyColors val="0"/>
        <c:ser>
          <c:idx val="0"/>
          <c:order val="0"/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'S.F.C. Calc.'!$A$10:$A$100</c:f>
              <c:numCache>
                <c:formatCode>General</c:formatCode>
                <c:ptCount val="91"/>
                <c:pt idx="0">
                  <c:v>1000</c:v>
                </c:pt>
                <c:pt idx="1">
                  <c:v>1050</c:v>
                </c:pt>
                <c:pt idx="2">
                  <c:v>1100</c:v>
                </c:pt>
                <c:pt idx="3">
                  <c:v>1150</c:v>
                </c:pt>
                <c:pt idx="4">
                  <c:v>1200</c:v>
                </c:pt>
                <c:pt idx="5">
                  <c:v>1250</c:v>
                </c:pt>
                <c:pt idx="6">
                  <c:v>1300</c:v>
                </c:pt>
                <c:pt idx="7">
                  <c:v>1350</c:v>
                </c:pt>
                <c:pt idx="8">
                  <c:v>1400</c:v>
                </c:pt>
                <c:pt idx="9">
                  <c:v>1450</c:v>
                </c:pt>
                <c:pt idx="10">
                  <c:v>1500</c:v>
                </c:pt>
                <c:pt idx="11">
                  <c:v>1550</c:v>
                </c:pt>
                <c:pt idx="12">
                  <c:v>1600</c:v>
                </c:pt>
                <c:pt idx="13">
                  <c:v>1650</c:v>
                </c:pt>
                <c:pt idx="14">
                  <c:v>1700</c:v>
                </c:pt>
                <c:pt idx="15">
                  <c:v>1750</c:v>
                </c:pt>
                <c:pt idx="16">
                  <c:v>1800</c:v>
                </c:pt>
                <c:pt idx="17">
                  <c:v>1850</c:v>
                </c:pt>
                <c:pt idx="18">
                  <c:v>1900</c:v>
                </c:pt>
                <c:pt idx="19">
                  <c:v>1950</c:v>
                </c:pt>
                <c:pt idx="20">
                  <c:v>2000</c:v>
                </c:pt>
                <c:pt idx="21">
                  <c:v>2050</c:v>
                </c:pt>
                <c:pt idx="22">
                  <c:v>2100</c:v>
                </c:pt>
                <c:pt idx="23">
                  <c:v>2150</c:v>
                </c:pt>
                <c:pt idx="24">
                  <c:v>2200</c:v>
                </c:pt>
                <c:pt idx="25">
                  <c:v>2250</c:v>
                </c:pt>
                <c:pt idx="26">
                  <c:v>2300</c:v>
                </c:pt>
                <c:pt idx="27">
                  <c:v>2350</c:v>
                </c:pt>
                <c:pt idx="28">
                  <c:v>2400</c:v>
                </c:pt>
                <c:pt idx="29">
                  <c:v>2450</c:v>
                </c:pt>
                <c:pt idx="30">
                  <c:v>2500</c:v>
                </c:pt>
                <c:pt idx="31">
                  <c:v>2550</c:v>
                </c:pt>
                <c:pt idx="32">
                  <c:v>2600</c:v>
                </c:pt>
                <c:pt idx="33">
                  <c:v>2650</c:v>
                </c:pt>
                <c:pt idx="34">
                  <c:v>2700</c:v>
                </c:pt>
                <c:pt idx="35">
                  <c:v>2750</c:v>
                </c:pt>
                <c:pt idx="36">
                  <c:v>2800</c:v>
                </c:pt>
                <c:pt idx="37">
                  <c:v>2850</c:v>
                </c:pt>
                <c:pt idx="38">
                  <c:v>2900</c:v>
                </c:pt>
                <c:pt idx="39">
                  <c:v>2950</c:v>
                </c:pt>
                <c:pt idx="40">
                  <c:v>3000</c:v>
                </c:pt>
                <c:pt idx="41">
                  <c:v>3050</c:v>
                </c:pt>
                <c:pt idx="42">
                  <c:v>3100</c:v>
                </c:pt>
                <c:pt idx="43">
                  <c:v>3150</c:v>
                </c:pt>
                <c:pt idx="44">
                  <c:v>3200</c:v>
                </c:pt>
                <c:pt idx="45">
                  <c:v>3250</c:v>
                </c:pt>
                <c:pt idx="46">
                  <c:v>3300</c:v>
                </c:pt>
                <c:pt idx="47">
                  <c:v>3350</c:v>
                </c:pt>
                <c:pt idx="48">
                  <c:v>3400</c:v>
                </c:pt>
                <c:pt idx="49">
                  <c:v>3450</c:v>
                </c:pt>
                <c:pt idx="50">
                  <c:v>3500</c:v>
                </c:pt>
                <c:pt idx="51">
                  <c:v>3550</c:v>
                </c:pt>
                <c:pt idx="52">
                  <c:v>3600</c:v>
                </c:pt>
                <c:pt idx="53">
                  <c:v>3650</c:v>
                </c:pt>
                <c:pt idx="54">
                  <c:v>3700</c:v>
                </c:pt>
                <c:pt idx="55">
                  <c:v>3750</c:v>
                </c:pt>
                <c:pt idx="56">
                  <c:v>3800</c:v>
                </c:pt>
                <c:pt idx="57">
                  <c:v>3850</c:v>
                </c:pt>
                <c:pt idx="58">
                  <c:v>3900</c:v>
                </c:pt>
                <c:pt idx="59">
                  <c:v>3950</c:v>
                </c:pt>
                <c:pt idx="60">
                  <c:v>4000</c:v>
                </c:pt>
                <c:pt idx="61">
                  <c:v>4050</c:v>
                </c:pt>
                <c:pt idx="62">
                  <c:v>4100</c:v>
                </c:pt>
                <c:pt idx="63">
                  <c:v>4150</c:v>
                </c:pt>
                <c:pt idx="64">
                  <c:v>4200</c:v>
                </c:pt>
                <c:pt idx="65">
                  <c:v>4250</c:v>
                </c:pt>
                <c:pt idx="66">
                  <c:v>4300</c:v>
                </c:pt>
                <c:pt idx="67">
                  <c:v>4350</c:v>
                </c:pt>
                <c:pt idx="68">
                  <c:v>4400</c:v>
                </c:pt>
                <c:pt idx="69">
                  <c:v>4450</c:v>
                </c:pt>
                <c:pt idx="70">
                  <c:v>4500</c:v>
                </c:pt>
                <c:pt idx="71">
                  <c:v>4550</c:v>
                </c:pt>
                <c:pt idx="72">
                  <c:v>4600</c:v>
                </c:pt>
                <c:pt idx="73">
                  <c:v>4650</c:v>
                </c:pt>
                <c:pt idx="74">
                  <c:v>4700</c:v>
                </c:pt>
                <c:pt idx="75">
                  <c:v>4750</c:v>
                </c:pt>
                <c:pt idx="76">
                  <c:v>4800</c:v>
                </c:pt>
                <c:pt idx="77">
                  <c:v>4850</c:v>
                </c:pt>
                <c:pt idx="78">
                  <c:v>4900</c:v>
                </c:pt>
                <c:pt idx="79">
                  <c:v>4950</c:v>
                </c:pt>
                <c:pt idx="80">
                  <c:v>5000</c:v>
                </c:pt>
                <c:pt idx="81">
                  <c:v>5050</c:v>
                </c:pt>
                <c:pt idx="82">
                  <c:v>5100</c:v>
                </c:pt>
                <c:pt idx="83">
                  <c:v>5150</c:v>
                </c:pt>
                <c:pt idx="84">
                  <c:v>5200</c:v>
                </c:pt>
                <c:pt idx="85">
                  <c:v>5250</c:v>
                </c:pt>
                <c:pt idx="86">
                  <c:v>5300</c:v>
                </c:pt>
                <c:pt idx="87">
                  <c:v>5350</c:v>
                </c:pt>
                <c:pt idx="88">
                  <c:v>5400</c:v>
                </c:pt>
                <c:pt idx="89">
                  <c:v>5450</c:v>
                </c:pt>
                <c:pt idx="90">
                  <c:v>5500</c:v>
                </c:pt>
              </c:numCache>
            </c:numRef>
          </c:xVal>
          <c:yVal>
            <c:numRef>
              <c:f>'S.F.C. Calc.'!$I$10:$I$100</c:f>
              <c:numCache>
                <c:formatCode>0.000</c:formatCode>
                <c:ptCount val="91"/>
                <c:pt idx="0">
                  <c:v>0.26908113602563349</c:v>
                </c:pt>
                <c:pt idx="1">
                  <c:v>0.26231441593339722</c:v>
                </c:pt>
                <c:pt idx="2">
                  <c:v>0.25259351603583174</c:v>
                </c:pt>
                <c:pt idx="3">
                  <c:v>0.23746980310385782</c:v>
                </c:pt>
                <c:pt idx="4">
                  <c:v>0.2290556201832189</c:v>
                </c:pt>
                <c:pt idx="5">
                  <c:v>0.22965364407067421</c:v>
                </c:pt>
                <c:pt idx="6">
                  <c:v>0.21696880544069502</c:v>
                </c:pt>
                <c:pt idx="7">
                  <c:v>0.20617178506388067</c:v>
                </c:pt>
                <c:pt idx="8">
                  <c:v>0.20403933304942001</c:v>
                </c:pt>
                <c:pt idx="9">
                  <c:v>0.19721988058002349</c:v>
                </c:pt>
                <c:pt idx="10">
                  <c:v>0.19748648638823407</c:v>
                </c:pt>
                <c:pt idx="11">
                  <c:v>0.19955529143716472</c:v>
                </c:pt>
                <c:pt idx="12">
                  <c:v>0.19777284081066715</c:v>
                </c:pt>
                <c:pt idx="13">
                  <c:v>0.19697865697556288</c:v>
                </c:pt>
                <c:pt idx="14">
                  <c:v>0.19389140128867877</c:v>
                </c:pt>
                <c:pt idx="15">
                  <c:v>0.19366478108737226</c:v>
                </c:pt>
                <c:pt idx="16">
                  <c:v>0.19849732672680465</c:v>
                </c:pt>
                <c:pt idx="17">
                  <c:v>0.20111383642110625</c:v>
                </c:pt>
                <c:pt idx="18">
                  <c:v>0.20107670369291789</c:v>
                </c:pt>
                <c:pt idx="19">
                  <c:v>0.19980851573026318</c:v>
                </c:pt>
                <c:pt idx="20">
                  <c:v>0.20088543251755253</c:v>
                </c:pt>
                <c:pt idx="21">
                  <c:v>0.19845839202218307</c:v>
                </c:pt>
                <c:pt idx="22">
                  <c:v>0.19683114600640372</c:v>
                </c:pt>
                <c:pt idx="23">
                  <c:v>0.19574270568490743</c:v>
                </c:pt>
                <c:pt idx="24">
                  <c:v>0.19552648901416048</c:v>
                </c:pt>
                <c:pt idx="25">
                  <c:v>0.19444805781041591</c:v>
                </c:pt>
                <c:pt idx="26">
                  <c:v>0.19450509479462494</c:v>
                </c:pt>
                <c:pt idx="27">
                  <c:v>0.19655059768901323</c:v>
                </c:pt>
                <c:pt idx="28">
                  <c:v>0.19760611106239617</c:v>
                </c:pt>
                <c:pt idx="29">
                  <c:v>0.19624297054120757</c:v>
                </c:pt>
                <c:pt idx="30">
                  <c:v>0.19737645402960061</c:v>
                </c:pt>
                <c:pt idx="31">
                  <c:v>0.19745443680111374</c:v>
                </c:pt>
                <c:pt idx="32">
                  <c:v>0.20027195056887639</c:v>
                </c:pt>
                <c:pt idx="33">
                  <c:v>0.20096888824016559</c:v>
                </c:pt>
                <c:pt idx="34">
                  <c:v>0.20243435683586058</c:v>
                </c:pt>
                <c:pt idx="35">
                  <c:v>0.20463329687177975</c:v>
                </c:pt>
                <c:pt idx="36">
                  <c:v>0.20322825941835315</c:v>
                </c:pt>
                <c:pt idx="37">
                  <c:v>0.2035387585789252</c:v>
                </c:pt>
                <c:pt idx="38">
                  <c:v>0.206730911904423</c:v>
                </c:pt>
                <c:pt idx="39">
                  <c:v>0.20942204288317046</c:v>
                </c:pt>
                <c:pt idx="40">
                  <c:v>0.21305376296440684</c:v>
                </c:pt>
                <c:pt idx="41">
                  <c:v>0.21803501401656389</c:v>
                </c:pt>
                <c:pt idx="42">
                  <c:v>0.21868090829858025</c:v>
                </c:pt>
                <c:pt idx="43">
                  <c:v>0.22185721147735457</c:v>
                </c:pt>
                <c:pt idx="44">
                  <c:v>0.22077712496180243</c:v>
                </c:pt>
                <c:pt idx="45">
                  <c:v>0.2220180232532088</c:v>
                </c:pt>
                <c:pt idx="46">
                  <c:v>0.21961463072889847</c:v>
                </c:pt>
                <c:pt idx="47">
                  <c:v>0.21823168383876385</c:v>
                </c:pt>
                <c:pt idx="48">
                  <c:v>0.21903805540994312</c:v>
                </c:pt>
                <c:pt idx="49">
                  <c:v>0.21661371785174599</c:v>
                </c:pt>
                <c:pt idx="50">
                  <c:v>0.2189394243302438</c:v>
                </c:pt>
                <c:pt idx="51">
                  <c:v>0.2176084150560712</c:v>
                </c:pt>
                <c:pt idx="52">
                  <c:v>0.22322875046176707</c:v>
                </c:pt>
                <c:pt idx="53">
                  <c:v>0.22250648849380913</c:v>
                </c:pt>
                <c:pt idx="54">
                  <c:v>0.22565692557545919</c:v>
                </c:pt>
                <c:pt idx="55">
                  <c:v>0.22328198140027303</c:v>
                </c:pt>
                <c:pt idx="56">
                  <c:v>0.2243025613726552</c:v>
                </c:pt>
                <c:pt idx="57">
                  <c:v>0.22658337114057964</c:v>
                </c:pt>
                <c:pt idx="58">
                  <c:v>0.22638560929486762</c:v>
                </c:pt>
                <c:pt idx="59">
                  <c:v>0.23099037589109139</c:v>
                </c:pt>
                <c:pt idx="60">
                  <c:v>0.23173037151623285</c:v>
                </c:pt>
                <c:pt idx="61">
                  <c:v>0.2333904879416584</c:v>
                </c:pt>
                <c:pt idx="62">
                  <c:v>0.23458243236189005</c:v>
                </c:pt>
                <c:pt idx="63">
                  <c:v>0.23694512905670762</c:v>
                </c:pt>
                <c:pt idx="64">
                  <c:v>0.23675871909808807</c:v>
                </c:pt>
                <c:pt idx="65">
                  <c:v>0.23759684237286097</c:v>
                </c:pt>
                <c:pt idx="66">
                  <c:v>0.24016749561136355</c:v>
                </c:pt>
                <c:pt idx="67">
                  <c:v>0.24122227430668533</c:v>
                </c:pt>
                <c:pt idx="68">
                  <c:v>0.24124246407798702</c:v>
                </c:pt>
                <c:pt idx="69">
                  <c:v>0.23883278519082154</c:v>
                </c:pt>
                <c:pt idx="70">
                  <c:v>0.24108281773602663</c:v>
                </c:pt>
                <c:pt idx="71">
                  <c:v>0.24093626372269569</c:v>
                </c:pt>
                <c:pt idx="72">
                  <c:v>0.24192662051369146</c:v>
                </c:pt>
                <c:pt idx="73">
                  <c:v>0.24263940388929361</c:v>
                </c:pt>
                <c:pt idx="74">
                  <c:v>0.24254655529584163</c:v>
                </c:pt>
                <c:pt idx="75">
                  <c:v>0.24605014422686067</c:v>
                </c:pt>
                <c:pt idx="76">
                  <c:v>0.24684726438463944</c:v>
                </c:pt>
                <c:pt idx="77">
                  <c:v>0.24944526362348182</c:v>
                </c:pt>
                <c:pt idx="78">
                  <c:v>0.25227055532829074</c:v>
                </c:pt>
                <c:pt idx="79">
                  <c:v>0.25346614226198849</c:v>
                </c:pt>
                <c:pt idx="80">
                  <c:v>0.25417501177246754</c:v>
                </c:pt>
                <c:pt idx="81">
                  <c:v>0.25709331385451034</c:v>
                </c:pt>
                <c:pt idx="82">
                  <c:v>0.25897709973099825</c:v>
                </c:pt>
                <c:pt idx="83">
                  <c:v>0.26208940456438756</c:v>
                </c:pt>
                <c:pt idx="84">
                  <c:v>0.26469126856811986</c:v>
                </c:pt>
                <c:pt idx="85">
                  <c:v>0.26497428490201502</c:v>
                </c:pt>
                <c:pt idx="86">
                  <c:v>0.26710159488202928</c:v>
                </c:pt>
                <c:pt idx="87">
                  <c:v>0.26680460656906019</c:v>
                </c:pt>
                <c:pt idx="88">
                  <c:v>0.27361535911585377</c:v>
                </c:pt>
                <c:pt idx="89">
                  <c:v>0.27730815891526955</c:v>
                </c:pt>
                <c:pt idx="90">
                  <c:v>0.27965839828068045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79BA-474B-8D27-CCF7663F461E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680224784"/>
        <c:axId val="680227664"/>
      </c:scatterChart>
      <c:valAx>
        <c:axId val="680224784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nl-BE"/>
                  <a:t>Dyno speed (RPM)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680227664"/>
        <c:crosses val="autoZero"/>
        <c:crossBetween val="midCat"/>
      </c:valAx>
      <c:valAx>
        <c:axId val="68022766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nl-BE"/>
                  <a:t>SFC (Kg/h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0.0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680224784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nl-NL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BSFC Vs. Dyno speed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smoothMarker"/>
        <c:varyColors val="0"/>
        <c:ser>
          <c:idx val="0"/>
          <c:order val="0"/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Summary!$A$10:$A$100</c:f>
              <c:numCache>
                <c:formatCode>General</c:formatCode>
                <c:ptCount val="91"/>
                <c:pt idx="0">
                  <c:v>1000</c:v>
                </c:pt>
                <c:pt idx="1">
                  <c:v>1050</c:v>
                </c:pt>
                <c:pt idx="2">
                  <c:v>1100</c:v>
                </c:pt>
                <c:pt idx="3">
                  <c:v>1150</c:v>
                </c:pt>
                <c:pt idx="4">
                  <c:v>1200</c:v>
                </c:pt>
                <c:pt idx="5">
                  <c:v>1250</c:v>
                </c:pt>
                <c:pt idx="6">
                  <c:v>1300</c:v>
                </c:pt>
                <c:pt idx="7">
                  <c:v>1350</c:v>
                </c:pt>
                <c:pt idx="8">
                  <c:v>1400</c:v>
                </c:pt>
                <c:pt idx="9">
                  <c:v>1450</c:v>
                </c:pt>
                <c:pt idx="10">
                  <c:v>1500</c:v>
                </c:pt>
                <c:pt idx="11">
                  <c:v>1550</c:v>
                </c:pt>
                <c:pt idx="12">
                  <c:v>1600</c:v>
                </c:pt>
                <c:pt idx="13">
                  <c:v>1650</c:v>
                </c:pt>
                <c:pt idx="14">
                  <c:v>1700</c:v>
                </c:pt>
                <c:pt idx="15">
                  <c:v>1750</c:v>
                </c:pt>
                <c:pt idx="16">
                  <c:v>1800</c:v>
                </c:pt>
                <c:pt idx="17">
                  <c:v>1850</c:v>
                </c:pt>
                <c:pt idx="18">
                  <c:v>1900</c:v>
                </c:pt>
                <c:pt idx="19">
                  <c:v>1950</c:v>
                </c:pt>
                <c:pt idx="20">
                  <c:v>2000</c:v>
                </c:pt>
                <c:pt idx="21">
                  <c:v>2050</c:v>
                </c:pt>
                <c:pt idx="22">
                  <c:v>2100</c:v>
                </c:pt>
                <c:pt idx="23">
                  <c:v>2150</c:v>
                </c:pt>
                <c:pt idx="24">
                  <c:v>2200</c:v>
                </c:pt>
                <c:pt idx="25">
                  <c:v>2250</c:v>
                </c:pt>
                <c:pt idx="26">
                  <c:v>2300</c:v>
                </c:pt>
                <c:pt idx="27">
                  <c:v>2350</c:v>
                </c:pt>
                <c:pt idx="28">
                  <c:v>2400</c:v>
                </c:pt>
                <c:pt idx="29">
                  <c:v>2450</c:v>
                </c:pt>
                <c:pt idx="30">
                  <c:v>2500</c:v>
                </c:pt>
                <c:pt idx="31">
                  <c:v>2550</c:v>
                </c:pt>
                <c:pt idx="32">
                  <c:v>2600</c:v>
                </c:pt>
                <c:pt idx="33">
                  <c:v>2650</c:v>
                </c:pt>
                <c:pt idx="34">
                  <c:v>2700</c:v>
                </c:pt>
                <c:pt idx="35">
                  <c:v>2750</c:v>
                </c:pt>
                <c:pt idx="36">
                  <c:v>2800</c:v>
                </c:pt>
                <c:pt idx="37">
                  <c:v>2850</c:v>
                </c:pt>
                <c:pt idx="38">
                  <c:v>2900</c:v>
                </c:pt>
                <c:pt idx="39">
                  <c:v>2950</c:v>
                </c:pt>
                <c:pt idx="40">
                  <c:v>3000</c:v>
                </c:pt>
                <c:pt idx="41">
                  <c:v>3050</c:v>
                </c:pt>
                <c:pt idx="42">
                  <c:v>3100</c:v>
                </c:pt>
                <c:pt idx="43">
                  <c:v>3150</c:v>
                </c:pt>
                <c:pt idx="44">
                  <c:v>3200</c:v>
                </c:pt>
                <c:pt idx="45">
                  <c:v>3250</c:v>
                </c:pt>
                <c:pt idx="46">
                  <c:v>3300</c:v>
                </c:pt>
                <c:pt idx="47">
                  <c:v>3350</c:v>
                </c:pt>
                <c:pt idx="48">
                  <c:v>3400</c:v>
                </c:pt>
                <c:pt idx="49">
                  <c:v>3450</c:v>
                </c:pt>
                <c:pt idx="50">
                  <c:v>3500</c:v>
                </c:pt>
                <c:pt idx="51">
                  <c:v>3550</c:v>
                </c:pt>
                <c:pt idx="52">
                  <c:v>3600</c:v>
                </c:pt>
                <c:pt idx="53">
                  <c:v>3650</c:v>
                </c:pt>
                <c:pt idx="54">
                  <c:v>3700</c:v>
                </c:pt>
                <c:pt idx="55">
                  <c:v>3750</c:v>
                </c:pt>
                <c:pt idx="56">
                  <c:v>3800</c:v>
                </c:pt>
                <c:pt idx="57">
                  <c:v>3850</c:v>
                </c:pt>
                <c:pt idx="58">
                  <c:v>3900</c:v>
                </c:pt>
                <c:pt idx="59">
                  <c:v>3950</c:v>
                </c:pt>
                <c:pt idx="60">
                  <c:v>4000</c:v>
                </c:pt>
                <c:pt idx="61">
                  <c:v>4050</c:v>
                </c:pt>
                <c:pt idx="62">
                  <c:v>4100</c:v>
                </c:pt>
                <c:pt idx="63">
                  <c:v>4150</c:v>
                </c:pt>
                <c:pt idx="64">
                  <c:v>4200</c:v>
                </c:pt>
                <c:pt idx="65">
                  <c:v>4250</c:v>
                </c:pt>
                <c:pt idx="66">
                  <c:v>4300</c:v>
                </c:pt>
                <c:pt idx="67">
                  <c:v>4350</c:v>
                </c:pt>
                <c:pt idx="68">
                  <c:v>4400</c:v>
                </c:pt>
                <c:pt idx="69">
                  <c:v>4450</c:v>
                </c:pt>
                <c:pt idx="70">
                  <c:v>4500</c:v>
                </c:pt>
                <c:pt idx="71">
                  <c:v>4550</c:v>
                </c:pt>
                <c:pt idx="72">
                  <c:v>4600</c:v>
                </c:pt>
                <c:pt idx="73">
                  <c:v>4650</c:v>
                </c:pt>
                <c:pt idx="74">
                  <c:v>4700</c:v>
                </c:pt>
                <c:pt idx="75">
                  <c:v>4750</c:v>
                </c:pt>
                <c:pt idx="76">
                  <c:v>4800</c:v>
                </c:pt>
                <c:pt idx="77">
                  <c:v>4850</c:v>
                </c:pt>
                <c:pt idx="78">
                  <c:v>4900</c:v>
                </c:pt>
                <c:pt idx="79">
                  <c:v>4950</c:v>
                </c:pt>
                <c:pt idx="80">
                  <c:v>5000</c:v>
                </c:pt>
                <c:pt idx="81">
                  <c:v>5050</c:v>
                </c:pt>
                <c:pt idx="82">
                  <c:v>5100</c:v>
                </c:pt>
                <c:pt idx="83">
                  <c:v>5150</c:v>
                </c:pt>
                <c:pt idx="84">
                  <c:v>5200</c:v>
                </c:pt>
                <c:pt idx="85">
                  <c:v>5250</c:v>
                </c:pt>
                <c:pt idx="86">
                  <c:v>5300</c:v>
                </c:pt>
                <c:pt idx="87">
                  <c:v>5350</c:v>
                </c:pt>
                <c:pt idx="88">
                  <c:v>5400</c:v>
                </c:pt>
                <c:pt idx="89">
                  <c:v>5450</c:v>
                </c:pt>
                <c:pt idx="90">
                  <c:v>5500</c:v>
                </c:pt>
              </c:numCache>
            </c:numRef>
          </c:xVal>
          <c:yVal>
            <c:numRef>
              <c:f>Summary!$H$10:$H$100</c:f>
              <c:numCache>
                <c:formatCode>0.00</c:formatCode>
                <c:ptCount val="91"/>
                <c:pt idx="0">
                  <c:v>30.797411940418293</c:v>
                </c:pt>
                <c:pt idx="1">
                  <c:v>28.459425390841982</c:v>
                </c:pt>
                <c:pt idx="2">
                  <c:v>25.923717773281926</c:v>
                </c:pt>
                <c:pt idx="3">
                  <c:v>23.195609093749528</c:v>
                </c:pt>
                <c:pt idx="4">
                  <c:v>21.116860214718013</c:v>
                </c:pt>
                <c:pt idx="5">
                  <c:v>20.003911473088362</c:v>
                </c:pt>
                <c:pt idx="6">
                  <c:v>17.843821932992167</c:v>
                </c:pt>
                <c:pt idx="7">
                  <c:v>15.990637224626209</c:v>
                </c:pt>
                <c:pt idx="8">
                  <c:v>14.930064749653656</c:v>
                </c:pt>
                <c:pt idx="9">
                  <c:v>13.751128765069735</c:v>
                </c:pt>
                <c:pt idx="10">
                  <c:v>13.173961877024114</c:v>
                </c:pt>
                <c:pt idx="11">
                  <c:v>12.794725119164092</c:v>
                </c:pt>
                <c:pt idx="12">
                  <c:v>12.213357582862345</c:v>
                </c:pt>
                <c:pt idx="13">
                  <c:v>11.765804176494873</c:v>
                </c:pt>
                <c:pt idx="14">
                  <c:v>11.251757975217057</c:v>
                </c:pt>
                <c:pt idx="15">
                  <c:v>10.898674410764244</c:v>
                </c:pt>
                <c:pt idx="16">
                  <c:v>10.794674188205571</c:v>
                </c:pt>
                <c:pt idx="17">
                  <c:v>10.610317055130947</c:v>
                </c:pt>
                <c:pt idx="18">
                  <c:v>10.308390671223934</c:v>
                </c:pt>
                <c:pt idx="19">
                  <c:v>9.917019079908016</c:v>
                </c:pt>
                <c:pt idx="20">
                  <c:v>9.6249957843777612</c:v>
                </c:pt>
                <c:pt idx="21">
                  <c:v>9.2248344341465334</c:v>
                </c:pt>
                <c:pt idx="22">
                  <c:v>8.8627474046132537</c:v>
                </c:pt>
                <c:pt idx="23">
                  <c:v>8.5399215201198633</c:v>
                </c:pt>
                <c:pt idx="24">
                  <c:v>8.3137629954940184</c:v>
                </c:pt>
                <c:pt idx="25">
                  <c:v>8.0270229564607707</c:v>
                </c:pt>
                <c:pt idx="26">
                  <c:v>7.8156323095233891</c:v>
                </c:pt>
                <c:pt idx="27">
                  <c:v>7.7199122963555338</c:v>
                </c:pt>
                <c:pt idx="28">
                  <c:v>7.6075926662077151</c:v>
                </c:pt>
                <c:pt idx="29">
                  <c:v>7.4089978629089792</c:v>
                </c:pt>
                <c:pt idx="30">
                  <c:v>7.309340167973823</c:v>
                </c:pt>
                <c:pt idx="31">
                  <c:v>7.1801518401312432</c:v>
                </c:pt>
                <c:pt idx="32">
                  <c:v>7.1469725609604726</c:v>
                </c:pt>
                <c:pt idx="33">
                  <c:v>7.0540826967583321</c:v>
                </c:pt>
                <c:pt idx="34">
                  <c:v>7.0261955150551447</c:v>
                </c:pt>
                <c:pt idx="35">
                  <c:v>7.0287505203526077</c:v>
                </c:pt>
                <c:pt idx="36">
                  <c:v>6.8690305139219356</c:v>
                </c:pt>
                <c:pt idx="37">
                  <c:v>6.7752648153641681</c:v>
                </c:pt>
                <c:pt idx="38">
                  <c:v>6.8108989472078552</c:v>
                </c:pt>
                <c:pt idx="39">
                  <c:v>6.8205851746470589</c:v>
                </c:pt>
                <c:pt idx="40">
                  <c:v>6.8303934030129625</c:v>
                </c:pt>
                <c:pt idx="41">
                  <c:v>6.9087621523282623</c:v>
                </c:pt>
                <c:pt idx="42">
                  <c:v>6.8174102374127328</c:v>
                </c:pt>
                <c:pt idx="43">
                  <c:v>6.8220234134296938</c:v>
                </c:pt>
                <c:pt idx="44">
                  <c:v>6.6968666282839688</c:v>
                </c:pt>
                <c:pt idx="45">
                  <c:v>6.6175100833725944</c:v>
                </c:pt>
                <c:pt idx="46">
                  <c:v>6.4046642655476909</c:v>
                </c:pt>
                <c:pt idx="47">
                  <c:v>6.2412241311182735</c:v>
                </c:pt>
                <c:pt idx="48">
                  <c:v>6.1344076927252349</c:v>
                </c:pt>
                <c:pt idx="49">
                  <c:v>5.9523475922418232</c:v>
                </c:pt>
                <c:pt idx="50">
                  <c:v>5.9325675698478912</c:v>
                </c:pt>
                <c:pt idx="51">
                  <c:v>5.7770843856115945</c:v>
                </c:pt>
                <c:pt idx="52">
                  <c:v>5.8505312688671429</c:v>
                </c:pt>
                <c:pt idx="53">
                  <c:v>5.7563100984441755</c:v>
                </c:pt>
                <c:pt idx="54">
                  <c:v>5.765993368229573</c:v>
                </c:pt>
                <c:pt idx="55">
                  <c:v>5.6314210938310199</c:v>
                </c:pt>
                <c:pt idx="56">
                  <c:v>5.5943867756332537</c:v>
                </c:pt>
                <c:pt idx="57">
                  <c:v>5.6159381523555387</c:v>
                </c:pt>
                <c:pt idx="58">
                  <c:v>5.5624524139227463</c:v>
                </c:pt>
                <c:pt idx="59">
                  <c:v>5.6487449262294964</c:v>
                </c:pt>
                <c:pt idx="60">
                  <c:v>5.6510311599790164</c:v>
                </c:pt>
                <c:pt idx="61">
                  <c:v>5.6813754147748741</c:v>
                </c:pt>
                <c:pt idx="62">
                  <c:v>5.7028066532616872</c:v>
                </c:pt>
                <c:pt idx="63">
                  <c:v>5.7368595933096342</c:v>
                </c:pt>
                <c:pt idx="64">
                  <c:v>5.6919040049011063</c:v>
                </c:pt>
                <c:pt idx="65">
                  <c:v>5.6888694929787018</c:v>
                </c:pt>
                <c:pt idx="66">
                  <c:v>5.7155019199440948</c:v>
                </c:pt>
                <c:pt idx="67">
                  <c:v>5.6932834688569027</c:v>
                </c:pt>
                <c:pt idx="68">
                  <c:v>5.6362260440864338</c:v>
                </c:pt>
                <c:pt idx="69">
                  <c:v>5.5117141559394431</c:v>
                </c:pt>
                <c:pt idx="70">
                  <c:v>5.5347918741652515</c:v>
                </c:pt>
                <c:pt idx="71">
                  <c:v>5.4818667751572887</c:v>
                </c:pt>
                <c:pt idx="72">
                  <c:v>5.4872251696450771</c:v>
                </c:pt>
                <c:pt idx="73">
                  <c:v>5.4998045454304192</c:v>
                </c:pt>
                <c:pt idx="74">
                  <c:v>5.4930257934192008</c:v>
                </c:pt>
                <c:pt idx="75">
                  <c:v>5.5806495769982236</c:v>
                </c:pt>
                <c:pt idx="76">
                  <c:v>5.6220590131103814</c:v>
                </c:pt>
                <c:pt idx="77">
                  <c:v>5.7207522732499649</c:v>
                </c:pt>
                <c:pt idx="78">
                  <c:v>5.815366110127191</c:v>
                </c:pt>
                <c:pt idx="79">
                  <c:v>5.8572130300758092</c:v>
                </c:pt>
                <c:pt idx="80">
                  <c:v>5.8855408281262633</c:v>
                </c:pt>
                <c:pt idx="81">
                  <c:v>6.000472534082629</c:v>
                </c:pt>
                <c:pt idx="82">
                  <c:v>6.0914986858699534</c:v>
                </c:pt>
                <c:pt idx="83">
                  <c:v>6.2152259118935769</c:v>
                </c:pt>
                <c:pt idx="84">
                  <c:v>6.2851156667776111</c:v>
                </c:pt>
                <c:pt idx="85">
                  <c:v>6.3460924968529522</c:v>
                </c:pt>
                <c:pt idx="86">
                  <c:v>6.4270595442860516</c:v>
                </c:pt>
                <c:pt idx="87">
                  <c:v>6.4437921389476669</c:v>
                </c:pt>
                <c:pt idx="88">
                  <c:v>6.6169510106119658</c:v>
                </c:pt>
                <c:pt idx="89">
                  <c:v>6.6979175755386038</c:v>
                </c:pt>
                <c:pt idx="90">
                  <c:v>6.7142828363609999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B24B-4C1A-9CDB-8720391B6FB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277929464"/>
        <c:axId val="277930104"/>
      </c:scatterChart>
      <c:valAx>
        <c:axId val="277929464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Dyno speed (RPM)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277930104"/>
        <c:crosses val="autoZero"/>
        <c:crossBetween val="midCat"/>
      </c:valAx>
      <c:valAx>
        <c:axId val="27793010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BSFC</a:t>
                </a:r>
                <a:r>
                  <a:rPr lang="en-GB" baseline="0"/>
                  <a:t> (g/KWh)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0.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277929464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5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4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5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.xml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chart" Target="../charts/chart3.xml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chart" Target="../charts/chart4.xml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chart" Target="../charts/chart5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549729</xdr:colOff>
      <xdr:row>13</xdr:row>
      <xdr:rowOff>5443</xdr:rowOff>
    </xdr:from>
    <xdr:to>
      <xdr:col>15</xdr:col>
      <xdr:colOff>23283</xdr:colOff>
      <xdr:row>30</xdr:row>
      <xdr:rowOff>63500</xdr:rowOff>
    </xdr:to>
    <xdr:graphicFrame macro="">
      <xdr:nvGraphicFramePr>
        <xdr:cNvPr id="4" name="Grafiek 3">
          <a:extLst>
            <a:ext uri="{FF2B5EF4-FFF2-40B4-BE49-F238E27FC236}">
              <a16:creationId xmlns:a16="http://schemas.microsoft.com/office/drawing/2014/main" id="{E3CF8A3C-7712-438E-80DD-CAC7C08EE5CC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26670</xdr:colOff>
      <xdr:row>9</xdr:row>
      <xdr:rowOff>41910</xdr:rowOff>
    </xdr:from>
    <xdr:to>
      <xdr:col>16</xdr:col>
      <xdr:colOff>32657</xdr:colOff>
      <xdr:row>31</xdr:row>
      <xdr:rowOff>43543</xdr:rowOff>
    </xdr:to>
    <xdr:graphicFrame macro="">
      <xdr:nvGraphicFramePr>
        <xdr:cNvPr id="5" name="Grafiek 4">
          <a:extLst>
            <a:ext uri="{FF2B5EF4-FFF2-40B4-BE49-F238E27FC236}">
              <a16:creationId xmlns:a16="http://schemas.microsoft.com/office/drawing/2014/main" id="{F11E7F65-B9FD-4FB6-AD32-135E332CB23D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40004</xdr:colOff>
      <xdr:row>9</xdr:row>
      <xdr:rowOff>13334</xdr:rowOff>
    </xdr:from>
    <xdr:to>
      <xdr:col>12</xdr:col>
      <xdr:colOff>179069</xdr:colOff>
      <xdr:row>25</xdr:row>
      <xdr:rowOff>121919</xdr:rowOff>
    </xdr:to>
    <xdr:graphicFrame macro="">
      <xdr:nvGraphicFramePr>
        <xdr:cNvPr id="2" name="Grafiek 1">
          <a:extLst>
            <a:ext uri="{FF2B5EF4-FFF2-40B4-BE49-F238E27FC236}">
              <a16:creationId xmlns:a16="http://schemas.microsoft.com/office/drawing/2014/main" id="{CED9D97E-E871-48D0-817D-DE2483CCE712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116680</xdr:colOff>
      <xdr:row>9</xdr:row>
      <xdr:rowOff>66675</xdr:rowOff>
    </xdr:from>
    <xdr:to>
      <xdr:col>18</xdr:col>
      <xdr:colOff>233362</xdr:colOff>
      <xdr:row>26</xdr:row>
      <xdr:rowOff>130969</xdr:rowOff>
    </xdr:to>
    <xdr:graphicFrame macro="">
      <xdr:nvGraphicFramePr>
        <xdr:cNvPr id="4" name="Grafiek 3">
          <a:extLst>
            <a:ext uri="{FF2B5EF4-FFF2-40B4-BE49-F238E27FC236}">
              <a16:creationId xmlns:a16="http://schemas.microsoft.com/office/drawing/2014/main" id="{0BD1F136-15FF-45FE-9F59-BF4A091BCF51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12</xdr:col>
      <xdr:colOff>259556</xdr:colOff>
      <xdr:row>8</xdr:row>
      <xdr:rowOff>88106</xdr:rowOff>
    </xdr:from>
    <xdr:to>
      <xdr:col>19</xdr:col>
      <xdr:colOff>364331</xdr:colOff>
      <xdr:row>23</xdr:row>
      <xdr:rowOff>116681</xdr:rowOff>
    </xdr:to>
    <xdr:graphicFrame macro="">
      <xdr:nvGraphicFramePr>
        <xdr:cNvPr id="2" name="Grafiek 1">
          <a:extLst>
            <a:ext uri="{FF2B5EF4-FFF2-40B4-BE49-F238E27FC236}">
              <a16:creationId xmlns:a16="http://schemas.microsoft.com/office/drawing/2014/main" id="{9BB364A9-DE74-4C1D-99BF-388EFEA35EB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Kantoorthe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E7FD3FF-D6BD-4AAA-BE25-684DFD47F32A}">
  <dimension ref="A2:N99"/>
  <sheetViews>
    <sheetView zoomScale="90" zoomScaleNormal="90" workbookViewId="0">
      <selection activeCell="E8" sqref="E8"/>
    </sheetView>
  </sheetViews>
  <sheetFormatPr defaultRowHeight="14.4" x14ac:dyDescent="0.55000000000000004"/>
  <cols>
    <col min="2" max="2" width="11.15625" customWidth="1"/>
    <col min="3" max="3" width="16.26171875" customWidth="1"/>
  </cols>
  <sheetData>
    <row r="2" spans="1:14" x14ac:dyDescent="0.55000000000000004">
      <c r="A2" s="2" t="s">
        <v>8</v>
      </c>
      <c r="B2" s="2" t="s">
        <v>9</v>
      </c>
      <c r="C2" s="2" t="s">
        <v>10</v>
      </c>
    </row>
    <row r="3" spans="1:14" ht="15.6" x14ac:dyDescent="0.6">
      <c r="A3" s="2" t="s">
        <v>11</v>
      </c>
      <c r="B3" s="2" t="s">
        <v>12</v>
      </c>
      <c r="C3" s="2" t="s">
        <v>13</v>
      </c>
      <c r="J3" s="1" t="s">
        <v>0</v>
      </c>
      <c r="K3" s="1"/>
      <c r="L3" s="1"/>
      <c r="M3" s="1"/>
      <c r="N3" s="1"/>
    </row>
    <row r="4" spans="1:14" x14ac:dyDescent="0.55000000000000004">
      <c r="A4" s="4">
        <v>1018.9</v>
      </c>
      <c r="B4" s="4">
        <v>46</v>
      </c>
      <c r="C4" s="4">
        <v>27</v>
      </c>
    </row>
    <row r="6" spans="1:14" x14ac:dyDescent="0.55000000000000004">
      <c r="A6" s="2" t="s">
        <v>1</v>
      </c>
      <c r="B6" s="2" t="s">
        <v>2</v>
      </c>
      <c r="C6" s="2" t="s">
        <v>3</v>
      </c>
      <c r="D6" s="2" t="s">
        <v>4</v>
      </c>
    </row>
    <row r="7" spans="1:14" x14ac:dyDescent="0.55000000000000004">
      <c r="A7" s="2" t="s">
        <v>5</v>
      </c>
      <c r="B7" s="2" t="s">
        <v>6</v>
      </c>
      <c r="C7" s="2" t="s">
        <v>7</v>
      </c>
      <c r="D7" s="2" t="s">
        <v>4</v>
      </c>
    </row>
    <row r="8" spans="1:14" x14ac:dyDescent="0.55000000000000004">
      <c r="A8" s="3">
        <v>102.27500000000001</v>
      </c>
      <c r="B8" s="3">
        <v>1000</v>
      </c>
      <c r="C8" s="3">
        <v>7.0400000000000004E-2</v>
      </c>
      <c r="D8" s="3">
        <v>1.2658</v>
      </c>
    </row>
    <row r="9" spans="1:14" x14ac:dyDescent="0.55000000000000004">
      <c r="A9" s="3">
        <v>102.756</v>
      </c>
      <c r="B9" s="3">
        <f t="shared" ref="B9:B72" si="0">B8+50</f>
        <v>1050</v>
      </c>
      <c r="C9" s="3">
        <v>7.2400000000000006E-2</v>
      </c>
      <c r="D9" s="3">
        <v>1.26783</v>
      </c>
    </row>
    <row r="10" spans="1:14" x14ac:dyDescent="0.55000000000000004">
      <c r="A10" s="3">
        <v>103.68899999999999</v>
      </c>
      <c r="B10" s="3">
        <f t="shared" si="0"/>
        <v>1100</v>
      </c>
      <c r="C10" s="3">
        <v>7.3700000000000002E-2</v>
      </c>
      <c r="D10" s="3">
        <v>1.2734399999999999</v>
      </c>
    </row>
    <row r="11" spans="1:14" x14ac:dyDescent="0.55000000000000004">
      <c r="A11" s="3">
        <v>104.209</v>
      </c>
      <c r="B11" s="3">
        <f t="shared" si="0"/>
        <v>1150</v>
      </c>
      <c r="C11" s="3">
        <v>7.2800000000000004E-2</v>
      </c>
      <c r="D11" s="3">
        <v>1.2847599999999999</v>
      </c>
    </row>
    <row r="12" spans="1:14" x14ac:dyDescent="0.55000000000000004">
      <c r="A12" s="3">
        <v>105.81100000000001</v>
      </c>
      <c r="B12" s="3">
        <f t="shared" si="0"/>
        <v>1200</v>
      </c>
      <c r="C12" s="3">
        <v>7.4399999999999994E-2</v>
      </c>
      <c r="D12" s="3">
        <v>1.2918099999999999</v>
      </c>
    </row>
    <row r="13" spans="1:14" x14ac:dyDescent="0.55000000000000004">
      <c r="A13" s="3">
        <v>107.51</v>
      </c>
      <c r="B13" s="3">
        <f t="shared" si="0"/>
        <v>1250</v>
      </c>
      <c r="C13" s="3">
        <v>7.8950000000000006E-2</v>
      </c>
      <c r="D13" s="3">
        <v>1.2972900000000001</v>
      </c>
    </row>
    <row r="14" spans="1:14" x14ac:dyDescent="0.55000000000000004">
      <c r="A14" s="3">
        <v>109.488</v>
      </c>
      <c r="B14" s="3">
        <f t="shared" si="0"/>
        <v>1300</v>
      </c>
      <c r="C14" s="3">
        <v>7.9000000000000001E-2</v>
      </c>
      <c r="D14" s="3">
        <v>1.29895</v>
      </c>
    </row>
    <row r="15" spans="1:14" x14ac:dyDescent="0.55000000000000004">
      <c r="A15" s="3">
        <v>111.797</v>
      </c>
      <c r="B15" s="3">
        <f t="shared" si="0"/>
        <v>1350</v>
      </c>
      <c r="C15" s="3">
        <v>7.9600000000000004E-2</v>
      </c>
      <c r="D15" s="3">
        <v>1.2946899999999999</v>
      </c>
    </row>
    <row r="16" spans="1:14" x14ac:dyDescent="0.55000000000000004">
      <c r="A16" s="3">
        <v>114.268</v>
      </c>
      <c r="B16" s="3">
        <f t="shared" si="0"/>
        <v>1400</v>
      </c>
      <c r="C16" s="3">
        <v>8.3500000000000005E-2</v>
      </c>
      <c r="D16" s="3">
        <v>1.2855000000000001</v>
      </c>
    </row>
    <row r="17" spans="1:4" x14ac:dyDescent="0.55000000000000004">
      <c r="A17" s="3">
        <v>115.783</v>
      </c>
      <c r="B17" s="3">
        <f t="shared" si="0"/>
        <v>1450</v>
      </c>
      <c r="C17" s="3">
        <v>8.4699999999999998E-2</v>
      </c>
      <c r="D17" s="3">
        <v>1.2781800000000001</v>
      </c>
    </row>
    <row r="18" spans="1:4" x14ac:dyDescent="0.55000000000000004">
      <c r="A18" s="3">
        <v>116.985</v>
      </c>
      <c r="B18" s="3">
        <f t="shared" si="0"/>
        <v>1500</v>
      </c>
      <c r="C18" s="3">
        <v>8.8650000000000007E-2</v>
      </c>
      <c r="D18" s="3">
        <v>1.2795000000000001</v>
      </c>
    </row>
    <row r="19" spans="1:4" x14ac:dyDescent="0.55000000000000004">
      <c r="A19" s="3">
        <v>117.788</v>
      </c>
      <c r="B19" s="3">
        <f t="shared" si="0"/>
        <v>1550</v>
      </c>
      <c r="C19" s="3">
        <v>9.3200000000000005E-2</v>
      </c>
      <c r="D19" s="3">
        <v>1.27766</v>
      </c>
    </row>
    <row r="20" spans="1:4" x14ac:dyDescent="0.55000000000000004">
      <c r="A20" s="3">
        <v>118.471</v>
      </c>
      <c r="B20" s="3">
        <f t="shared" si="0"/>
        <v>1600</v>
      </c>
      <c r="C20" s="3">
        <v>9.5899999999999999E-2</v>
      </c>
      <c r="D20" s="3">
        <v>1.2823500000000001</v>
      </c>
    </row>
    <row r="21" spans="1:4" x14ac:dyDescent="0.55000000000000004">
      <c r="A21" s="3">
        <v>118.77200000000001</v>
      </c>
      <c r="B21" s="3">
        <f t="shared" si="0"/>
        <v>1650</v>
      </c>
      <c r="C21" s="3">
        <v>9.8750000000000004E-2</v>
      </c>
      <c r="D21" s="3">
        <v>1.2902800000000001</v>
      </c>
    </row>
    <row r="22" spans="1:4" x14ac:dyDescent="0.55000000000000004">
      <c r="A22" s="3">
        <v>118.65600000000001</v>
      </c>
      <c r="B22" s="3">
        <f t="shared" si="0"/>
        <v>1700</v>
      </c>
      <c r="C22" s="3">
        <v>0.10005</v>
      </c>
      <c r="D22" s="3">
        <v>1.29942</v>
      </c>
    </row>
    <row r="23" spans="1:4" x14ac:dyDescent="0.55000000000000004">
      <c r="A23" s="3">
        <v>118.861</v>
      </c>
      <c r="B23" s="3">
        <f t="shared" si="0"/>
        <v>1750</v>
      </c>
      <c r="C23" s="3">
        <v>0.10305</v>
      </c>
      <c r="D23" s="3">
        <v>1.31053</v>
      </c>
    </row>
    <row r="24" spans="1:4" x14ac:dyDescent="0.55000000000000004">
      <c r="A24" s="3">
        <v>119.584</v>
      </c>
      <c r="B24" s="3">
        <f t="shared" si="0"/>
        <v>1800</v>
      </c>
      <c r="C24" s="3">
        <v>0.10929999999999999</v>
      </c>
      <c r="D24" s="3">
        <v>1.3149</v>
      </c>
    </row>
    <row r="25" spans="1:4" x14ac:dyDescent="0.55000000000000004">
      <c r="A25" s="3">
        <v>119.934</v>
      </c>
      <c r="B25" s="3">
        <f t="shared" si="0"/>
        <v>1850</v>
      </c>
      <c r="C25" s="3">
        <v>0.11415</v>
      </c>
      <c r="D25" s="3">
        <v>1.3184899999999999</v>
      </c>
    </row>
    <row r="26" spans="1:4" x14ac:dyDescent="0.55000000000000004">
      <c r="A26" s="3">
        <v>120.176</v>
      </c>
      <c r="B26" s="3">
        <f t="shared" si="0"/>
        <v>1900</v>
      </c>
      <c r="C26" s="3">
        <v>0.11745</v>
      </c>
      <c r="D26" s="3">
        <v>1.3189200000000001</v>
      </c>
    </row>
    <row r="27" spans="1:4" x14ac:dyDescent="0.55000000000000004">
      <c r="A27" s="3">
        <v>120.94799999999999</v>
      </c>
      <c r="B27" s="3">
        <f t="shared" si="0"/>
        <v>1950</v>
      </c>
      <c r="C27" s="3">
        <v>0.12055</v>
      </c>
      <c r="D27" s="3">
        <v>1.31484</v>
      </c>
    </row>
    <row r="28" spans="1:4" x14ac:dyDescent="0.55000000000000004">
      <c r="A28" s="3">
        <v>122.157</v>
      </c>
      <c r="B28" s="3">
        <f t="shared" si="0"/>
        <v>2000</v>
      </c>
      <c r="C28" s="3">
        <v>0.12554999999999999</v>
      </c>
      <c r="D28" s="3">
        <v>1.31653</v>
      </c>
    </row>
    <row r="29" spans="1:4" x14ac:dyDescent="0.55000000000000004">
      <c r="A29" s="3">
        <v>122.845</v>
      </c>
      <c r="B29" s="3">
        <f t="shared" si="0"/>
        <v>2050</v>
      </c>
      <c r="C29" s="3">
        <v>0.12784999999999999</v>
      </c>
      <c r="D29" s="3">
        <v>1.32098</v>
      </c>
    </row>
    <row r="30" spans="1:4" x14ac:dyDescent="0.55000000000000004">
      <c r="A30" s="3">
        <v>123.79600000000001</v>
      </c>
      <c r="B30" s="3">
        <f t="shared" si="0"/>
        <v>2100</v>
      </c>
      <c r="C30" s="3">
        <v>0.13089999999999999</v>
      </c>
      <c r="D30" s="3">
        <v>1.32287</v>
      </c>
    </row>
    <row r="31" spans="1:4" x14ac:dyDescent="0.55000000000000004">
      <c r="A31" s="3">
        <v>124.794</v>
      </c>
      <c r="B31" s="3">
        <f t="shared" si="0"/>
        <v>2150</v>
      </c>
      <c r="C31" s="3">
        <v>0.13435</v>
      </c>
      <c r="D31" s="3">
        <v>1.3216399999999999</v>
      </c>
    </row>
    <row r="32" spans="1:4" x14ac:dyDescent="0.55000000000000004">
      <c r="A32" s="3">
        <v>125.137</v>
      </c>
      <c r="B32" s="3">
        <f t="shared" si="0"/>
        <v>2200</v>
      </c>
      <c r="C32" s="3">
        <v>0.13769999999999999</v>
      </c>
      <c r="D32" s="3">
        <v>1.3165199999999999</v>
      </c>
    </row>
    <row r="33" spans="1:4" x14ac:dyDescent="0.55000000000000004">
      <c r="A33" s="3">
        <v>126.02800000000001</v>
      </c>
      <c r="B33" s="3">
        <f t="shared" si="0"/>
        <v>2250</v>
      </c>
      <c r="C33" s="3">
        <v>0.14105000000000001</v>
      </c>
      <c r="D33" s="3">
        <v>1.3046500000000001</v>
      </c>
    </row>
    <row r="34" spans="1:4" x14ac:dyDescent="0.55000000000000004">
      <c r="A34" s="3">
        <v>126.66</v>
      </c>
      <c r="B34" s="3">
        <f t="shared" si="0"/>
        <v>2300</v>
      </c>
      <c r="C34" s="3">
        <v>0.14495</v>
      </c>
      <c r="D34" s="3">
        <v>1.2964599999999999</v>
      </c>
    </row>
    <row r="35" spans="1:4" x14ac:dyDescent="0.55000000000000004">
      <c r="A35" s="3">
        <v>126.822</v>
      </c>
      <c r="B35" s="3">
        <f t="shared" si="0"/>
        <v>2350</v>
      </c>
      <c r="C35" s="3">
        <v>0.14985000000000001</v>
      </c>
      <c r="D35" s="3">
        <v>1.2822899999999999</v>
      </c>
    </row>
    <row r="36" spans="1:4" x14ac:dyDescent="0.55000000000000004">
      <c r="A36" s="3">
        <v>126.69</v>
      </c>
      <c r="B36" s="3">
        <f t="shared" si="0"/>
        <v>2400</v>
      </c>
      <c r="C36" s="3">
        <v>0.1537</v>
      </c>
      <c r="D36" s="3">
        <v>1.2730399999999999</v>
      </c>
    </row>
    <row r="37" spans="1:4" x14ac:dyDescent="0.55000000000000004">
      <c r="A37" s="3">
        <v>126.55200000000001</v>
      </c>
      <c r="B37" s="3">
        <f t="shared" si="0"/>
        <v>2450</v>
      </c>
      <c r="C37" s="3">
        <v>0.15565000000000001</v>
      </c>
      <c r="D37" s="3">
        <v>1.2698400000000001</v>
      </c>
    </row>
    <row r="38" spans="1:4" x14ac:dyDescent="0.55000000000000004">
      <c r="A38" s="3">
        <v>126.438</v>
      </c>
      <c r="B38" s="3">
        <f t="shared" si="0"/>
        <v>2500</v>
      </c>
      <c r="C38" s="3">
        <v>0.15959999999999999</v>
      </c>
      <c r="D38" s="3">
        <v>1.2744599999999999</v>
      </c>
    </row>
    <row r="39" spans="1:4" x14ac:dyDescent="0.55000000000000004">
      <c r="A39" s="3">
        <v>126.239</v>
      </c>
      <c r="B39" s="3">
        <f t="shared" si="0"/>
        <v>2550</v>
      </c>
      <c r="C39" s="3">
        <v>0.16259999999999999</v>
      </c>
      <c r="D39" s="3">
        <v>1.2787599999999999</v>
      </c>
    </row>
    <row r="40" spans="1:4" x14ac:dyDescent="0.55000000000000004">
      <c r="A40" s="3">
        <v>126.161</v>
      </c>
      <c r="B40" s="3">
        <f t="shared" si="0"/>
        <v>2600</v>
      </c>
      <c r="C40" s="3">
        <v>0.16805</v>
      </c>
      <c r="D40" s="3">
        <v>1.27634</v>
      </c>
    </row>
    <row r="41" spans="1:4" x14ac:dyDescent="0.55000000000000004">
      <c r="A41" s="3">
        <v>125.84699999999999</v>
      </c>
      <c r="B41" s="3">
        <f t="shared" si="0"/>
        <v>2650</v>
      </c>
      <c r="C41" s="3">
        <v>0.17144999999999999</v>
      </c>
      <c r="D41" s="3">
        <v>1.28027</v>
      </c>
    </row>
    <row r="42" spans="1:4" x14ac:dyDescent="0.55000000000000004">
      <c r="A42" s="3">
        <v>124.911</v>
      </c>
      <c r="B42" s="3">
        <f t="shared" si="0"/>
        <v>2700</v>
      </c>
      <c r="C42" s="3">
        <v>0.17465</v>
      </c>
      <c r="D42" s="3">
        <v>1.2837099999999999</v>
      </c>
    </row>
    <row r="43" spans="1:4" x14ac:dyDescent="0.55000000000000004">
      <c r="A43" s="3">
        <v>123.92700000000001</v>
      </c>
      <c r="B43" s="3">
        <f t="shared" si="0"/>
        <v>2750</v>
      </c>
      <c r="C43" s="3">
        <v>0.1784</v>
      </c>
      <c r="D43" s="3">
        <v>1.2811999999999999</v>
      </c>
    </row>
    <row r="44" spans="1:4" x14ac:dyDescent="0.55000000000000004">
      <c r="A44" s="3">
        <v>123.68899999999999</v>
      </c>
      <c r="B44" s="3">
        <f t="shared" si="0"/>
        <v>2800</v>
      </c>
      <c r="C44" s="3">
        <v>0.18004999999999999</v>
      </c>
      <c r="D44" s="3">
        <v>1.2744800000000001</v>
      </c>
    </row>
    <row r="45" spans="1:4" x14ac:dyDescent="0.55000000000000004">
      <c r="A45" s="3">
        <v>123.389</v>
      </c>
      <c r="B45" s="3">
        <f t="shared" si="0"/>
        <v>2850</v>
      </c>
      <c r="C45" s="3">
        <v>0.18310000000000001</v>
      </c>
      <c r="D45" s="3">
        <v>1.2603599999999999</v>
      </c>
    </row>
    <row r="46" spans="1:4" x14ac:dyDescent="0.55000000000000004">
      <c r="A46" s="3">
        <v>122.51900000000001</v>
      </c>
      <c r="B46" s="3">
        <f t="shared" si="0"/>
        <v>2900</v>
      </c>
      <c r="C46" s="3">
        <v>0.18790000000000001</v>
      </c>
      <c r="D46" s="3">
        <v>1.2531000000000001</v>
      </c>
    </row>
    <row r="47" spans="1:4" x14ac:dyDescent="0.55000000000000004">
      <c r="A47" s="3">
        <v>121.837</v>
      </c>
      <c r="B47" s="3">
        <f t="shared" si="0"/>
        <v>2950</v>
      </c>
      <c r="C47" s="3">
        <v>0.19255</v>
      </c>
      <c r="D47" s="3">
        <v>1.23943</v>
      </c>
    </row>
    <row r="48" spans="1:4" x14ac:dyDescent="0.55000000000000004">
      <c r="A48" s="3">
        <v>121.709</v>
      </c>
      <c r="B48" s="3">
        <f t="shared" si="0"/>
        <v>3000</v>
      </c>
      <c r="C48" s="3">
        <v>0.19900000000000001</v>
      </c>
      <c r="D48" s="3">
        <v>1.2273499999999999</v>
      </c>
    </row>
    <row r="49" spans="1:4" x14ac:dyDescent="0.55000000000000004">
      <c r="A49" s="3">
        <v>121.123</v>
      </c>
      <c r="B49" s="3">
        <f t="shared" si="0"/>
        <v>3050</v>
      </c>
      <c r="C49" s="3">
        <v>0.20605000000000001</v>
      </c>
      <c r="D49" s="3">
        <v>1.2193000000000001</v>
      </c>
    </row>
    <row r="50" spans="1:4" x14ac:dyDescent="0.55000000000000004">
      <c r="A50" s="3">
        <v>121.124</v>
      </c>
      <c r="B50" s="3">
        <f t="shared" si="0"/>
        <v>3100</v>
      </c>
      <c r="C50" s="3">
        <v>0.21004999999999999</v>
      </c>
      <c r="D50" s="3">
        <v>1.20692</v>
      </c>
    </row>
    <row r="51" spans="1:4" x14ac:dyDescent="0.55000000000000004">
      <c r="A51" s="3">
        <v>120.851</v>
      </c>
      <c r="B51" s="3">
        <f t="shared" si="0"/>
        <v>3150</v>
      </c>
      <c r="C51" s="3">
        <v>0.21604999999999999</v>
      </c>
      <c r="D51" s="3">
        <v>1.1927399999999999</v>
      </c>
    </row>
    <row r="52" spans="1:4" x14ac:dyDescent="0.55000000000000004">
      <c r="A52" s="3">
        <v>120.596</v>
      </c>
      <c r="B52" s="3">
        <f t="shared" si="0"/>
        <v>3200</v>
      </c>
      <c r="C52" s="3">
        <v>0.21795</v>
      </c>
      <c r="D52" s="3">
        <v>1.1848099999999999</v>
      </c>
    </row>
    <row r="53" spans="1:4" x14ac:dyDescent="0.55000000000000004">
      <c r="A53" s="3">
        <v>120.84</v>
      </c>
      <c r="B53" s="3">
        <f t="shared" si="0"/>
        <v>3250</v>
      </c>
      <c r="C53" s="3">
        <v>0.22305</v>
      </c>
      <c r="D53" s="3">
        <v>1.17378</v>
      </c>
    </row>
    <row r="54" spans="1:4" x14ac:dyDescent="0.55000000000000004">
      <c r="A54" s="3">
        <v>121.633</v>
      </c>
      <c r="B54" s="3">
        <f t="shared" si="0"/>
        <v>3300</v>
      </c>
      <c r="C54" s="3">
        <v>0.22550000000000001</v>
      </c>
      <c r="D54" s="3">
        <v>1.1611800000000001</v>
      </c>
    </row>
    <row r="55" spans="1:4" x14ac:dyDescent="0.55000000000000004">
      <c r="A55" s="3">
        <v>122.181</v>
      </c>
      <c r="B55" s="3">
        <f t="shared" si="0"/>
        <v>3350</v>
      </c>
      <c r="C55" s="3">
        <v>0.22850000000000001</v>
      </c>
      <c r="D55" s="3">
        <v>1.1510400000000001</v>
      </c>
    </row>
    <row r="56" spans="1:4" x14ac:dyDescent="0.55000000000000004">
      <c r="A56" s="3">
        <v>122.93300000000001</v>
      </c>
      <c r="B56" s="3">
        <f t="shared" si="0"/>
        <v>3400</v>
      </c>
      <c r="C56" s="3">
        <v>0.23419999999999999</v>
      </c>
      <c r="D56" s="3">
        <v>1.14117</v>
      </c>
    </row>
    <row r="57" spans="1:4" x14ac:dyDescent="0.55000000000000004">
      <c r="A57" s="3">
        <v>123.47499999999999</v>
      </c>
      <c r="B57" s="3">
        <f t="shared" si="0"/>
        <v>3450</v>
      </c>
      <c r="C57" s="3">
        <v>0.23605000000000001</v>
      </c>
      <c r="D57" s="3">
        <v>1.12669</v>
      </c>
    </row>
    <row r="58" spans="1:4" x14ac:dyDescent="0.55000000000000004">
      <c r="A58" s="3">
        <v>123.428</v>
      </c>
      <c r="B58" s="3">
        <f t="shared" si="0"/>
        <v>3500</v>
      </c>
      <c r="C58" s="3">
        <v>0.24195</v>
      </c>
      <c r="D58" s="3">
        <v>1.11975</v>
      </c>
    </row>
    <row r="59" spans="1:4" x14ac:dyDescent="0.55000000000000004">
      <c r="A59" s="3">
        <v>124.205</v>
      </c>
      <c r="B59" s="3">
        <f t="shared" si="0"/>
        <v>3550</v>
      </c>
      <c r="C59" s="3">
        <v>0.24545</v>
      </c>
      <c r="D59" s="3">
        <v>1.10622</v>
      </c>
    </row>
    <row r="60" spans="1:4" x14ac:dyDescent="0.55000000000000004">
      <c r="A60" s="3">
        <v>124.066</v>
      </c>
      <c r="B60" s="3">
        <f t="shared" si="0"/>
        <v>3600</v>
      </c>
      <c r="C60" s="3">
        <v>0.25505</v>
      </c>
      <c r="D60" s="3">
        <v>1.09697</v>
      </c>
    </row>
    <row r="61" spans="1:4" x14ac:dyDescent="0.55000000000000004">
      <c r="A61" s="3">
        <v>123.967</v>
      </c>
      <c r="B61" s="3">
        <f t="shared" si="0"/>
        <v>3650</v>
      </c>
      <c r="C61" s="3">
        <v>0.25755</v>
      </c>
      <c r="D61" s="3">
        <v>1.0940099999999999</v>
      </c>
    </row>
    <row r="62" spans="1:4" x14ac:dyDescent="0.55000000000000004">
      <c r="A62" s="3">
        <v>123.815</v>
      </c>
      <c r="B62" s="3">
        <f t="shared" si="0"/>
        <v>3700</v>
      </c>
      <c r="C62" s="3">
        <v>0.26445000000000002</v>
      </c>
      <c r="D62" s="3">
        <v>1.09659</v>
      </c>
    </row>
    <row r="63" spans="1:4" x14ac:dyDescent="0.55000000000000004">
      <c r="A63" s="3">
        <v>123.767</v>
      </c>
      <c r="B63" s="3">
        <f t="shared" si="0"/>
        <v>3750</v>
      </c>
      <c r="C63" s="3">
        <v>0.2651</v>
      </c>
      <c r="D63" s="3">
        <v>1.0980799999999999</v>
      </c>
    </row>
    <row r="64" spans="1:4" x14ac:dyDescent="0.55000000000000004">
      <c r="A64" s="3">
        <v>123.509</v>
      </c>
      <c r="B64" s="3">
        <f t="shared" si="0"/>
        <v>3800</v>
      </c>
      <c r="C64" s="3">
        <v>0.26929999999999998</v>
      </c>
      <c r="D64" s="3">
        <v>1.09907</v>
      </c>
    </row>
    <row r="65" spans="1:4" x14ac:dyDescent="0.55000000000000004">
      <c r="A65" s="3">
        <v>122.672</v>
      </c>
      <c r="B65" s="3">
        <f t="shared" si="0"/>
        <v>3850</v>
      </c>
      <c r="C65" s="3">
        <v>0.27374999999999999</v>
      </c>
      <c r="D65" s="3">
        <v>1.1053299999999999</v>
      </c>
    </row>
    <row r="66" spans="1:4" x14ac:dyDescent="0.55000000000000004">
      <c r="A66" s="3">
        <v>122.157</v>
      </c>
      <c r="B66" s="3">
        <f t="shared" si="0"/>
        <v>3900</v>
      </c>
      <c r="C66" s="3">
        <v>0.27589999999999998</v>
      </c>
      <c r="D66" s="3">
        <v>1.11704</v>
      </c>
    </row>
    <row r="67" spans="1:4" x14ac:dyDescent="0.55000000000000004">
      <c r="A67" s="3">
        <v>121.184</v>
      </c>
      <c r="B67" s="3">
        <f t="shared" si="0"/>
        <v>3950</v>
      </c>
      <c r="C67" s="3">
        <v>0.28284999999999999</v>
      </c>
      <c r="D67" s="3">
        <v>1.12259</v>
      </c>
    </row>
    <row r="68" spans="1:4" x14ac:dyDescent="0.55000000000000004">
      <c r="A68" s="3">
        <v>120.004</v>
      </c>
      <c r="B68" s="3">
        <f t="shared" si="0"/>
        <v>4000</v>
      </c>
      <c r="C68" s="3">
        <v>0.28455000000000003</v>
      </c>
      <c r="D68" s="3">
        <v>1.1246100000000001</v>
      </c>
    </row>
    <row r="69" spans="1:4" x14ac:dyDescent="0.55000000000000004">
      <c r="A69" s="3">
        <v>118.73399999999999</v>
      </c>
      <c r="B69" s="3">
        <f t="shared" si="0"/>
        <v>4050</v>
      </c>
      <c r="C69" s="3">
        <v>0.28710000000000002</v>
      </c>
      <c r="D69" s="3">
        <v>1.1222000000000001</v>
      </c>
    </row>
    <row r="70" spans="1:4" x14ac:dyDescent="0.55000000000000004">
      <c r="A70" s="3">
        <v>117.44199999999999</v>
      </c>
      <c r="B70" s="3">
        <f t="shared" si="0"/>
        <v>4100</v>
      </c>
      <c r="C70" s="3">
        <v>0.28894999999999998</v>
      </c>
      <c r="D70" s="3">
        <v>1.1239399999999999</v>
      </c>
    </row>
    <row r="71" spans="1:4" x14ac:dyDescent="0.55000000000000004">
      <c r="A71" s="3">
        <v>116.5</v>
      </c>
      <c r="B71" s="3">
        <f t="shared" si="0"/>
        <v>4150</v>
      </c>
      <c r="C71" s="3">
        <v>0.29304999999999998</v>
      </c>
      <c r="D71" s="3">
        <v>1.12233</v>
      </c>
    </row>
    <row r="72" spans="1:4" x14ac:dyDescent="0.55000000000000004">
      <c r="A72" s="3">
        <v>115.931</v>
      </c>
      <c r="B72" s="3">
        <f t="shared" si="0"/>
        <v>4200</v>
      </c>
      <c r="C72" s="3">
        <v>0.2949</v>
      </c>
      <c r="D72" s="3">
        <v>1.1217900000000001</v>
      </c>
    </row>
    <row r="73" spans="1:4" x14ac:dyDescent="0.55000000000000004">
      <c r="A73" s="3">
        <v>115.03400000000001</v>
      </c>
      <c r="B73" s="3">
        <f t="shared" ref="B73:B98" si="1">B72+50</f>
        <v>4250</v>
      </c>
      <c r="C73" s="3">
        <v>0.29715000000000003</v>
      </c>
      <c r="D73" s="3">
        <v>1.12456</v>
      </c>
    </row>
    <row r="74" spans="1:4" x14ac:dyDescent="0.55000000000000004">
      <c r="A74" s="3">
        <v>114.39100000000001</v>
      </c>
      <c r="B74" s="3">
        <f t="shared" si="1"/>
        <v>4300</v>
      </c>
      <c r="C74" s="3">
        <v>0.30220000000000002</v>
      </c>
      <c r="D74" s="3">
        <v>1.1227799999999999</v>
      </c>
    </row>
    <row r="75" spans="1:4" x14ac:dyDescent="0.55000000000000004">
      <c r="A75" s="3">
        <v>114.01600000000001</v>
      </c>
      <c r="B75" s="3">
        <f t="shared" si="1"/>
        <v>4350</v>
      </c>
      <c r="C75" s="3">
        <v>0.30604999999999999</v>
      </c>
      <c r="D75" s="3">
        <v>1.1194299999999999</v>
      </c>
    </row>
    <row r="76" spans="1:4" x14ac:dyDescent="0.55000000000000004">
      <c r="A76" s="3">
        <v>113.871</v>
      </c>
      <c r="B76" s="3">
        <f t="shared" si="1"/>
        <v>4400</v>
      </c>
      <c r="C76" s="3">
        <v>0.30919999999999997</v>
      </c>
      <c r="D76" s="3">
        <v>1.1198600000000001</v>
      </c>
    </row>
    <row r="77" spans="1:4" x14ac:dyDescent="0.55000000000000004">
      <c r="A77" s="3">
        <v>113.985</v>
      </c>
      <c r="B77" s="3">
        <f t="shared" si="1"/>
        <v>4450</v>
      </c>
      <c r="C77" s="3">
        <v>0.30990000000000001</v>
      </c>
      <c r="D77" s="3">
        <v>1.11873</v>
      </c>
    </row>
    <row r="78" spans="1:4" x14ac:dyDescent="0.55000000000000004">
      <c r="A78" s="3">
        <v>113.306</v>
      </c>
      <c r="B78" s="3">
        <f t="shared" si="1"/>
        <v>4500</v>
      </c>
      <c r="C78" s="3">
        <v>0.31445000000000001</v>
      </c>
      <c r="D78" s="3">
        <v>1.1156299999999999</v>
      </c>
    </row>
    <row r="79" spans="1:4" x14ac:dyDescent="0.55000000000000004">
      <c r="A79" s="3">
        <v>113.074</v>
      </c>
      <c r="B79" s="3">
        <f t="shared" si="1"/>
        <v>4550</v>
      </c>
      <c r="C79" s="3">
        <v>0.31709999999999999</v>
      </c>
      <c r="D79" s="3">
        <v>1.1095299999999999</v>
      </c>
    </row>
    <row r="80" spans="1:4" x14ac:dyDescent="0.55000000000000004">
      <c r="A80" s="3">
        <v>112.19499999999999</v>
      </c>
      <c r="B80" s="3">
        <f t="shared" si="1"/>
        <v>4600</v>
      </c>
      <c r="C80" s="3">
        <v>0.31940000000000002</v>
      </c>
      <c r="D80" s="3">
        <v>1.1056900000000001</v>
      </c>
    </row>
    <row r="81" spans="1:4" x14ac:dyDescent="0.55000000000000004">
      <c r="A81" s="3">
        <v>111.06100000000001</v>
      </c>
      <c r="B81" s="3">
        <f t="shared" si="1"/>
        <v>4650</v>
      </c>
      <c r="C81" s="3">
        <v>0.32055</v>
      </c>
      <c r="D81" s="3">
        <v>1.09782</v>
      </c>
    </row>
    <row r="82" spans="1:4" x14ac:dyDescent="0.55000000000000004">
      <c r="A82" s="3">
        <v>109.973</v>
      </c>
      <c r="B82" s="3">
        <f t="shared" si="1"/>
        <v>4700</v>
      </c>
      <c r="C82" s="3">
        <v>0.32069999999999999</v>
      </c>
      <c r="D82" s="3">
        <v>1.09558</v>
      </c>
    </row>
    <row r="83" spans="1:4" x14ac:dyDescent="0.55000000000000004">
      <c r="A83" s="3">
        <v>108.654</v>
      </c>
      <c r="B83" s="3">
        <f t="shared" si="1"/>
        <v>4750</v>
      </c>
      <c r="C83" s="3">
        <v>0.32485000000000003</v>
      </c>
      <c r="D83" s="3">
        <v>1.0882700000000001</v>
      </c>
    </row>
    <row r="84" spans="1:4" x14ac:dyDescent="0.55000000000000004">
      <c r="A84" s="3">
        <v>107.07599999999999</v>
      </c>
      <c r="B84" s="3">
        <f t="shared" si="1"/>
        <v>4800</v>
      </c>
      <c r="C84" s="3">
        <v>0.32455000000000001</v>
      </c>
      <c r="D84" s="3">
        <v>1.08396</v>
      </c>
    </row>
    <row r="85" spans="1:4" x14ac:dyDescent="0.55000000000000004">
      <c r="A85" s="3">
        <v>105.24</v>
      </c>
      <c r="B85" s="3">
        <f t="shared" si="1"/>
        <v>4850</v>
      </c>
      <c r="C85" s="3">
        <v>0.32569999999999999</v>
      </c>
      <c r="D85" s="3">
        <v>1.0822099999999999</v>
      </c>
    </row>
    <row r="86" spans="1:4" x14ac:dyDescent="0.55000000000000004">
      <c r="A86" s="3">
        <v>103.63200000000001</v>
      </c>
      <c r="B86" s="3">
        <f t="shared" si="1"/>
        <v>4900</v>
      </c>
      <c r="C86" s="3">
        <v>0.32769999999999999</v>
      </c>
      <c r="D86" s="3">
        <v>1.0846</v>
      </c>
    </row>
    <row r="87" spans="1:4" x14ac:dyDescent="0.55000000000000004">
      <c r="A87" s="3">
        <v>102.33499999999999</v>
      </c>
      <c r="B87" s="3">
        <f t="shared" si="1"/>
        <v>4950</v>
      </c>
      <c r="C87" s="3">
        <v>0.32845000000000002</v>
      </c>
      <c r="D87" s="3">
        <v>1.08823</v>
      </c>
    </row>
    <row r="88" spans="1:4" x14ac:dyDescent="0.55000000000000004">
      <c r="A88" s="3">
        <v>101.10599999999999</v>
      </c>
      <c r="B88" s="3">
        <f t="shared" si="1"/>
        <v>5000</v>
      </c>
      <c r="C88" s="3">
        <v>0.32869999999999999</v>
      </c>
      <c r="D88" s="3">
        <v>1.08687</v>
      </c>
    </row>
    <row r="89" spans="1:4" x14ac:dyDescent="0.55000000000000004">
      <c r="A89" s="3">
        <v>99.314899999999994</v>
      </c>
      <c r="B89" s="3">
        <f t="shared" si="1"/>
        <v>5050</v>
      </c>
      <c r="C89" s="3">
        <v>0.32984999999999998</v>
      </c>
      <c r="D89" s="3">
        <v>1.0891</v>
      </c>
    </row>
    <row r="90" spans="1:4" x14ac:dyDescent="0.55000000000000004">
      <c r="A90" s="3">
        <v>97.581500000000005</v>
      </c>
      <c r="B90" s="3">
        <f t="shared" si="1"/>
        <v>5100</v>
      </c>
      <c r="C90" s="3">
        <v>0.32969999999999999</v>
      </c>
      <c r="D90" s="3">
        <v>1.09185</v>
      </c>
    </row>
    <row r="91" spans="1:4" x14ac:dyDescent="0.55000000000000004">
      <c r="A91" s="3">
        <v>95.848600000000005</v>
      </c>
      <c r="B91" s="3">
        <f t="shared" si="1"/>
        <v>5150</v>
      </c>
      <c r="C91" s="3">
        <v>0.33095000000000002</v>
      </c>
      <c r="D91" s="3">
        <v>1.0940700000000001</v>
      </c>
    </row>
    <row r="92" spans="1:4" x14ac:dyDescent="0.55000000000000004">
      <c r="A92" s="3">
        <v>94.803299999999993</v>
      </c>
      <c r="B92" s="3">
        <f t="shared" si="1"/>
        <v>5200</v>
      </c>
      <c r="C92" s="3">
        <v>0.33379999999999999</v>
      </c>
      <c r="D92" s="3">
        <v>1.0934600000000001</v>
      </c>
    </row>
    <row r="93" spans="1:4" x14ac:dyDescent="0.55000000000000004">
      <c r="A93" s="3">
        <v>93.0976</v>
      </c>
      <c r="B93" s="3">
        <f t="shared" si="1"/>
        <v>5250</v>
      </c>
      <c r="C93" s="3">
        <v>0.33129999999999998</v>
      </c>
      <c r="D93" s="3">
        <v>1.0880399999999999</v>
      </c>
    </row>
    <row r="94" spans="1:4" x14ac:dyDescent="0.55000000000000004">
      <c r="A94" s="3">
        <v>91.788600000000002</v>
      </c>
      <c r="B94" s="3">
        <f t="shared" si="1"/>
        <v>5300</v>
      </c>
      <c r="C94" s="3">
        <v>0.33239999999999997</v>
      </c>
      <c r="D94" s="3">
        <v>1.0833900000000001</v>
      </c>
    </row>
    <row r="95" spans="1:4" x14ac:dyDescent="0.55000000000000004">
      <c r="A95" s="3">
        <v>90.593800000000002</v>
      </c>
      <c r="B95" s="3">
        <f t="shared" si="1"/>
        <v>5350</v>
      </c>
      <c r="C95" s="3">
        <v>0.33079999999999998</v>
      </c>
      <c r="D95" s="3">
        <v>1.0800700000000001</v>
      </c>
    </row>
    <row r="96" spans="1:4" x14ac:dyDescent="0.55000000000000004">
      <c r="A96" s="3">
        <v>89.6374</v>
      </c>
      <c r="B96" s="3">
        <f t="shared" si="1"/>
        <v>5400</v>
      </c>
      <c r="C96" s="3">
        <v>0.33879999999999999</v>
      </c>
      <c r="D96" s="3">
        <v>1.0789500000000001</v>
      </c>
    </row>
    <row r="97" spans="1:4" x14ac:dyDescent="0.55000000000000004">
      <c r="A97" s="3">
        <v>88.925600000000003</v>
      </c>
      <c r="B97" s="3">
        <f t="shared" si="1"/>
        <v>5450</v>
      </c>
      <c r="C97" s="3">
        <v>0.34379999999999999</v>
      </c>
      <c r="D97" s="3">
        <v>1.0792299999999999</v>
      </c>
    </row>
    <row r="98" spans="1:4" x14ac:dyDescent="0.55000000000000004">
      <c r="A98" s="3">
        <v>88.647400000000005</v>
      </c>
      <c r="B98" s="3">
        <f t="shared" si="1"/>
        <v>5500</v>
      </c>
      <c r="C98" s="3">
        <v>0.3488</v>
      </c>
      <c r="D98" s="3">
        <v>1.0836600000000001</v>
      </c>
    </row>
    <row r="99" spans="1:4" x14ac:dyDescent="0.55000000000000004">
      <c r="A99" s="3"/>
      <c r="B99" s="3"/>
      <c r="D99" s="3"/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89A0A2B-9035-46A5-BEBA-858B1E442101}">
  <dimension ref="A6:J100"/>
  <sheetViews>
    <sheetView zoomScale="30" zoomScaleNormal="30" workbookViewId="0">
      <selection activeCell="A8" sqref="A8:O100"/>
    </sheetView>
  </sheetViews>
  <sheetFormatPr defaultRowHeight="14.4" x14ac:dyDescent="0.55000000000000004"/>
  <cols>
    <col min="1" max="1" width="11.41796875" customWidth="1"/>
  </cols>
  <sheetData>
    <row r="6" spans="1:10" x14ac:dyDescent="0.55000000000000004">
      <c r="J6" s="8"/>
    </row>
    <row r="7" spans="1:10" x14ac:dyDescent="0.55000000000000004">
      <c r="A7" s="7"/>
      <c r="B7" s="6"/>
      <c r="C7" s="6"/>
    </row>
    <row r="8" spans="1:10" x14ac:dyDescent="0.55000000000000004">
      <c r="A8" s="2" t="s">
        <v>2</v>
      </c>
      <c r="B8" s="2" t="s">
        <v>1</v>
      </c>
      <c r="D8" s="2" t="s">
        <v>14</v>
      </c>
      <c r="E8" s="2"/>
      <c r="G8" s="9"/>
      <c r="H8" s="10" t="s">
        <v>16</v>
      </c>
      <c r="I8" s="9"/>
    </row>
    <row r="9" spans="1:10" x14ac:dyDescent="0.55000000000000004">
      <c r="A9" s="2" t="s">
        <v>6</v>
      </c>
      <c r="B9" s="2" t="s">
        <v>5</v>
      </c>
      <c r="D9" s="2" t="s">
        <v>15</v>
      </c>
      <c r="E9" s="2"/>
      <c r="H9" s="2" t="s">
        <v>17</v>
      </c>
    </row>
    <row r="10" spans="1:10" x14ac:dyDescent="0.55000000000000004">
      <c r="A10" s="3">
        <v>1000</v>
      </c>
      <c r="B10" s="3">
        <v>102.27500000000001</v>
      </c>
      <c r="D10" s="13">
        <f>B10*$H$10</f>
        <v>83.433490399999997</v>
      </c>
      <c r="H10" s="5">
        <v>0.81577599999999995</v>
      </c>
    </row>
    <row r="11" spans="1:10" x14ac:dyDescent="0.55000000000000004">
      <c r="A11" s="3">
        <f t="shared" ref="A11:A74" si="0">A10+50</f>
        <v>1050</v>
      </c>
      <c r="B11" s="3">
        <v>102.756</v>
      </c>
      <c r="D11" s="13">
        <f>B11*$H$10</f>
        <v>83.825878656</v>
      </c>
    </row>
    <row r="12" spans="1:10" x14ac:dyDescent="0.55000000000000004">
      <c r="A12" s="3">
        <f t="shared" si="0"/>
        <v>1100</v>
      </c>
      <c r="B12" s="3">
        <v>103.68899999999999</v>
      </c>
      <c r="D12" s="13">
        <f>B12*$H$10</f>
        <v>84.586997663999995</v>
      </c>
    </row>
    <row r="13" spans="1:10" x14ac:dyDescent="0.55000000000000004">
      <c r="A13" s="3">
        <f t="shared" si="0"/>
        <v>1150</v>
      </c>
      <c r="B13" s="3">
        <v>104.209</v>
      </c>
      <c r="D13" s="13">
        <f>B13*$H$10</f>
        <v>85.011201184000001</v>
      </c>
    </row>
    <row r="14" spans="1:10" x14ac:dyDescent="0.55000000000000004">
      <c r="A14" s="3">
        <f t="shared" si="0"/>
        <v>1200</v>
      </c>
      <c r="B14" s="3">
        <v>105.81100000000001</v>
      </c>
      <c r="D14" s="13">
        <f>B14*$H$10</f>
        <v>86.318074335999995</v>
      </c>
    </row>
    <row r="15" spans="1:10" x14ac:dyDescent="0.55000000000000004">
      <c r="A15" s="3">
        <f t="shared" si="0"/>
        <v>1250</v>
      </c>
      <c r="B15" s="3">
        <v>107.51</v>
      </c>
      <c r="D15" s="13">
        <f>B15*$H$10</f>
        <v>87.704077760000004</v>
      </c>
    </row>
    <row r="16" spans="1:10" x14ac:dyDescent="0.55000000000000004">
      <c r="A16" s="3">
        <f t="shared" si="0"/>
        <v>1300</v>
      </c>
      <c r="B16" s="3">
        <v>109.488</v>
      </c>
      <c r="D16" s="13">
        <f>B16*$H$10</f>
        <v>89.317682687999991</v>
      </c>
    </row>
    <row r="17" spans="1:4" x14ac:dyDescent="0.55000000000000004">
      <c r="A17" s="3">
        <f t="shared" si="0"/>
        <v>1350</v>
      </c>
      <c r="B17" s="3">
        <v>111.797</v>
      </c>
      <c r="D17" s="13">
        <f>B17*$H$10</f>
        <v>91.201309471999991</v>
      </c>
    </row>
    <row r="18" spans="1:4" x14ac:dyDescent="0.55000000000000004">
      <c r="A18" s="3">
        <f t="shared" si="0"/>
        <v>1400</v>
      </c>
      <c r="B18" s="3">
        <v>114.268</v>
      </c>
      <c r="D18" s="13">
        <f>B18*$H$10</f>
        <v>93.217091967999991</v>
      </c>
    </row>
    <row r="19" spans="1:4" x14ac:dyDescent="0.55000000000000004">
      <c r="A19" s="3">
        <f t="shared" si="0"/>
        <v>1450</v>
      </c>
      <c r="B19" s="3">
        <v>115.783</v>
      </c>
      <c r="D19" s="13">
        <f>B19*$H$10</f>
        <v>94.452992607999988</v>
      </c>
    </row>
    <row r="20" spans="1:4" x14ac:dyDescent="0.55000000000000004">
      <c r="A20" s="3">
        <f t="shared" si="0"/>
        <v>1500</v>
      </c>
      <c r="B20" s="3">
        <v>116.985</v>
      </c>
      <c r="D20" s="13">
        <f>B20*$H$10</f>
        <v>95.43355536</v>
      </c>
    </row>
    <row r="21" spans="1:4" x14ac:dyDescent="0.55000000000000004">
      <c r="A21" s="3">
        <f t="shared" si="0"/>
        <v>1550</v>
      </c>
      <c r="B21" s="3">
        <v>117.788</v>
      </c>
      <c r="D21" s="13">
        <f>B21*$H$10</f>
        <v>96.088623487999996</v>
      </c>
    </row>
    <row r="22" spans="1:4" x14ac:dyDescent="0.55000000000000004">
      <c r="A22" s="3">
        <f t="shared" si="0"/>
        <v>1600</v>
      </c>
      <c r="B22" s="3">
        <v>118.471</v>
      </c>
      <c r="D22" s="13">
        <f>B22*$H$10</f>
        <v>96.645798495999998</v>
      </c>
    </row>
    <row r="23" spans="1:4" x14ac:dyDescent="0.55000000000000004">
      <c r="A23" s="3">
        <f t="shared" si="0"/>
        <v>1650</v>
      </c>
      <c r="B23" s="3">
        <v>118.77200000000001</v>
      </c>
      <c r="D23" s="13">
        <f>B23*$H$10</f>
        <v>96.891347072000002</v>
      </c>
    </row>
    <row r="24" spans="1:4" x14ac:dyDescent="0.55000000000000004">
      <c r="A24" s="3">
        <f t="shared" si="0"/>
        <v>1700</v>
      </c>
      <c r="B24" s="3">
        <v>118.65600000000001</v>
      </c>
      <c r="D24" s="13">
        <f>B24*$H$10</f>
        <v>96.796717055999991</v>
      </c>
    </row>
    <row r="25" spans="1:4" x14ac:dyDescent="0.55000000000000004">
      <c r="A25" s="3">
        <f t="shared" si="0"/>
        <v>1750</v>
      </c>
      <c r="B25" s="3">
        <v>118.861</v>
      </c>
      <c r="D25" s="13">
        <f>B25*$H$10</f>
        <v>96.963951135999991</v>
      </c>
    </row>
    <row r="26" spans="1:4" x14ac:dyDescent="0.55000000000000004">
      <c r="A26" s="3">
        <f t="shared" si="0"/>
        <v>1800</v>
      </c>
      <c r="B26" s="3">
        <v>119.584</v>
      </c>
      <c r="D26" s="13">
        <f>B26*$H$10</f>
        <v>97.553757183999991</v>
      </c>
    </row>
    <row r="27" spans="1:4" x14ac:dyDescent="0.55000000000000004">
      <c r="A27" s="3">
        <f t="shared" si="0"/>
        <v>1850</v>
      </c>
      <c r="B27" s="3">
        <v>119.934</v>
      </c>
      <c r="D27" s="13">
        <f>B27*$H$10</f>
        <v>97.839278783999987</v>
      </c>
    </row>
    <row r="28" spans="1:4" x14ac:dyDescent="0.55000000000000004">
      <c r="A28" s="3">
        <f t="shared" si="0"/>
        <v>1900</v>
      </c>
      <c r="B28" s="3">
        <v>120.176</v>
      </c>
      <c r="D28" s="13">
        <f>B28*$H$10</f>
        <v>98.036696575999997</v>
      </c>
    </row>
    <row r="29" spans="1:4" x14ac:dyDescent="0.55000000000000004">
      <c r="A29" s="3">
        <f t="shared" si="0"/>
        <v>1950</v>
      </c>
      <c r="B29" s="3">
        <v>120.94799999999999</v>
      </c>
      <c r="D29" s="13">
        <f>B29*$H$10</f>
        <v>98.666475647999988</v>
      </c>
    </row>
    <row r="30" spans="1:4" x14ac:dyDescent="0.55000000000000004">
      <c r="A30" s="3">
        <f t="shared" si="0"/>
        <v>2000</v>
      </c>
      <c r="B30" s="3">
        <v>122.157</v>
      </c>
      <c r="D30" s="13">
        <f>B30*$H$10</f>
        <v>99.652748831999986</v>
      </c>
    </row>
    <row r="31" spans="1:4" x14ac:dyDescent="0.55000000000000004">
      <c r="A31" s="3">
        <f t="shared" si="0"/>
        <v>2050</v>
      </c>
      <c r="B31" s="3">
        <v>122.845</v>
      </c>
      <c r="D31" s="13">
        <f>B31*$H$10</f>
        <v>100.21400272</v>
      </c>
    </row>
    <row r="32" spans="1:4" x14ac:dyDescent="0.55000000000000004">
      <c r="A32" s="3">
        <f t="shared" si="0"/>
        <v>2100</v>
      </c>
      <c r="B32" s="3">
        <v>123.79600000000001</v>
      </c>
      <c r="D32" s="13">
        <f>B32*$H$10</f>
        <v>100.989805696</v>
      </c>
    </row>
    <row r="33" spans="1:4" x14ac:dyDescent="0.55000000000000004">
      <c r="A33" s="3">
        <f t="shared" si="0"/>
        <v>2150</v>
      </c>
      <c r="B33" s="3">
        <v>124.794</v>
      </c>
      <c r="D33" s="13">
        <f>B33*$H$10</f>
        <v>101.80395014399998</v>
      </c>
    </row>
    <row r="34" spans="1:4" x14ac:dyDescent="0.55000000000000004">
      <c r="A34" s="3">
        <f t="shared" si="0"/>
        <v>2200</v>
      </c>
      <c r="B34" s="3">
        <v>125.137</v>
      </c>
      <c r="D34" s="13">
        <f>B34*$H$10</f>
        <v>102.08376131199999</v>
      </c>
    </row>
    <row r="35" spans="1:4" x14ac:dyDescent="0.55000000000000004">
      <c r="A35" s="3">
        <f t="shared" si="0"/>
        <v>2250</v>
      </c>
      <c r="B35" s="3">
        <v>126.02800000000001</v>
      </c>
      <c r="D35" s="13">
        <f>B35*$H$10</f>
        <v>102.810617728</v>
      </c>
    </row>
    <row r="36" spans="1:4" x14ac:dyDescent="0.55000000000000004">
      <c r="A36" s="3">
        <f t="shared" si="0"/>
        <v>2300</v>
      </c>
      <c r="B36" s="3">
        <v>126.66</v>
      </c>
      <c r="D36" s="13">
        <f>B36*$H$10</f>
        <v>103.32618815999999</v>
      </c>
    </row>
    <row r="37" spans="1:4" x14ac:dyDescent="0.55000000000000004">
      <c r="A37" s="3">
        <f t="shared" si="0"/>
        <v>2350</v>
      </c>
      <c r="B37" s="3">
        <v>126.822</v>
      </c>
      <c r="D37" s="13">
        <f>B37*$H$10</f>
        <v>103.458343872</v>
      </c>
    </row>
    <row r="38" spans="1:4" x14ac:dyDescent="0.55000000000000004">
      <c r="A38" s="3">
        <f t="shared" si="0"/>
        <v>2400</v>
      </c>
      <c r="B38" s="3">
        <v>126.69</v>
      </c>
      <c r="D38" s="13">
        <f>B38*$H$10</f>
        <v>103.35066144</v>
      </c>
    </row>
    <row r="39" spans="1:4" x14ac:dyDescent="0.55000000000000004">
      <c r="A39" s="3">
        <f t="shared" si="0"/>
        <v>2450</v>
      </c>
      <c r="B39" s="3">
        <v>126.55200000000001</v>
      </c>
      <c r="D39" s="13">
        <f>B39*$H$10</f>
        <v>103.238084352</v>
      </c>
    </row>
    <row r="40" spans="1:4" x14ac:dyDescent="0.55000000000000004">
      <c r="A40" s="3">
        <f t="shared" si="0"/>
        <v>2500</v>
      </c>
      <c r="B40" s="3">
        <v>126.438</v>
      </c>
      <c r="D40" s="13">
        <f>B40*$H$10</f>
        <v>103.145085888</v>
      </c>
    </row>
    <row r="41" spans="1:4" x14ac:dyDescent="0.55000000000000004">
      <c r="A41" s="3">
        <f t="shared" si="0"/>
        <v>2550</v>
      </c>
      <c r="B41" s="3">
        <v>126.239</v>
      </c>
      <c r="D41" s="13">
        <f>B41*$H$10</f>
        <v>102.982746464</v>
      </c>
    </row>
    <row r="42" spans="1:4" x14ac:dyDescent="0.55000000000000004">
      <c r="A42" s="3">
        <f t="shared" si="0"/>
        <v>2600</v>
      </c>
      <c r="B42" s="3">
        <v>126.161</v>
      </c>
      <c r="D42" s="13">
        <f>B42*$H$10</f>
        <v>102.919115936</v>
      </c>
    </row>
    <row r="43" spans="1:4" x14ac:dyDescent="0.55000000000000004">
      <c r="A43" s="3">
        <f t="shared" si="0"/>
        <v>2650</v>
      </c>
      <c r="B43" s="3">
        <v>125.84699999999999</v>
      </c>
      <c r="D43" s="13">
        <f>B43*$H$10</f>
        <v>102.66296227199999</v>
      </c>
    </row>
    <row r="44" spans="1:4" x14ac:dyDescent="0.55000000000000004">
      <c r="A44" s="3">
        <f t="shared" si="0"/>
        <v>2700</v>
      </c>
      <c r="B44" s="3">
        <v>124.911</v>
      </c>
      <c r="D44" s="13">
        <f>B44*$H$10</f>
        <v>101.89939593599999</v>
      </c>
    </row>
    <row r="45" spans="1:4" x14ac:dyDescent="0.55000000000000004">
      <c r="A45" s="3">
        <f t="shared" si="0"/>
        <v>2750</v>
      </c>
      <c r="B45" s="3">
        <v>123.92700000000001</v>
      </c>
      <c r="D45" s="13">
        <f>B45*$H$10</f>
        <v>101.096672352</v>
      </c>
    </row>
    <row r="46" spans="1:4" x14ac:dyDescent="0.55000000000000004">
      <c r="A46" s="3">
        <f t="shared" si="0"/>
        <v>2800</v>
      </c>
      <c r="B46" s="3">
        <v>123.68899999999999</v>
      </c>
      <c r="D46" s="13">
        <f>B46*$H$10</f>
        <v>100.90251766399999</v>
      </c>
    </row>
    <row r="47" spans="1:4" x14ac:dyDescent="0.55000000000000004">
      <c r="A47" s="3">
        <f t="shared" si="0"/>
        <v>2850</v>
      </c>
      <c r="B47" s="3">
        <v>123.389</v>
      </c>
      <c r="D47" s="13">
        <f>B47*$H$10</f>
        <v>100.65778486399999</v>
      </c>
    </row>
    <row r="48" spans="1:4" x14ac:dyDescent="0.55000000000000004">
      <c r="A48" s="3">
        <f t="shared" si="0"/>
        <v>2900</v>
      </c>
      <c r="B48" s="3">
        <v>122.51900000000001</v>
      </c>
      <c r="D48" s="13">
        <f>B48*$H$10</f>
        <v>99.948059743999991</v>
      </c>
    </row>
    <row r="49" spans="1:4" x14ac:dyDescent="0.55000000000000004">
      <c r="A49" s="3">
        <f t="shared" si="0"/>
        <v>2950</v>
      </c>
      <c r="B49" s="3">
        <v>121.837</v>
      </c>
      <c r="D49" s="13">
        <f>B49*$H$10</f>
        <v>99.391700512</v>
      </c>
    </row>
    <row r="50" spans="1:4" x14ac:dyDescent="0.55000000000000004">
      <c r="A50" s="3">
        <f t="shared" si="0"/>
        <v>3000</v>
      </c>
      <c r="B50" s="3">
        <v>121.709</v>
      </c>
      <c r="D50" s="13">
        <f>B50*$H$10</f>
        <v>99.287281183999994</v>
      </c>
    </row>
    <row r="51" spans="1:4" x14ac:dyDescent="0.55000000000000004">
      <c r="A51" s="3">
        <f t="shared" si="0"/>
        <v>3050</v>
      </c>
      <c r="B51" s="3">
        <v>121.123</v>
      </c>
      <c r="D51" s="13">
        <f>B51*$H$10</f>
        <v>98.809236447999993</v>
      </c>
    </row>
    <row r="52" spans="1:4" x14ac:dyDescent="0.55000000000000004">
      <c r="A52" s="3">
        <f t="shared" si="0"/>
        <v>3100</v>
      </c>
      <c r="B52" s="3">
        <v>121.124</v>
      </c>
      <c r="D52" s="13">
        <f>B52*$H$10</f>
        <v>98.810052223999989</v>
      </c>
    </row>
    <row r="53" spans="1:4" x14ac:dyDescent="0.55000000000000004">
      <c r="A53" s="3">
        <f t="shared" si="0"/>
        <v>3150</v>
      </c>
      <c r="B53" s="3">
        <v>120.851</v>
      </c>
      <c r="D53" s="13">
        <f>B53*$H$10</f>
        <v>98.587345375999988</v>
      </c>
    </row>
    <row r="54" spans="1:4" x14ac:dyDescent="0.55000000000000004">
      <c r="A54" s="3">
        <f t="shared" si="0"/>
        <v>3200</v>
      </c>
      <c r="B54" s="3">
        <v>120.596</v>
      </c>
      <c r="D54" s="13">
        <f>B54*$H$10</f>
        <v>98.379322496</v>
      </c>
    </row>
    <row r="55" spans="1:4" x14ac:dyDescent="0.55000000000000004">
      <c r="A55" s="3">
        <f t="shared" si="0"/>
        <v>3250</v>
      </c>
      <c r="B55" s="3">
        <v>120.84</v>
      </c>
      <c r="D55" s="13">
        <f>B55*$H$10</f>
        <v>98.578371840000003</v>
      </c>
    </row>
    <row r="56" spans="1:4" x14ac:dyDescent="0.55000000000000004">
      <c r="A56" s="3">
        <f t="shared" si="0"/>
        <v>3300</v>
      </c>
      <c r="B56" s="3">
        <v>121.633</v>
      </c>
      <c r="D56" s="13">
        <f>B56*$H$10</f>
        <v>99.225282207999996</v>
      </c>
    </row>
    <row r="57" spans="1:4" x14ac:dyDescent="0.55000000000000004">
      <c r="A57" s="3">
        <f t="shared" si="0"/>
        <v>3350</v>
      </c>
      <c r="B57" s="3">
        <v>122.181</v>
      </c>
      <c r="D57" s="13">
        <f>B57*$H$10</f>
        <v>99.672327455999991</v>
      </c>
    </row>
    <row r="58" spans="1:4" x14ac:dyDescent="0.55000000000000004">
      <c r="A58" s="3">
        <f t="shared" si="0"/>
        <v>3400</v>
      </c>
      <c r="B58" s="3">
        <v>122.93300000000001</v>
      </c>
      <c r="D58" s="13">
        <f>B58*$H$10</f>
        <v>100.285791008</v>
      </c>
    </row>
    <row r="59" spans="1:4" x14ac:dyDescent="0.55000000000000004">
      <c r="A59" s="3">
        <f t="shared" si="0"/>
        <v>3450</v>
      </c>
      <c r="B59" s="3">
        <v>123.47499999999999</v>
      </c>
      <c r="D59" s="13">
        <f>B59*$H$10</f>
        <v>100.72794159999999</v>
      </c>
    </row>
    <row r="60" spans="1:4" x14ac:dyDescent="0.55000000000000004">
      <c r="A60" s="3">
        <f t="shared" si="0"/>
        <v>3500</v>
      </c>
      <c r="B60" s="3">
        <v>123.428</v>
      </c>
      <c r="D60" s="13">
        <f>B60*$H$10</f>
        <v>100.689600128</v>
      </c>
    </row>
    <row r="61" spans="1:4" x14ac:dyDescent="0.55000000000000004">
      <c r="A61" s="3">
        <f t="shared" si="0"/>
        <v>3550</v>
      </c>
      <c r="B61" s="3">
        <v>124.205</v>
      </c>
      <c r="D61" s="13">
        <f>B61*$H$10</f>
        <v>101.32345807999999</v>
      </c>
    </row>
    <row r="62" spans="1:4" x14ac:dyDescent="0.55000000000000004">
      <c r="A62" s="3">
        <f t="shared" si="0"/>
        <v>3600</v>
      </c>
      <c r="B62" s="3">
        <v>124.066</v>
      </c>
      <c r="D62" s="13">
        <f>B62*$H$10</f>
        <v>101.21006521599999</v>
      </c>
    </row>
    <row r="63" spans="1:4" x14ac:dyDescent="0.55000000000000004">
      <c r="A63" s="3">
        <f t="shared" si="0"/>
        <v>3650</v>
      </c>
      <c r="B63" s="3">
        <v>123.967</v>
      </c>
      <c r="D63" s="13">
        <f>B63*$H$10</f>
        <v>101.129303392</v>
      </c>
    </row>
    <row r="64" spans="1:4" x14ac:dyDescent="0.55000000000000004">
      <c r="A64" s="3">
        <f t="shared" si="0"/>
        <v>3700</v>
      </c>
      <c r="B64" s="3">
        <v>123.815</v>
      </c>
      <c r="D64" s="13">
        <f>B64*$H$10</f>
        <v>101.00530543999999</v>
      </c>
    </row>
    <row r="65" spans="1:4" x14ac:dyDescent="0.55000000000000004">
      <c r="A65" s="3">
        <f t="shared" si="0"/>
        <v>3750</v>
      </c>
      <c r="B65" s="3">
        <v>123.767</v>
      </c>
      <c r="D65" s="13">
        <f>B65*$H$10</f>
        <v>100.96614819199999</v>
      </c>
    </row>
    <row r="66" spans="1:4" x14ac:dyDescent="0.55000000000000004">
      <c r="A66" s="3">
        <f t="shared" si="0"/>
        <v>3800</v>
      </c>
      <c r="B66" s="3">
        <v>123.509</v>
      </c>
      <c r="D66" s="13">
        <f>B66*$H$10</f>
        <v>100.75567798399999</v>
      </c>
    </row>
    <row r="67" spans="1:4" x14ac:dyDescent="0.55000000000000004">
      <c r="A67" s="3">
        <f t="shared" si="0"/>
        <v>3850</v>
      </c>
      <c r="B67" s="3">
        <v>122.672</v>
      </c>
      <c r="D67" s="13">
        <f>B67*$H$10</f>
        <v>100.072873472</v>
      </c>
    </row>
    <row r="68" spans="1:4" x14ac:dyDescent="0.55000000000000004">
      <c r="A68" s="3">
        <f t="shared" si="0"/>
        <v>3900</v>
      </c>
      <c r="B68" s="3">
        <v>122.157</v>
      </c>
      <c r="D68" s="13">
        <f>B68*$H$10</f>
        <v>99.652748831999986</v>
      </c>
    </row>
    <row r="69" spans="1:4" x14ac:dyDescent="0.55000000000000004">
      <c r="A69" s="3">
        <f t="shared" si="0"/>
        <v>3950</v>
      </c>
      <c r="B69" s="3">
        <v>121.184</v>
      </c>
      <c r="D69" s="13">
        <f>B69*$H$10</f>
        <v>98.858998783999994</v>
      </c>
    </row>
    <row r="70" spans="1:4" x14ac:dyDescent="0.55000000000000004">
      <c r="A70" s="3">
        <f t="shared" si="0"/>
        <v>4000</v>
      </c>
      <c r="B70" s="3">
        <v>120.004</v>
      </c>
      <c r="D70" s="13">
        <f>B70*$H$10</f>
        <v>97.896383103999995</v>
      </c>
    </row>
    <row r="71" spans="1:4" x14ac:dyDescent="0.55000000000000004">
      <c r="A71" s="3">
        <f t="shared" si="0"/>
        <v>4050</v>
      </c>
      <c r="B71" s="3">
        <v>118.73399999999999</v>
      </c>
      <c r="D71" s="13">
        <f>B71*$H$10</f>
        <v>96.860347583999996</v>
      </c>
    </row>
    <row r="72" spans="1:4" x14ac:dyDescent="0.55000000000000004">
      <c r="A72" s="3">
        <f t="shared" si="0"/>
        <v>4100</v>
      </c>
      <c r="B72" s="3">
        <v>117.44199999999999</v>
      </c>
      <c r="D72" s="13">
        <f>B72*$H$10</f>
        <v>95.806364991999985</v>
      </c>
    </row>
    <row r="73" spans="1:4" x14ac:dyDescent="0.55000000000000004">
      <c r="A73" s="3">
        <f t="shared" si="0"/>
        <v>4150</v>
      </c>
      <c r="B73" s="3">
        <v>116.5</v>
      </c>
      <c r="D73" s="13">
        <f>B73*$H$10</f>
        <v>95.037903999999997</v>
      </c>
    </row>
    <row r="74" spans="1:4" x14ac:dyDescent="0.55000000000000004">
      <c r="A74" s="3">
        <f t="shared" si="0"/>
        <v>4200</v>
      </c>
      <c r="B74" s="3">
        <v>115.931</v>
      </c>
      <c r="D74" s="13">
        <f>B74*$H$10</f>
        <v>94.573727455999986</v>
      </c>
    </row>
    <row r="75" spans="1:4" x14ac:dyDescent="0.55000000000000004">
      <c r="A75" s="3">
        <f t="shared" ref="A75:A100" si="1">A74+50</f>
        <v>4250</v>
      </c>
      <c r="B75" s="3">
        <v>115.03400000000001</v>
      </c>
      <c r="D75" s="13">
        <f>B75*$H$10</f>
        <v>93.841976383999992</v>
      </c>
    </row>
    <row r="76" spans="1:4" x14ac:dyDescent="0.55000000000000004">
      <c r="A76" s="3">
        <f t="shared" si="1"/>
        <v>4300</v>
      </c>
      <c r="B76" s="3">
        <v>114.39100000000001</v>
      </c>
      <c r="D76" s="13">
        <f>B76*$H$10</f>
        <v>93.317432416000003</v>
      </c>
    </row>
    <row r="77" spans="1:4" x14ac:dyDescent="0.55000000000000004">
      <c r="A77" s="3">
        <f t="shared" si="1"/>
        <v>4350</v>
      </c>
      <c r="B77" s="3">
        <v>114.01600000000001</v>
      </c>
      <c r="D77" s="13">
        <f>B77*$H$10</f>
        <v>93.011516415999992</v>
      </c>
    </row>
    <row r="78" spans="1:4" x14ac:dyDescent="0.55000000000000004">
      <c r="A78" s="3">
        <f t="shared" si="1"/>
        <v>4400</v>
      </c>
      <c r="B78" s="3">
        <v>113.871</v>
      </c>
      <c r="D78" s="13">
        <f>B78*$H$10</f>
        <v>92.893228895999997</v>
      </c>
    </row>
    <row r="79" spans="1:4" x14ac:dyDescent="0.55000000000000004">
      <c r="A79" s="3">
        <f t="shared" si="1"/>
        <v>4450</v>
      </c>
      <c r="B79" s="3">
        <v>113.985</v>
      </c>
      <c r="D79" s="13">
        <f>B79*$H$10</f>
        <v>92.986227359999987</v>
      </c>
    </row>
    <row r="80" spans="1:4" x14ac:dyDescent="0.55000000000000004">
      <c r="A80" s="3">
        <f t="shared" si="1"/>
        <v>4500</v>
      </c>
      <c r="B80" s="3">
        <v>113.306</v>
      </c>
      <c r="D80" s="13">
        <f>B80*$H$10</f>
        <v>92.432315455999998</v>
      </c>
    </row>
    <row r="81" spans="1:4" x14ac:dyDescent="0.55000000000000004">
      <c r="A81" s="3">
        <f t="shared" si="1"/>
        <v>4550</v>
      </c>
      <c r="B81" s="3">
        <v>113.074</v>
      </c>
      <c r="D81" s="13">
        <f>B81*$H$10</f>
        <v>92.243055423999991</v>
      </c>
    </row>
    <row r="82" spans="1:4" x14ac:dyDescent="0.55000000000000004">
      <c r="A82" s="3">
        <f t="shared" si="1"/>
        <v>4600</v>
      </c>
      <c r="B82" s="3">
        <v>112.19499999999999</v>
      </c>
      <c r="D82" s="13">
        <f>B82*$H$10</f>
        <v>91.525988319999982</v>
      </c>
    </row>
    <row r="83" spans="1:4" x14ac:dyDescent="0.55000000000000004">
      <c r="A83" s="3">
        <f t="shared" si="1"/>
        <v>4650</v>
      </c>
      <c r="B83" s="3">
        <v>111.06100000000001</v>
      </c>
      <c r="D83" s="13">
        <f>B83*$H$10</f>
        <v>90.600898336</v>
      </c>
    </row>
    <row r="84" spans="1:4" x14ac:dyDescent="0.55000000000000004">
      <c r="A84" s="3">
        <f t="shared" si="1"/>
        <v>4700</v>
      </c>
      <c r="B84" s="3">
        <v>109.973</v>
      </c>
      <c r="D84" s="13">
        <f>B84*$H$10</f>
        <v>89.713334047999993</v>
      </c>
    </row>
    <row r="85" spans="1:4" x14ac:dyDescent="0.55000000000000004">
      <c r="A85" s="3">
        <f t="shared" si="1"/>
        <v>4750</v>
      </c>
      <c r="B85" s="3">
        <v>108.654</v>
      </c>
      <c r="D85" s="13">
        <f>B85*$H$10</f>
        <v>88.637325503999989</v>
      </c>
    </row>
    <row r="86" spans="1:4" x14ac:dyDescent="0.55000000000000004">
      <c r="A86" s="3">
        <f t="shared" si="1"/>
        <v>4800</v>
      </c>
      <c r="B86" s="3">
        <v>107.07599999999999</v>
      </c>
      <c r="D86" s="13">
        <f>B86*$H$10</f>
        <v>87.350030975999985</v>
      </c>
    </row>
    <row r="87" spans="1:4" x14ac:dyDescent="0.55000000000000004">
      <c r="A87" s="3">
        <f t="shared" si="1"/>
        <v>4850</v>
      </c>
      <c r="B87" s="3">
        <v>105.24</v>
      </c>
      <c r="D87" s="13">
        <f>B87*$H$10</f>
        <v>85.852266239999992</v>
      </c>
    </row>
    <row r="88" spans="1:4" x14ac:dyDescent="0.55000000000000004">
      <c r="A88" s="3">
        <f t="shared" si="1"/>
        <v>4900</v>
      </c>
      <c r="B88" s="3">
        <v>103.63200000000001</v>
      </c>
      <c r="D88" s="13">
        <f>B88*$H$10</f>
        <v>84.540498431999993</v>
      </c>
    </row>
    <row r="89" spans="1:4" x14ac:dyDescent="0.55000000000000004">
      <c r="A89" s="3">
        <f t="shared" si="1"/>
        <v>4950</v>
      </c>
      <c r="B89" s="3">
        <v>102.33499999999999</v>
      </c>
      <c r="D89" s="13">
        <f>B89*$H$10</f>
        <v>83.482436959999987</v>
      </c>
    </row>
    <row r="90" spans="1:4" x14ac:dyDescent="0.55000000000000004">
      <c r="A90" s="3">
        <f t="shared" si="1"/>
        <v>5000</v>
      </c>
      <c r="B90" s="3">
        <v>101.10599999999999</v>
      </c>
      <c r="D90" s="13">
        <f>B90*$H$10</f>
        <v>82.479848255999997</v>
      </c>
    </row>
    <row r="91" spans="1:4" x14ac:dyDescent="0.55000000000000004">
      <c r="A91" s="3">
        <f t="shared" si="1"/>
        <v>5050</v>
      </c>
      <c r="B91" s="3">
        <v>99.314899999999994</v>
      </c>
      <c r="D91" s="13">
        <f>B91*$H$10</f>
        <v>81.018711862399996</v>
      </c>
    </row>
    <row r="92" spans="1:4" x14ac:dyDescent="0.55000000000000004">
      <c r="A92" s="3">
        <f t="shared" si="1"/>
        <v>5100</v>
      </c>
      <c r="B92" s="3">
        <v>97.581500000000005</v>
      </c>
      <c r="D92" s="13">
        <f>B92*$H$10</f>
        <v>79.604645743999995</v>
      </c>
    </row>
    <row r="93" spans="1:4" x14ac:dyDescent="0.55000000000000004">
      <c r="A93" s="3">
        <f t="shared" si="1"/>
        <v>5150</v>
      </c>
      <c r="B93" s="3">
        <v>95.848600000000005</v>
      </c>
      <c r="D93" s="13">
        <f>B93*$H$10</f>
        <v>78.190987513599993</v>
      </c>
    </row>
    <row r="94" spans="1:4" x14ac:dyDescent="0.55000000000000004">
      <c r="A94" s="3">
        <f t="shared" si="1"/>
        <v>5200</v>
      </c>
      <c r="B94" s="3">
        <v>94.803299999999993</v>
      </c>
      <c r="D94" s="13">
        <f>B94*$H$10</f>
        <v>77.338256860799987</v>
      </c>
    </row>
    <row r="95" spans="1:4" x14ac:dyDescent="0.55000000000000004">
      <c r="A95" s="3">
        <f t="shared" si="1"/>
        <v>5250</v>
      </c>
      <c r="B95" s="3">
        <v>93.0976</v>
      </c>
      <c r="D95" s="13">
        <f>B95*$H$10</f>
        <v>75.94678773759999</v>
      </c>
    </row>
    <row r="96" spans="1:4" x14ac:dyDescent="0.55000000000000004">
      <c r="A96" s="3">
        <f t="shared" si="1"/>
        <v>5300</v>
      </c>
      <c r="B96" s="3">
        <v>91.788600000000002</v>
      </c>
      <c r="D96" s="13">
        <f>B96*$H$10</f>
        <v>74.878936953600004</v>
      </c>
    </row>
    <row r="97" spans="1:4" x14ac:dyDescent="0.55000000000000004">
      <c r="A97" s="3">
        <f t="shared" si="1"/>
        <v>5350</v>
      </c>
      <c r="B97" s="3">
        <v>90.593800000000002</v>
      </c>
      <c r="D97" s="13">
        <f>B97*$H$10</f>
        <v>73.904247788799992</v>
      </c>
    </row>
    <row r="98" spans="1:4" x14ac:dyDescent="0.55000000000000004">
      <c r="A98" s="3">
        <f t="shared" si="1"/>
        <v>5400</v>
      </c>
      <c r="B98" s="3">
        <v>89.6374</v>
      </c>
      <c r="D98" s="13">
        <f>B98*$H$10</f>
        <v>73.124039622399991</v>
      </c>
    </row>
    <row r="99" spans="1:4" x14ac:dyDescent="0.55000000000000004">
      <c r="A99" s="3">
        <f t="shared" si="1"/>
        <v>5450</v>
      </c>
      <c r="B99" s="3">
        <v>88.925600000000003</v>
      </c>
      <c r="D99" s="13">
        <f>B99*$H$10</f>
        <v>72.543370265600004</v>
      </c>
    </row>
    <row r="100" spans="1:4" x14ac:dyDescent="0.55000000000000004">
      <c r="A100" s="3">
        <f t="shared" si="1"/>
        <v>5500</v>
      </c>
      <c r="B100" s="3">
        <v>88.647400000000005</v>
      </c>
      <c r="D100" s="13">
        <f>B100*$H$10</f>
        <v>72.316421382399994</v>
      </c>
    </row>
  </sheetData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8F8A5CF-FB68-4B1D-9B6E-13DBB1487E90}">
  <dimension ref="A8:E100"/>
  <sheetViews>
    <sheetView zoomScale="70" zoomScaleNormal="70" workbookViewId="0">
      <selection activeCell="E11" sqref="E11"/>
    </sheetView>
  </sheetViews>
  <sheetFormatPr defaultRowHeight="14.4" x14ac:dyDescent="0.55000000000000004"/>
  <cols>
    <col min="1" max="1" width="11.68359375" customWidth="1"/>
    <col min="4" max="4" width="11.83984375" customWidth="1"/>
    <col min="5" max="5" width="11.26171875" customWidth="1"/>
  </cols>
  <sheetData>
    <row r="8" spans="1:5" x14ac:dyDescent="0.55000000000000004">
      <c r="A8" s="2" t="s">
        <v>2</v>
      </c>
      <c r="B8" s="2" t="s">
        <v>14</v>
      </c>
      <c r="D8" s="2" t="s">
        <v>21</v>
      </c>
      <c r="E8" s="2" t="s">
        <v>21</v>
      </c>
    </row>
    <row r="9" spans="1:5" x14ac:dyDescent="0.55000000000000004">
      <c r="A9" s="2" t="s">
        <v>6</v>
      </c>
      <c r="B9" s="2" t="s">
        <v>15</v>
      </c>
      <c r="D9" s="2" t="s">
        <v>19</v>
      </c>
      <c r="E9" s="2" t="s">
        <v>20</v>
      </c>
    </row>
    <row r="10" spans="1:5" x14ac:dyDescent="0.55000000000000004">
      <c r="A10" s="3">
        <v>1000</v>
      </c>
      <c r="B10" s="11">
        <v>83.433490399999997</v>
      </c>
      <c r="D10" s="11">
        <f>(2*PI()*A10*B10)/60</f>
        <v>8737.1346834664837</v>
      </c>
      <c r="E10" s="11">
        <f>D10/1000</f>
        <v>8.7371346834664845</v>
      </c>
    </row>
    <row r="11" spans="1:5" x14ac:dyDescent="0.55000000000000004">
      <c r="A11" s="3">
        <f t="shared" ref="A11:A74" si="0">A10+50</f>
        <v>1050</v>
      </c>
      <c r="B11" s="11">
        <v>83.825878656</v>
      </c>
      <c r="D11" s="11">
        <f t="shared" ref="D11:D74" si="1">(2*PI()*A11*B11)/60</f>
        <v>9217.1367598239667</v>
      </c>
      <c r="E11" s="11">
        <f t="shared" ref="E11:E74" si="2">D11/1000</f>
        <v>9.2171367598239673</v>
      </c>
    </row>
    <row r="12" spans="1:5" x14ac:dyDescent="0.55000000000000004">
      <c r="A12" s="3">
        <f t="shared" si="0"/>
        <v>1100</v>
      </c>
      <c r="B12" s="11">
        <v>84.586997663999995</v>
      </c>
      <c r="D12" s="11">
        <f t="shared" si="1"/>
        <v>9743.7226498494456</v>
      </c>
      <c r="E12" s="11">
        <f t="shared" si="2"/>
        <v>9.7437226498494454</v>
      </c>
    </row>
    <row r="13" spans="1:5" x14ac:dyDescent="0.55000000000000004">
      <c r="A13" s="3">
        <f t="shared" si="0"/>
        <v>1150</v>
      </c>
      <c r="B13" s="11">
        <v>85.011201184000001</v>
      </c>
      <c r="D13" s="11">
        <f t="shared" si="1"/>
        <v>10237.7049959791</v>
      </c>
      <c r="E13" s="11">
        <f t="shared" si="2"/>
        <v>10.237704995979101</v>
      </c>
    </row>
    <row r="14" spans="1:5" x14ac:dyDescent="0.55000000000000004">
      <c r="A14" s="3">
        <f t="shared" si="0"/>
        <v>1200</v>
      </c>
      <c r="B14" s="11">
        <v>86.318074335999995</v>
      </c>
      <c r="D14" s="11">
        <f t="shared" si="1"/>
        <v>10847.049128239809</v>
      </c>
      <c r="E14" s="11">
        <f t="shared" si="2"/>
        <v>10.847049128239808</v>
      </c>
    </row>
    <row r="15" spans="1:5" x14ac:dyDescent="0.55000000000000004">
      <c r="A15" s="3">
        <f t="shared" si="0"/>
        <v>1250</v>
      </c>
      <c r="B15" s="11">
        <v>87.704077760000004</v>
      </c>
      <c r="D15" s="11">
        <f t="shared" si="1"/>
        <v>11480.436932528499</v>
      </c>
      <c r="E15" s="11">
        <f t="shared" si="2"/>
        <v>11.480436932528498</v>
      </c>
    </row>
    <row r="16" spans="1:5" x14ac:dyDescent="0.55000000000000004">
      <c r="A16" s="3">
        <f t="shared" si="0"/>
        <v>1300</v>
      </c>
      <c r="B16" s="11">
        <v>89.317682687999991</v>
      </c>
      <c r="D16" s="11">
        <f t="shared" si="1"/>
        <v>12159.323616625683</v>
      </c>
      <c r="E16" s="11">
        <f t="shared" si="2"/>
        <v>12.159323616625683</v>
      </c>
    </row>
    <row r="17" spans="1:5" x14ac:dyDescent="0.55000000000000004">
      <c r="A17" s="3">
        <f t="shared" si="0"/>
        <v>1350</v>
      </c>
      <c r="B17" s="11">
        <v>91.201309471999991</v>
      </c>
      <c r="D17" s="11">
        <f t="shared" si="1"/>
        <v>12893.281372575198</v>
      </c>
      <c r="E17" s="11">
        <f t="shared" si="2"/>
        <v>12.893281372575199</v>
      </c>
    </row>
    <row r="18" spans="1:5" x14ac:dyDescent="0.55000000000000004">
      <c r="A18" s="3">
        <f t="shared" si="0"/>
        <v>1400</v>
      </c>
      <c r="B18" s="11">
        <v>93.217091967999991</v>
      </c>
      <c r="D18" s="11">
        <f t="shared" si="1"/>
        <v>13666.339461398067</v>
      </c>
      <c r="E18" s="11">
        <f t="shared" si="2"/>
        <v>13.666339461398067</v>
      </c>
    </row>
    <row r="19" spans="1:5" x14ac:dyDescent="0.55000000000000004">
      <c r="A19" s="3">
        <f t="shared" si="0"/>
        <v>1450</v>
      </c>
      <c r="B19" s="11">
        <v>94.452992607999988</v>
      </c>
      <c r="D19" s="11">
        <f t="shared" si="1"/>
        <v>14342.08667153175</v>
      </c>
      <c r="E19" s="11">
        <f t="shared" si="2"/>
        <v>14.342086671531749</v>
      </c>
    </row>
    <row r="20" spans="1:5" x14ac:dyDescent="0.55000000000000004">
      <c r="A20" s="3">
        <f t="shared" si="0"/>
        <v>1500</v>
      </c>
      <c r="B20" s="11">
        <v>95.43355536</v>
      </c>
      <c r="D20" s="11">
        <f t="shared" si="1"/>
        <v>14990.667821246541</v>
      </c>
      <c r="E20" s="11">
        <f t="shared" si="2"/>
        <v>14.990667821246541</v>
      </c>
    </row>
    <row r="21" spans="1:5" x14ac:dyDescent="0.55000000000000004">
      <c r="A21" s="3">
        <f t="shared" si="0"/>
        <v>1550</v>
      </c>
      <c r="B21" s="11">
        <v>96.088623487999996</v>
      </c>
      <c r="D21" s="11">
        <f t="shared" si="1"/>
        <v>15596.68453824525</v>
      </c>
      <c r="E21" s="11">
        <f t="shared" si="2"/>
        <v>15.596684538245251</v>
      </c>
    </row>
    <row r="22" spans="1:5" x14ac:dyDescent="0.55000000000000004">
      <c r="A22" s="3">
        <f t="shared" si="0"/>
        <v>1600</v>
      </c>
      <c r="B22" s="11">
        <v>96.645798495999998</v>
      </c>
      <c r="D22" s="11">
        <f t="shared" si="1"/>
        <v>16193.158962952166</v>
      </c>
      <c r="E22" s="11">
        <f t="shared" si="2"/>
        <v>16.193158962952165</v>
      </c>
    </row>
    <row r="23" spans="1:5" x14ac:dyDescent="0.55000000000000004">
      <c r="A23" s="3">
        <f t="shared" si="0"/>
        <v>1650</v>
      </c>
      <c r="B23" s="11">
        <v>96.891347072000002</v>
      </c>
      <c r="D23" s="11">
        <f t="shared" si="1"/>
        <v>16741.622928679779</v>
      </c>
      <c r="E23" s="11">
        <f t="shared" si="2"/>
        <v>16.741622928679778</v>
      </c>
    </row>
    <row r="24" spans="1:5" x14ac:dyDescent="0.55000000000000004">
      <c r="A24" s="3">
        <f t="shared" si="0"/>
        <v>1700</v>
      </c>
      <c r="B24" s="11">
        <v>96.796717055999991</v>
      </c>
      <c r="D24" s="11">
        <f t="shared" si="1"/>
        <v>17232.098461035232</v>
      </c>
      <c r="E24" s="11">
        <f t="shared" si="2"/>
        <v>17.232098461035232</v>
      </c>
    </row>
    <row r="25" spans="1:5" x14ac:dyDescent="0.55000000000000004">
      <c r="A25" s="3">
        <f t="shared" si="0"/>
        <v>1750</v>
      </c>
      <c r="B25" s="11">
        <v>96.963951135999991</v>
      </c>
      <c r="D25" s="11">
        <f t="shared" si="1"/>
        <v>17769.572132194007</v>
      </c>
      <c r="E25" s="11">
        <f t="shared" si="2"/>
        <v>17.769572132194007</v>
      </c>
    </row>
    <row r="26" spans="1:5" x14ac:dyDescent="0.55000000000000004">
      <c r="A26" s="3">
        <f t="shared" si="0"/>
        <v>1800</v>
      </c>
      <c r="B26" s="11">
        <v>97.553757183999991</v>
      </c>
      <c r="D26" s="11">
        <f t="shared" si="1"/>
        <v>18388.45001396021</v>
      </c>
      <c r="E26" s="11">
        <f t="shared" si="2"/>
        <v>18.38845001396021</v>
      </c>
    </row>
    <row r="27" spans="1:5" x14ac:dyDescent="0.55000000000000004">
      <c r="A27" s="3">
        <f t="shared" si="0"/>
        <v>1850</v>
      </c>
      <c r="B27" s="11">
        <v>97.839278783999987</v>
      </c>
      <c r="D27" s="11">
        <f t="shared" si="1"/>
        <v>18954.554833387512</v>
      </c>
      <c r="E27" s="11">
        <f t="shared" si="2"/>
        <v>18.954554833387512</v>
      </c>
    </row>
    <row r="28" spans="1:5" x14ac:dyDescent="0.55000000000000004">
      <c r="A28" s="3">
        <f t="shared" si="0"/>
        <v>1900</v>
      </c>
      <c r="B28" s="11">
        <v>98.036696575999997</v>
      </c>
      <c r="D28" s="11">
        <f t="shared" si="1"/>
        <v>19506.119830540305</v>
      </c>
      <c r="E28" s="11">
        <f t="shared" si="2"/>
        <v>19.506119830540307</v>
      </c>
    </row>
    <row r="29" spans="1:5" x14ac:dyDescent="0.55000000000000004">
      <c r="A29" s="3">
        <f t="shared" si="0"/>
        <v>1950</v>
      </c>
      <c r="B29" s="11">
        <v>98.666475647999988</v>
      </c>
      <c r="D29" s="11">
        <f t="shared" si="1"/>
        <v>20148.041878337946</v>
      </c>
      <c r="E29" s="11">
        <f t="shared" si="2"/>
        <v>20.148041878337946</v>
      </c>
    </row>
    <row r="30" spans="1:5" x14ac:dyDescent="0.55000000000000004">
      <c r="A30" s="3">
        <f t="shared" si="0"/>
        <v>2000</v>
      </c>
      <c r="B30" s="11">
        <v>99.652748831999986</v>
      </c>
      <c r="D30" s="11">
        <f t="shared" si="1"/>
        <v>20871.222909376</v>
      </c>
      <c r="E30" s="11">
        <f t="shared" si="2"/>
        <v>20.871222909375998</v>
      </c>
    </row>
    <row r="31" spans="1:5" x14ac:dyDescent="0.55000000000000004">
      <c r="A31" s="3">
        <f t="shared" si="0"/>
        <v>2050</v>
      </c>
      <c r="B31" s="11">
        <v>100.21400272</v>
      </c>
      <c r="D31" s="11">
        <f t="shared" si="1"/>
        <v>21513.490940018601</v>
      </c>
      <c r="E31" s="11">
        <f t="shared" si="2"/>
        <v>21.513490940018599</v>
      </c>
    </row>
    <row r="32" spans="1:5" x14ac:dyDescent="0.55000000000000004">
      <c r="A32" s="3">
        <f t="shared" si="0"/>
        <v>2100</v>
      </c>
      <c r="B32" s="11">
        <v>100.989805696</v>
      </c>
      <c r="D32" s="11">
        <f t="shared" si="1"/>
        <v>22208.818216340998</v>
      </c>
      <c r="E32" s="11">
        <f t="shared" si="2"/>
        <v>22.208818216340998</v>
      </c>
    </row>
    <row r="33" spans="1:5" x14ac:dyDescent="0.55000000000000004">
      <c r="A33" s="3">
        <f t="shared" si="0"/>
        <v>2150</v>
      </c>
      <c r="B33" s="11">
        <v>101.80395014399998</v>
      </c>
      <c r="D33" s="11">
        <f t="shared" si="1"/>
        <v>22920.902167981523</v>
      </c>
      <c r="E33" s="11">
        <f t="shared" si="2"/>
        <v>22.920902167981524</v>
      </c>
    </row>
    <row r="34" spans="1:5" x14ac:dyDescent="0.55000000000000004">
      <c r="A34" s="3">
        <f t="shared" si="0"/>
        <v>2200</v>
      </c>
      <c r="B34" s="11">
        <v>102.08376131199999</v>
      </c>
      <c r="D34" s="11">
        <f t="shared" si="1"/>
        <v>23518.410269830161</v>
      </c>
      <c r="E34" s="11">
        <f t="shared" si="2"/>
        <v>23.518410269830163</v>
      </c>
    </row>
    <row r="35" spans="1:5" x14ac:dyDescent="0.55000000000000004">
      <c r="A35" s="3">
        <f t="shared" si="0"/>
        <v>2250</v>
      </c>
      <c r="B35" s="11">
        <v>102.810617728</v>
      </c>
      <c r="D35" s="11">
        <f t="shared" si="1"/>
        <v>24224.181102398499</v>
      </c>
      <c r="E35" s="11">
        <f t="shared" si="2"/>
        <v>24.2241811023985</v>
      </c>
    </row>
    <row r="36" spans="1:5" x14ac:dyDescent="0.55000000000000004">
      <c r="A36" s="3">
        <f t="shared" si="0"/>
        <v>2300</v>
      </c>
      <c r="B36" s="11">
        <v>103.32618815999999</v>
      </c>
      <c r="D36" s="11">
        <f t="shared" si="1"/>
        <v>24886.674179595098</v>
      </c>
      <c r="E36" s="11">
        <f t="shared" si="2"/>
        <v>24.886674179595097</v>
      </c>
    </row>
    <row r="37" spans="1:5" x14ac:dyDescent="0.55000000000000004">
      <c r="A37" s="3">
        <f t="shared" si="0"/>
        <v>2350</v>
      </c>
      <c r="B37" s="11">
        <v>103.458343872</v>
      </c>
      <c r="D37" s="11">
        <f t="shared" si="1"/>
        <v>25460.211223099272</v>
      </c>
      <c r="E37" s="11">
        <f t="shared" si="2"/>
        <v>25.460211223099272</v>
      </c>
    </row>
    <row r="38" spans="1:5" x14ac:dyDescent="0.55000000000000004">
      <c r="A38" s="3">
        <f t="shared" si="0"/>
        <v>2400</v>
      </c>
      <c r="B38" s="11">
        <v>103.35066144</v>
      </c>
      <c r="D38" s="11">
        <f t="shared" si="1"/>
        <v>25974.854297883991</v>
      </c>
      <c r="E38" s="11">
        <f t="shared" si="2"/>
        <v>25.97485429788399</v>
      </c>
    </row>
    <row r="39" spans="1:5" x14ac:dyDescent="0.55000000000000004">
      <c r="A39" s="3">
        <f t="shared" si="0"/>
        <v>2450</v>
      </c>
      <c r="B39" s="11">
        <v>103.238084352</v>
      </c>
      <c r="D39" s="11">
        <f t="shared" si="1"/>
        <v>26487.113935292338</v>
      </c>
      <c r="E39" s="11">
        <f t="shared" si="2"/>
        <v>26.487113935292339</v>
      </c>
    </row>
    <row r="40" spans="1:5" x14ac:dyDescent="0.55000000000000004">
      <c r="A40" s="3">
        <f t="shared" si="0"/>
        <v>2500</v>
      </c>
      <c r="B40" s="11">
        <v>103.145085888</v>
      </c>
      <c r="D40" s="11">
        <f t="shared" si="1"/>
        <v>27003.320339969086</v>
      </c>
      <c r="E40" s="11">
        <f t="shared" si="2"/>
        <v>27.003320339969086</v>
      </c>
    </row>
    <row r="41" spans="1:5" x14ac:dyDescent="0.55000000000000004">
      <c r="A41" s="3">
        <f t="shared" si="0"/>
        <v>2550</v>
      </c>
      <c r="B41" s="11">
        <v>102.982746464</v>
      </c>
      <c r="D41" s="11">
        <f t="shared" si="1"/>
        <v>27500.036377713226</v>
      </c>
      <c r="E41" s="11">
        <f t="shared" si="2"/>
        <v>27.500036377713226</v>
      </c>
    </row>
    <row r="42" spans="1:5" x14ac:dyDescent="0.55000000000000004">
      <c r="A42" s="3">
        <f t="shared" si="0"/>
        <v>2600</v>
      </c>
      <c r="B42" s="11">
        <v>102.919115936</v>
      </c>
      <c r="D42" s="11">
        <f t="shared" si="1"/>
        <v>28021.928006669459</v>
      </c>
      <c r="E42" s="11">
        <f t="shared" si="2"/>
        <v>28.021928006669459</v>
      </c>
    </row>
    <row r="43" spans="1:5" x14ac:dyDescent="0.55000000000000004">
      <c r="A43" s="3">
        <f t="shared" si="0"/>
        <v>2650</v>
      </c>
      <c r="B43" s="11">
        <v>102.66296227199999</v>
      </c>
      <c r="D43" s="11">
        <f t="shared" si="1"/>
        <v>28489.726712804179</v>
      </c>
      <c r="E43" s="11">
        <f t="shared" si="2"/>
        <v>28.489726712804178</v>
      </c>
    </row>
    <row r="44" spans="1:5" x14ac:dyDescent="0.55000000000000004">
      <c r="A44" s="3">
        <f t="shared" si="0"/>
        <v>2700</v>
      </c>
      <c r="B44" s="11">
        <v>101.89939593599999</v>
      </c>
      <c r="D44" s="11">
        <f t="shared" si="1"/>
        <v>28811.375430999771</v>
      </c>
      <c r="E44" s="11">
        <f t="shared" si="2"/>
        <v>28.811375430999771</v>
      </c>
    </row>
    <row r="45" spans="1:5" x14ac:dyDescent="0.55000000000000004">
      <c r="A45" s="3">
        <f t="shared" si="0"/>
        <v>2750</v>
      </c>
      <c r="B45" s="11">
        <v>101.096672352</v>
      </c>
      <c r="D45" s="11">
        <f t="shared" si="1"/>
        <v>29113.751623313274</v>
      </c>
      <c r="E45" s="11">
        <f t="shared" si="2"/>
        <v>29.113751623313274</v>
      </c>
    </row>
    <row r="46" spans="1:5" x14ac:dyDescent="0.55000000000000004">
      <c r="A46" s="3">
        <f t="shared" si="0"/>
        <v>2800</v>
      </c>
      <c r="B46" s="11">
        <v>100.90251766399999</v>
      </c>
      <c r="D46" s="11">
        <f t="shared" si="1"/>
        <v>29586.163434047423</v>
      </c>
      <c r="E46" s="11">
        <f t="shared" si="2"/>
        <v>29.586163434047425</v>
      </c>
    </row>
    <row r="47" spans="1:5" x14ac:dyDescent="0.55000000000000004">
      <c r="A47" s="3">
        <f t="shared" si="0"/>
        <v>2850</v>
      </c>
      <c r="B47" s="11">
        <v>100.65778486399999</v>
      </c>
      <c r="D47" s="11">
        <f t="shared" si="1"/>
        <v>30041.446958259603</v>
      </c>
      <c r="E47" s="11">
        <f t="shared" si="2"/>
        <v>30.041446958259602</v>
      </c>
    </row>
    <row r="48" spans="1:5" x14ac:dyDescent="0.55000000000000004">
      <c r="A48" s="3">
        <f t="shared" si="0"/>
        <v>2900</v>
      </c>
      <c r="B48" s="11">
        <v>99.948059743999991</v>
      </c>
      <c r="D48" s="11">
        <f t="shared" si="1"/>
        <v>30352.95538912273</v>
      </c>
      <c r="E48" s="11">
        <f t="shared" si="2"/>
        <v>30.35295538912273</v>
      </c>
    </row>
    <row r="49" spans="1:5" x14ac:dyDescent="0.55000000000000004">
      <c r="A49" s="3">
        <f t="shared" si="0"/>
        <v>2950</v>
      </c>
      <c r="B49" s="11">
        <v>99.391700512</v>
      </c>
      <c r="D49" s="11">
        <f t="shared" si="1"/>
        <v>30704.409888702448</v>
      </c>
      <c r="E49" s="11">
        <f t="shared" si="2"/>
        <v>30.704409888702447</v>
      </c>
    </row>
    <row r="50" spans="1:5" x14ac:dyDescent="0.55000000000000004">
      <c r="A50" s="3">
        <f t="shared" si="0"/>
        <v>3000</v>
      </c>
      <c r="B50" s="11">
        <v>99.287281183999994</v>
      </c>
      <c r="D50" s="11">
        <f t="shared" si="1"/>
        <v>31192.01931625585</v>
      </c>
      <c r="E50" s="11">
        <f t="shared" si="2"/>
        <v>31.192019316255848</v>
      </c>
    </row>
    <row r="51" spans="1:5" x14ac:dyDescent="0.55000000000000004">
      <c r="A51" s="3">
        <f t="shared" si="0"/>
        <v>3050</v>
      </c>
      <c r="B51" s="11">
        <v>98.809236447999993</v>
      </c>
      <c r="D51" s="11">
        <f t="shared" si="1"/>
        <v>31559.201085405119</v>
      </c>
      <c r="E51" s="11">
        <f t="shared" si="2"/>
        <v>31.559201085405117</v>
      </c>
    </row>
    <row r="52" spans="1:5" x14ac:dyDescent="0.55000000000000004">
      <c r="A52" s="3">
        <f t="shared" si="0"/>
        <v>3100</v>
      </c>
      <c r="B52" s="11">
        <v>98.810052223999989</v>
      </c>
      <c r="D52" s="11">
        <f t="shared" si="1"/>
        <v>32076.829864000025</v>
      </c>
      <c r="E52" s="11">
        <f t="shared" si="2"/>
        <v>32.076829864000025</v>
      </c>
    </row>
    <row r="53" spans="1:5" x14ac:dyDescent="0.55000000000000004">
      <c r="A53" s="3">
        <f t="shared" si="0"/>
        <v>3150</v>
      </c>
      <c r="B53" s="11">
        <v>98.587345375999988</v>
      </c>
      <c r="D53" s="11">
        <f t="shared" si="1"/>
        <v>32520.73439686693</v>
      </c>
      <c r="E53" s="11">
        <f t="shared" si="2"/>
        <v>32.520734396866928</v>
      </c>
    </row>
    <row r="54" spans="1:5" x14ac:dyDescent="0.55000000000000004">
      <c r="A54" s="3">
        <f t="shared" si="0"/>
        <v>3200</v>
      </c>
      <c r="B54" s="11">
        <v>98.379322496</v>
      </c>
      <c r="D54" s="11">
        <f t="shared" si="1"/>
        <v>32967.227393981295</v>
      </c>
      <c r="E54" s="11">
        <f t="shared" si="2"/>
        <v>32.967227393981297</v>
      </c>
    </row>
    <row r="55" spans="1:5" x14ac:dyDescent="0.55000000000000004">
      <c r="A55" s="3">
        <f t="shared" si="0"/>
        <v>3250</v>
      </c>
      <c r="B55" s="11">
        <v>98.578371840000003</v>
      </c>
      <c r="D55" s="11">
        <f t="shared" si="1"/>
        <v>33550.084617333589</v>
      </c>
      <c r="E55" s="11">
        <f t="shared" si="2"/>
        <v>33.550084617333589</v>
      </c>
    </row>
    <row r="56" spans="1:5" x14ac:dyDescent="0.55000000000000004">
      <c r="A56" s="3">
        <f t="shared" si="0"/>
        <v>3300</v>
      </c>
      <c r="B56" s="11">
        <v>99.225282207999996</v>
      </c>
      <c r="D56" s="11">
        <f t="shared" si="1"/>
        <v>34289.795939852949</v>
      </c>
      <c r="E56" s="11">
        <f t="shared" si="2"/>
        <v>34.289795939852951</v>
      </c>
    </row>
    <row r="57" spans="1:5" x14ac:dyDescent="0.55000000000000004">
      <c r="A57" s="3">
        <f t="shared" si="0"/>
        <v>3350</v>
      </c>
      <c r="B57" s="11">
        <v>99.672327455999991</v>
      </c>
      <c r="D57" s="11">
        <f t="shared" si="1"/>
        <v>34966.166773386183</v>
      </c>
      <c r="E57" s="11">
        <f t="shared" si="2"/>
        <v>34.966166773386185</v>
      </c>
    </row>
    <row r="58" spans="1:5" x14ac:dyDescent="0.55000000000000004">
      <c r="A58" s="3">
        <f t="shared" si="0"/>
        <v>3400</v>
      </c>
      <c r="B58" s="11">
        <v>100.285791008</v>
      </c>
      <c r="D58" s="11">
        <f t="shared" si="1"/>
        <v>35706.471819553066</v>
      </c>
      <c r="E58" s="11">
        <f t="shared" si="2"/>
        <v>35.706471819553066</v>
      </c>
    </row>
    <row r="59" spans="1:5" x14ac:dyDescent="0.55000000000000004">
      <c r="A59" s="3">
        <f t="shared" si="0"/>
        <v>3450</v>
      </c>
      <c r="B59" s="11">
        <v>100.72794159999999</v>
      </c>
      <c r="D59" s="11">
        <f t="shared" si="1"/>
        <v>36391.308554304895</v>
      </c>
      <c r="E59" s="11">
        <f t="shared" si="2"/>
        <v>36.391308554304892</v>
      </c>
    </row>
    <row r="60" spans="1:5" x14ac:dyDescent="0.55000000000000004">
      <c r="A60" s="3">
        <f t="shared" si="0"/>
        <v>3500</v>
      </c>
      <c r="B60" s="11">
        <v>100.689600128</v>
      </c>
      <c r="D60" s="11">
        <f t="shared" si="1"/>
        <v>36904.665939752173</v>
      </c>
      <c r="E60" s="11">
        <f t="shared" si="2"/>
        <v>36.904665939752171</v>
      </c>
    </row>
    <row r="61" spans="1:5" x14ac:dyDescent="0.55000000000000004">
      <c r="A61" s="3">
        <f t="shared" si="0"/>
        <v>3550</v>
      </c>
      <c r="B61" s="11">
        <v>101.32345807999999</v>
      </c>
      <c r="D61" s="11">
        <f t="shared" si="1"/>
        <v>37667.515398952222</v>
      </c>
      <c r="E61" s="11">
        <f t="shared" si="2"/>
        <v>37.667515398952226</v>
      </c>
    </row>
    <row r="62" spans="1:5" x14ac:dyDescent="0.55000000000000004">
      <c r="A62" s="3">
        <f t="shared" si="0"/>
        <v>3600</v>
      </c>
      <c r="B62" s="11">
        <v>101.21006521599999</v>
      </c>
      <c r="D62" s="11">
        <f t="shared" si="1"/>
        <v>38155.295682231532</v>
      </c>
      <c r="E62" s="11">
        <f t="shared" si="2"/>
        <v>38.155295682231532</v>
      </c>
    </row>
    <row r="63" spans="1:5" x14ac:dyDescent="0.55000000000000004">
      <c r="A63" s="3">
        <f t="shared" si="0"/>
        <v>3650</v>
      </c>
      <c r="B63" s="11">
        <v>101.129303392</v>
      </c>
      <c r="D63" s="11">
        <f t="shared" si="1"/>
        <v>38654.36098620687</v>
      </c>
      <c r="E63" s="11">
        <f t="shared" si="2"/>
        <v>38.654360986206868</v>
      </c>
    </row>
    <row r="64" spans="1:5" x14ac:dyDescent="0.55000000000000004">
      <c r="A64" s="3">
        <f t="shared" si="0"/>
        <v>3700</v>
      </c>
      <c r="B64" s="11">
        <v>101.00530543999999</v>
      </c>
      <c r="D64" s="11">
        <f t="shared" si="1"/>
        <v>39135.828150413974</v>
      </c>
      <c r="E64" s="11">
        <f t="shared" si="2"/>
        <v>39.135828150413971</v>
      </c>
    </row>
    <row r="65" spans="1:5" x14ac:dyDescent="0.55000000000000004">
      <c r="A65" s="3">
        <f t="shared" si="0"/>
        <v>3750</v>
      </c>
      <c r="B65" s="11">
        <v>100.96614819199999</v>
      </c>
      <c r="D65" s="11">
        <f t="shared" si="1"/>
        <v>39649.313677655693</v>
      </c>
      <c r="E65" s="11">
        <f t="shared" si="2"/>
        <v>39.649313677655691</v>
      </c>
    </row>
    <row r="66" spans="1:5" x14ac:dyDescent="0.55000000000000004">
      <c r="A66" s="3">
        <f t="shared" si="0"/>
        <v>3800</v>
      </c>
      <c r="B66" s="11">
        <v>100.75567798399999</v>
      </c>
      <c r="D66" s="11">
        <f t="shared" si="1"/>
        <v>40094.217716519139</v>
      </c>
      <c r="E66" s="11">
        <f t="shared" si="2"/>
        <v>40.09421771651914</v>
      </c>
    </row>
    <row r="67" spans="1:5" x14ac:dyDescent="0.55000000000000004">
      <c r="A67" s="3">
        <f t="shared" si="0"/>
        <v>3850</v>
      </c>
      <c r="B67" s="11">
        <v>100.072873472</v>
      </c>
      <c r="D67" s="11">
        <f t="shared" si="1"/>
        <v>40346.486195817866</v>
      </c>
      <c r="E67" s="11">
        <f t="shared" si="2"/>
        <v>40.346486195817867</v>
      </c>
    </row>
    <row r="68" spans="1:5" x14ac:dyDescent="0.55000000000000004">
      <c r="A68" s="3">
        <f t="shared" si="0"/>
        <v>3900</v>
      </c>
      <c r="B68" s="11">
        <v>99.652748831999986</v>
      </c>
      <c r="D68" s="11">
        <f t="shared" si="1"/>
        <v>40698.884673283203</v>
      </c>
      <c r="E68" s="11">
        <f t="shared" si="2"/>
        <v>40.698884673283203</v>
      </c>
    </row>
    <row r="69" spans="1:5" x14ac:dyDescent="0.55000000000000004">
      <c r="A69" s="3">
        <f t="shared" si="0"/>
        <v>3950</v>
      </c>
      <c r="B69" s="11">
        <v>98.858998783999994</v>
      </c>
      <c r="D69" s="11">
        <f t="shared" si="1"/>
        <v>40892.336068939134</v>
      </c>
      <c r="E69" s="11">
        <f t="shared" si="2"/>
        <v>40.892336068939137</v>
      </c>
    </row>
    <row r="70" spans="1:5" x14ac:dyDescent="0.55000000000000004">
      <c r="A70" s="3">
        <f t="shared" si="0"/>
        <v>4000</v>
      </c>
      <c r="B70" s="11">
        <v>97.896383103999995</v>
      </c>
      <c r="D70" s="11">
        <f t="shared" si="1"/>
        <v>41006.741063005102</v>
      </c>
      <c r="E70" s="11">
        <f t="shared" si="2"/>
        <v>41.006741063005101</v>
      </c>
    </row>
    <row r="71" spans="1:5" x14ac:dyDescent="0.55000000000000004">
      <c r="A71" s="3">
        <f t="shared" si="0"/>
        <v>4050</v>
      </c>
      <c r="B71" s="11">
        <v>96.860347583999996</v>
      </c>
      <c r="D71" s="11">
        <f t="shared" si="1"/>
        <v>41079.927113196507</v>
      </c>
      <c r="E71" s="11">
        <f t="shared" si="2"/>
        <v>41.079927113196504</v>
      </c>
    </row>
    <row r="72" spans="1:5" x14ac:dyDescent="0.55000000000000004">
      <c r="A72" s="3">
        <f t="shared" si="0"/>
        <v>4100</v>
      </c>
      <c r="B72" s="11">
        <v>95.806364991999985</v>
      </c>
      <c r="D72" s="11">
        <f t="shared" si="1"/>
        <v>41134.558231554627</v>
      </c>
      <c r="E72" s="11">
        <f t="shared" si="2"/>
        <v>41.134558231554628</v>
      </c>
    </row>
    <row r="73" spans="1:5" x14ac:dyDescent="0.55000000000000004">
      <c r="A73" s="3">
        <f t="shared" si="0"/>
        <v>4150</v>
      </c>
      <c r="B73" s="11">
        <v>95.037903999999997</v>
      </c>
      <c r="D73" s="11">
        <f t="shared" si="1"/>
        <v>41302.236040957789</v>
      </c>
      <c r="E73" s="11">
        <f t="shared" si="2"/>
        <v>41.302236040957787</v>
      </c>
    </row>
    <row r="74" spans="1:5" x14ac:dyDescent="0.55000000000000004">
      <c r="A74" s="3">
        <f t="shared" si="0"/>
        <v>4200</v>
      </c>
      <c r="B74" s="11">
        <v>94.573727455999986</v>
      </c>
      <c r="D74" s="11">
        <f t="shared" si="1"/>
        <v>41595.697835772196</v>
      </c>
      <c r="E74" s="11">
        <f t="shared" si="2"/>
        <v>41.595697835772199</v>
      </c>
    </row>
    <row r="75" spans="1:5" x14ac:dyDescent="0.55000000000000004">
      <c r="A75" s="3">
        <f t="shared" ref="A75:A100" si="3">A74+50</f>
        <v>4250</v>
      </c>
      <c r="B75" s="11">
        <v>93.841976383999992</v>
      </c>
      <c r="D75" s="11">
        <f t="shared" ref="D75:D100" si="4">(2*PI()*A75*B75)/60</f>
        <v>41765.212344228843</v>
      </c>
      <c r="E75" s="11">
        <f t="shared" ref="E75:E100" si="5">D75/1000</f>
        <v>41.765212344228843</v>
      </c>
    </row>
    <row r="76" spans="1:5" x14ac:dyDescent="0.55000000000000004">
      <c r="A76" s="3">
        <f t="shared" si="3"/>
        <v>4300</v>
      </c>
      <c r="B76" s="11">
        <v>93.317432416000003</v>
      </c>
      <c r="D76" s="11">
        <f t="shared" si="4"/>
        <v>42020.368285295357</v>
      </c>
      <c r="E76" s="11">
        <f t="shared" si="5"/>
        <v>42.020368285295355</v>
      </c>
    </row>
    <row r="77" spans="1:5" x14ac:dyDescent="0.55000000000000004">
      <c r="A77" s="3">
        <f t="shared" si="3"/>
        <v>4350</v>
      </c>
      <c r="B77" s="11">
        <v>93.011516415999992</v>
      </c>
      <c r="D77" s="11">
        <f t="shared" si="4"/>
        <v>42369.623017404039</v>
      </c>
      <c r="E77" s="11">
        <f t="shared" si="5"/>
        <v>42.369623017404038</v>
      </c>
    </row>
    <row r="78" spans="1:5" x14ac:dyDescent="0.55000000000000004">
      <c r="A78" s="3">
        <f t="shared" si="3"/>
        <v>4400</v>
      </c>
      <c r="B78" s="11">
        <v>92.893228895999997</v>
      </c>
      <c r="D78" s="11">
        <f t="shared" si="4"/>
        <v>42802.127201959942</v>
      </c>
      <c r="E78" s="11">
        <f t="shared" si="5"/>
        <v>42.802127201959941</v>
      </c>
    </row>
    <row r="79" spans="1:5" x14ac:dyDescent="0.55000000000000004">
      <c r="A79" s="3">
        <f t="shared" si="3"/>
        <v>4450</v>
      </c>
      <c r="B79" s="11">
        <v>92.986227359999987</v>
      </c>
      <c r="D79" s="11">
        <f t="shared" si="4"/>
        <v>43331.852565948924</v>
      </c>
      <c r="E79" s="11">
        <f t="shared" si="5"/>
        <v>43.331852565948921</v>
      </c>
    </row>
    <row r="80" spans="1:5" x14ac:dyDescent="0.55000000000000004">
      <c r="A80" s="3">
        <f t="shared" si="3"/>
        <v>4500</v>
      </c>
      <c r="B80" s="11">
        <v>92.432315455999998</v>
      </c>
      <c r="D80" s="11">
        <f t="shared" si="4"/>
        <v>43557.702478629581</v>
      </c>
      <c r="E80" s="11">
        <f t="shared" si="5"/>
        <v>43.557702478629579</v>
      </c>
    </row>
    <row r="81" spans="1:5" x14ac:dyDescent="0.55000000000000004">
      <c r="A81" s="3">
        <f t="shared" si="3"/>
        <v>4550</v>
      </c>
      <c r="B81" s="11">
        <v>92.243055423999991</v>
      </c>
      <c r="D81" s="11">
        <f t="shared" si="4"/>
        <v>43951.4992984817</v>
      </c>
      <c r="E81" s="11">
        <f t="shared" si="5"/>
        <v>43.9514992984817</v>
      </c>
    </row>
    <row r="82" spans="1:5" x14ac:dyDescent="0.55000000000000004">
      <c r="A82" s="3">
        <f t="shared" si="3"/>
        <v>4600</v>
      </c>
      <c r="B82" s="11">
        <v>91.525988319999982</v>
      </c>
      <c r="D82" s="11">
        <f t="shared" si="4"/>
        <v>44089.063786194092</v>
      </c>
      <c r="E82" s="11">
        <f t="shared" si="5"/>
        <v>44.089063786194089</v>
      </c>
    </row>
    <row r="83" spans="1:5" x14ac:dyDescent="0.55000000000000004">
      <c r="A83" s="3">
        <f t="shared" si="3"/>
        <v>4650</v>
      </c>
      <c r="B83" s="11">
        <v>90.600898336</v>
      </c>
      <c r="D83" s="11">
        <f t="shared" si="4"/>
        <v>44117.82307625706</v>
      </c>
      <c r="E83" s="11">
        <f t="shared" si="5"/>
        <v>44.117823076257061</v>
      </c>
    </row>
    <row r="84" spans="1:5" x14ac:dyDescent="0.55000000000000004">
      <c r="A84" s="3">
        <f t="shared" si="3"/>
        <v>4700</v>
      </c>
      <c r="B84" s="11">
        <v>89.713334047999993</v>
      </c>
      <c r="D84" s="11">
        <f t="shared" si="4"/>
        <v>44155.364350631527</v>
      </c>
      <c r="E84" s="11">
        <f t="shared" si="5"/>
        <v>44.15536435063153</v>
      </c>
    </row>
    <row r="85" spans="1:5" x14ac:dyDescent="0.55000000000000004">
      <c r="A85" s="3">
        <f t="shared" si="3"/>
        <v>4750</v>
      </c>
      <c r="B85" s="11">
        <v>88.637325503999989</v>
      </c>
      <c r="D85" s="11">
        <f t="shared" si="4"/>
        <v>44089.875350892151</v>
      </c>
      <c r="E85" s="11">
        <f t="shared" si="5"/>
        <v>44.08987535089215</v>
      </c>
    </row>
    <row r="86" spans="1:5" x14ac:dyDescent="0.55000000000000004">
      <c r="A86" s="3">
        <f t="shared" si="3"/>
        <v>4800</v>
      </c>
      <c r="B86" s="11">
        <v>87.350030975999985</v>
      </c>
      <c r="D86" s="11">
        <f t="shared" si="4"/>
        <v>43906.914496806785</v>
      </c>
      <c r="E86" s="11">
        <f t="shared" si="5"/>
        <v>43.906914496806785</v>
      </c>
    </row>
    <row r="87" spans="1:5" x14ac:dyDescent="0.55000000000000004">
      <c r="A87" s="3">
        <f t="shared" si="3"/>
        <v>4850</v>
      </c>
      <c r="B87" s="11">
        <v>85.852266239999992</v>
      </c>
      <c r="D87" s="11">
        <f t="shared" si="4"/>
        <v>43603.577241035069</v>
      </c>
      <c r="E87" s="11">
        <f t="shared" si="5"/>
        <v>43.603577241035069</v>
      </c>
    </row>
    <row r="88" spans="1:5" x14ac:dyDescent="0.55000000000000004">
      <c r="A88" s="3">
        <f t="shared" si="3"/>
        <v>4900</v>
      </c>
      <c r="B88" s="11">
        <v>84.540498431999993</v>
      </c>
      <c r="D88" s="11">
        <f t="shared" si="4"/>
        <v>43379.995438115795</v>
      </c>
      <c r="E88" s="11">
        <f t="shared" si="5"/>
        <v>43.379995438115792</v>
      </c>
    </row>
    <row r="89" spans="1:5" x14ac:dyDescent="0.55000000000000004">
      <c r="A89" s="3">
        <f t="shared" si="3"/>
        <v>4950</v>
      </c>
      <c r="B89" s="11">
        <v>83.482436959999987</v>
      </c>
      <c r="D89" s="11">
        <f t="shared" si="4"/>
        <v>43274.188758455988</v>
      </c>
      <c r="E89" s="11">
        <f t="shared" si="5"/>
        <v>43.274188758455985</v>
      </c>
    </row>
    <row r="90" spans="1:5" x14ac:dyDescent="0.55000000000000004">
      <c r="A90" s="3">
        <f t="shared" si="3"/>
        <v>5000</v>
      </c>
      <c r="B90" s="11">
        <v>82.479848255999997</v>
      </c>
      <c r="D90" s="11">
        <f t="shared" si="4"/>
        <v>43186.347558375084</v>
      </c>
      <c r="E90" s="11">
        <f t="shared" si="5"/>
        <v>43.186347558375083</v>
      </c>
    </row>
    <row r="91" spans="1:5" x14ac:dyDescent="0.55000000000000004">
      <c r="A91" s="3">
        <f t="shared" si="3"/>
        <v>5050</v>
      </c>
      <c r="B91" s="11">
        <v>81.018711862399996</v>
      </c>
      <c r="D91" s="11">
        <f t="shared" si="4"/>
        <v>42845.511315021053</v>
      </c>
      <c r="E91" s="11">
        <f t="shared" si="5"/>
        <v>42.845511315021049</v>
      </c>
    </row>
    <row r="92" spans="1:5" x14ac:dyDescent="0.55000000000000004">
      <c r="A92" s="3">
        <f t="shared" si="3"/>
        <v>5100</v>
      </c>
      <c r="B92" s="11">
        <v>79.604645743999995</v>
      </c>
      <c r="D92" s="11">
        <f t="shared" si="4"/>
        <v>42514.512944364622</v>
      </c>
      <c r="E92" s="11">
        <f t="shared" si="5"/>
        <v>42.514512944364625</v>
      </c>
    </row>
    <row r="93" spans="1:5" x14ac:dyDescent="0.55000000000000004">
      <c r="A93" s="3">
        <f t="shared" si="3"/>
        <v>5150</v>
      </c>
      <c r="B93" s="11">
        <v>78.190987513599993</v>
      </c>
      <c r="D93" s="11">
        <f t="shared" si="4"/>
        <v>42168.926484691117</v>
      </c>
      <c r="E93" s="11">
        <f t="shared" si="5"/>
        <v>42.16892648469112</v>
      </c>
    </row>
    <row r="94" spans="1:5" x14ac:dyDescent="0.55000000000000004">
      <c r="A94" s="3">
        <f t="shared" si="3"/>
        <v>5200</v>
      </c>
      <c r="B94" s="11">
        <v>77.338256860799987</v>
      </c>
      <c r="D94" s="11">
        <f t="shared" si="4"/>
        <v>42113.985263190472</v>
      </c>
      <c r="E94" s="11">
        <f t="shared" si="5"/>
        <v>42.113985263190472</v>
      </c>
    </row>
    <row r="95" spans="1:5" x14ac:dyDescent="0.55000000000000004">
      <c r="A95" s="3">
        <f t="shared" si="3"/>
        <v>5250</v>
      </c>
      <c r="B95" s="11">
        <v>75.94678773759999</v>
      </c>
      <c r="D95" s="11">
        <f t="shared" si="4"/>
        <v>41753.927323532807</v>
      </c>
      <c r="E95" s="11">
        <f t="shared" si="5"/>
        <v>41.753927323532807</v>
      </c>
    </row>
    <row r="96" spans="1:5" x14ac:dyDescent="0.55000000000000004">
      <c r="A96" s="3">
        <f t="shared" si="3"/>
        <v>5300</v>
      </c>
      <c r="B96" s="11">
        <v>74.878936953600004</v>
      </c>
      <c r="D96" s="11">
        <f t="shared" si="4"/>
        <v>41558.910889427614</v>
      </c>
      <c r="E96" s="11">
        <f t="shared" si="5"/>
        <v>41.558910889427615</v>
      </c>
    </row>
    <row r="97" spans="1:5" x14ac:dyDescent="0.55000000000000004">
      <c r="A97" s="3">
        <f t="shared" si="3"/>
        <v>5350</v>
      </c>
      <c r="B97" s="11">
        <v>73.904247788799992</v>
      </c>
      <c r="D97" s="11">
        <f t="shared" si="4"/>
        <v>41404.905809489988</v>
      </c>
      <c r="E97" s="11">
        <f t="shared" si="5"/>
        <v>41.404905809489989</v>
      </c>
    </row>
    <row r="98" spans="1:5" x14ac:dyDescent="0.55000000000000004">
      <c r="A98" s="3">
        <f t="shared" si="3"/>
        <v>5400</v>
      </c>
      <c r="B98" s="11">
        <v>73.124039622399991</v>
      </c>
      <c r="D98" s="11">
        <f t="shared" si="4"/>
        <v>41350.670222137342</v>
      </c>
      <c r="E98" s="11">
        <f t="shared" si="5"/>
        <v>41.350670222137339</v>
      </c>
    </row>
    <row r="99" spans="1:5" x14ac:dyDescent="0.55000000000000004">
      <c r="A99" s="3">
        <f t="shared" si="3"/>
        <v>5450</v>
      </c>
      <c r="B99" s="11">
        <v>72.543370265600004</v>
      </c>
      <c r="D99" s="11">
        <f t="shared" si="4"/>
        <v>41402.145635238005</v>
      </c>
      <c r="E99" s="11">
        <f t="shared" si="5"/>
        <v>41.402145635238007</v>
      </c>
    </row>
    <row r="100" spans="1:5" x14ac:dyDescent="0.55000000000000004">
      <c r="A100" s="3">
        <f t="shared" si="3"/>
        <v>5500</v>
      </c>
      <c r="B100" s="11">
        <v>72.316421382399994</v>
      </c>
      <c r="D100" s="11">
        <f t="shared" si="4"/>
        <v>41651.268660622794</v>
      </c>
      <c r="E100" s="11">
        <f t="shared" si="5"/>
        <v>41.651268660622797</v>
      </c>
    </row>
  </sheetData>
  <pageMargins left="0.7" right="0.7" top="0.75" bottom="0.75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71D4528-BDFD-4C63-AF18-85D39DE4F3AE}">
  <dimension ref="A3:D100"/>
  <sheetViews>
    <sheetView topLeftCell="A76" workbookViewId="0">
      <selection activeCell="D8" sqref="D8:D100"/>
    </sheetView>
  </sheetViews>
  <sheetFormatPr defaultRowHeight="14.4" x14ac:dyDescent="0.55000000000000004"/>
  <cols>
    <col min="1" max="1" width="11.68359375" customWidth="1"/>
    <col min="2" max="2" width="11.41796875" customWidth="1"/>
    <col min="3" max="3" width="14.62890625" customWidth="1"/>
    <col min="4" max="4" width="15" customWidth="1"/>
    <col min="5" max="6" width="11.68359375" customWidth="1"/>
  </cols>
  <sheetData>
    <row r="3" spans="1:4" x14ac:dyDescent="0.55000000000000004">
      <c r="A3" s="2" t="s">
        <v>8</v>
      </c>
      <c r="B3" s="2" t="s">
        <v>9</v>
      </c>
      <c r="C3" s="2" t="s">
        <v>22</v>
      </c>
    </row>
    <row r="4" spans="1:4" x14ac:dyDescent="0.55000000000000004">
      <c r="A4" s="2" t="s">
        <v>24</v>
      </c>
      <c r="B4" s="2" t="s">
        <v>12</v>
      </c>
      <c r="C4" s="2" t="s">
        <v>25</v>
      </c>
    </row>
    <row r="5" spans="1:4" x14ac:dyDescent="0.55000000000000004">
      <c r="A5" s="4">
        <v>1.0188999999999999</v>
      </c>
      <c r="B5" s="4">
        <v>46</v>
      </c>
      <c r="C5" s="4">
        <v>301</v>
      </c>
    </row>
    <row r="8" spans="1:4" x14ac:dyDescent="0.55000000000000004">
      <c r="A8" s="2" t="s">
        <v>2</v>
      </c>
      <c r="B8" s="2" t="s">
        <v>21</v>
      </c>
      <c r="C8" s="2"/>
      <c r="D8" s="12" t="s">
        <v>23</v>
      </c>
    </row>
    <row r="9" spans="1:4" x14ac:dyDescent="0.55000000000000004">
      <c r="A9" s="2" t="s">
        <v>6</v>
      </c>
      <c r="B9" s="2" t="s">
        <v>20</v>
      </c>
      <c r="C9" s="2"/>
      <c r="D9" s="2" t="s">
        <v>18</v>
      </c>
    </row>
    <row r="10" spans="1:4" x14ac:dyDescent="0.55000000000000004">
      <c r="A10" s="3">
        <v>1000</v>
      </c>
      <c r="B10">
        <v>8.7371346834664845</v>
      </c>
      <c r="D10" s="14">
        <f>B10*(1.01325/$A$5)*(SQRT($C$5/293))</f>
        <v>8.8065036256360187</v>
      </c>
    </row>
    <row r="11" spans="1:4" x14ac:dyDescent="0.55000000000000004">
      <c r="A11" s="3">
        <v>1050</v>
      </c>
      <c r="B11">
        <v>9.2171367598239673</v>
      </c>
      <c r="D11" s="14">
        <f t="shared" ref="D11:D74" si="0">B11*(1.01325/$A$5)*(SQRT($C$5/293))</f>
        <v>9.2903167038244696</v>
      </c>
    </row>
    <row r="12" spans="1:4" x14ac:dyDescent="0.55000000000000004">
      <c r="A12" s="3">
        <v>1100</v>
      </c>
      <c r="B12">
        <v>9.7437226498494454</v>
      </c>
      <c r="D12" s="14">
        <f t="shared" si="0"/>
        <v>9.821083450329315</v>
      </c>
    </row>
    <row r="13" spans="1:4" x14ac:dyDescent="0.55000000000000004">
      <c r="A13" s="3">
        <v>1150</v>
      </c>
      <c r="B13">
        <v>10.237704995979101</v>
      </c>
      <c r="D13" s="14">
        <f t="shared" si="0"/>
        <v>10.318987795379998</v>
      </c>
    </row>
    <row r="14" spans="1:4" x14ac:dyDescent="0.55000000000000004">
      <c r="A14" s="3">
        <v>1200</v>
      </c>
      <c r="B14">
        <v>10.847049128239808</v>
      </c>
      <c r="D14" s="14">
        <f t="shared" si="0"/>
        <v>10.933169847554213</v>
      </c>
    </row>
    <row r="15" spans="1:4" x14ac:dyDescent="0.55000000000000004">
      <c r="A15" s="3">
        <v>1250</v>
      </c>
      <c r="B15">
        <v>11.480436932528498</v>
      </c>
      <c r="D15" s="14">
        <f t="shared" si="0"/>
        <v>11.571586467760063</v>
      </c>
    </row>
    <row r="16" spans="1:4" x14ac:dyDescent="0.55000000000000004">
      <c r="A16" s="3">
        <v>1300</v>
      </c>
      <c r="B16">
        <v>12.159323616625683</v>
      </c>
      <c r="D16" s="14">
        <f t="shared" si="0"/>
        <v>12.255863208533142</v>
      </c>
    </row>
    <row r="17" spans="1:4" x14ac:dyDescent="0.55000000000000004">
      <c r="A17" s="3">
        <v>1350</v>
      </c>
      <c r="B17">
        <v>12.893281372575199</v>
      </c>
      <c r="D17" s="14">
        <f t="shared" si="0"/>
        <v>12.995648260841463</v>
      </c>
    </row>
    <row r="18" spans="1:4" x14ac:dyDescent="0.55000000000000004">
      <c r="A18" s="3">
        <v>1400</v>
      </c>
      <c r="B18">
        <v>13.666339461398067</v>
      </c>
      <c r="D18" s="14">
        <f t="shared" si="0"/>
        <v>13.774844085180613</v>
      </c>
    </row>
    <row r="19" spans="1:4" x14ac:dyDescent="0.55000000000000004">
      <c r="A19" s="3">
        <v>1450</v>
      </c>
      <c r="B19">
        <v>14.342086671531749</v>
      </c>
      <c r="D19" s="14">
        <f t="shared" si="0"/>
        <v>14.45595642597088</v>
      </c>
    </row>
    <row r="20" spans="1:4" x14ac:dyDescent="0.55000000000000004">
      <c r="A20" s="3">
        <v>1500</v>
      </c>
      <c r="B20">
        <v>14.990667821246541</v>
      </c>
      <c r="D20" s="14">
        <f t="shared" si="0"/>
        <v>15.109687019971103</v>
      </c>
    </row>
    <row r="21" spans="1:4" x14ac:dyDescent="0.55000000000000004">
      <c r="A21" s="3">
        <v>1550</v>
      </c>
      <c r="B21">
        <v>15.596684538245251</v>
      </c>
      <c r="D21" s="14">
        <f t="shared" si="0"/>
        <v>15.720515238694148</v>
      </c>
    </row>
    <row r="22" spans="1:4" x14ac:dyDescent="0.55000000000000004">
      <c r="A22" s="3">
        <v>1600</v>
      </c>
      <c r="B22">
        <v>16.193158962952165</v>
      </c>
      <c r="D22" s="14">
        <f t="shared" si="0"/>
        <v>16.321725403591884</v>
      </c>
    </row>
    <row r="23" spans="1:4" x14ac:dyDescent="0.55000000000000004">
      <c r="A23" s="3">
        <v>1650</v>
      </c>
      <c r="B23">
        <v>16.741622928679778</v>
      </c>
      <c r="D23" s="14">
        <f t="shared" si="0"/>
        <v>16.874543927936138</v>
      </c>
    </row>
    <row r="24" spans="1:4" x14ac:dyDescent="0.55000000000000004">
      <c r="A24" s="3">
        <v>1700</v>
      </c>
      <c r="B24">
        <v>17.232098461035232</v>
      </c>
      <c r="D24" s="14">
        <f t="shared" si="0"/>
        <v>17.368913616679489</v>
      </c>
    </row>
    <row r="25" spans="1:4" x14ac:dyDescent="0.55000000000000004">
      <c r="A25" s="3">
        <v>1750</v>
      </c>
      <c r="B25">
        <v>17.769572132194007</v>
      </c>
      <c r="D25" s="14">
        <f t="shared" si="0"/>
        <v>17.910654588430848</v>
      </c>
    </row>
    <row r="26" spans="1:4" x14ac:dyDescent="0.55000000000000004">
      <c r="A26" s="3">
        <v>1800</v>
      </c>
      <c r="B26">
        <v>18.38845001396021</v>
      </c>
      <c r="D26" s="14">
        <f t="shared" si="0"/>
        <v>18.534446083818171</v>
      </c>
    </row>
    <row r="27" spans="1:4" x14ac:dyDescent="0.55000000000000004">
      <c r="A27" s="3">
        <v>1850</v>
      </c>
      <c r="B27">
        <v>18.954554833387512</v>
      </c>
      <c r="D27" s="14">
        <f t="shared" si="0"/>
        <v>19.10504552235156</v>
      </c>
    </row>
    <row r="28" spans="1:4" x14ac:dyDescent="0.55000000000000004">
      <c r="A28" s="3">
        <v>1900</v>
      </c>
      <c r="B28">
        <v>19.506119830540307</v>
      </c>
      <c r="D28" s="14">
        <f t="shared" si="0"/>
        <v>19.660989698923739</v>
      </c>
    </row>
    <row r="29" spans="1:4" x14ac:dyDescent="0.55000000000000004">
      <c r="A29" s="3">
        <v>1950</v>
      </c>
      <c r="B29">
        <v>20.148041878337946</v>
      </c>
      <c r="D29" s="14">
        <f t="shared" si="0"/>
        <v>20.308008320715512</v>
      </c>
    </row>
    <row r="30" spans="1:4" x14ac:dyDescent="0.55000000000000004">
      <c r="A30" s="3">
        <v>2000</v>
      </c>
      <c r="B30">
        <v>20.871222909375998</v>
      </c>
      <c r="D30" s="14">
        <f t="shared" si="0"/>
        <v>21.03693108573589</v>
      </c>
    </row>
    <row r="31" spans="1:4" x14ac:dyDescent="0.55000000000000004">
      <c r="A31" s="3">
        <v>2050</v>
      </c>
      <c r="B31">
        <v>21.513490940018599</v>
      </c>
      <c r="D31" s="14">
        <f t="shared" si="0"/>
        <v>21.68429843732169</v>
      </c>
    </row>
    <row r="32" spans="1:4" x14ac:dyDescent="0.55000000000000004">
      <c r="A32" s="3">
        <v>2100</v>
      </c>
      <c r="B32">
        <v>22.208818216340998</v>
      </c>
      <c r="D32" s="14">
        <f t="shared" si="0"/>
        <v>22.385146301270076</v>
      </c>
    </row>
    <row r="33" spans="1:4" x14ac:dyDescent="0.55000000000000004">
      <c r="A33" s="3">
        <v>2150</v>
      </c>
      <c r="B33">
        <v>22.920902167981524</v>
      </c>
      <c r="D33" s="14">
        <f t="shared" si="0"/>
        <v>23.102883881045084</v>
      </c>
    </row>
    <row r="34" spans="1:4" x14ac:dyDescent="0.55000000000000004">
      <c r="A34" s="3">
        <v>2200</v>
      </c>
      <c r="B34">
        <v>23.518410269830163</v>
      </c>
      <c r="D34" s="14">
        <f t="shared" si="0"/>
        <v>23.705135930018791</v>
      </c>
    </row>
    <row r="35" spans="1:4" x14ac:dyDescent="0.55000000000000004">
      <c r="A35" s="3">
        <v>2250</v>
      </c>
      <c r="B35">
        <v>24.2241811023985</v>
      </c>
      <c r="D35" s="14">
        <f t="shared" si="0"/>
        <v>24.416510267379383</v>
      </c>
    </row>
    <row r="36" spans="1:4" x14ac:dyDescent="0.55000000000000004">
      <c r="A36" s="3">
        <v>2300</v>
      </c>
      <c r="B36">
        <v>24.886674179595097</v>
      </c>
      <c r="D36" s="14">
        <f t="shared" si="0"/>
        <v>25.08426324334425</v>
      </c>
    </row>
    <row r="37" spans="1:4" x14ac:dyDescent="0.55000000000000004">
      <c r="A37" s="3">
        <v>2350</v>
      </c>
      <c r="B37">
        <v>25.460211223099272</v>
      </c>
      <c r="D37" s="14">
        <f t="shared" si="0"/>
        <v>25.662353914490016</v>
      </c>
    </row>
    <row r="38" spans="1:4" x14ac:dyDescent="0.55000000000000004">
      <c r="A38" s="3">
        <v>2400</v>
      </c>
      <c r="B38">
        <v>25.97485429788399</v>
      </c>
      <c r="D38" s="14">
        <f t="shared" si="0"/>
        <v>26.181083025141874</v>
      </c>
    </row>
    <row r="39" spans="1:4" x14ac:dyDescent="0.55000000000000004">
      <c r="A39" s="3">
        <v>2450</v>
      </c>
      <c r="B39">
        <v>26.487113935292339</v>
      </c>
      <c r="D39" s="14">
        <f t="shared" si="0"/>
        <v>26.697409774990462</v>
      </c>
    </row>
    <row r="40" spans="1:4" x14ac:dyDescent="0.55000000000000004">
      <c r="A40" s="3">
        <v>2500</v>
      </c>
      <c r="B40">
        <v>27.003320339969086</v>
      </c>
      <c r="D40" s="14">
        <f t="shared" si="0"/>
        <v>27.217714627674578</v>
      </c>
    </row>
    <row r="41" spans="1:4" x14ac:dyDescent="0.55000000000000004">
      <c r="A41" s="3">
        <v>2550</v>
      </c>
      <c r="B41">
        <v>27.500036377713226</v>
      </c>
      <c r="D41" s="14">
        <f t="shared" si="0"/>
        <v>27.718374368628666</v>
      </c>
    </row>
    <row r="42" spans="1:4" x14ac:dyDescent="0.55000000000000004">
      <c r="A42" s="3">
        <v>2600</v>
      </c>
      <c r="B42">
        <v>28.021928006669459</v>
      </c>
      <c r="D42" s="14">
        <f t="shared" si="0"/>
        <v>28.244409583730636</v>
      </c>
    </row>
    <row r="43" spans="1:4" x14ac:dyDescent="0.55000000000000004">
      <c r="A43" s="3">
        <v>2650</v>
      </c>
      <c r="B43">
        <v>28.489726712804178</v>
      </c>
      <c r="D43" s="14">
        <f t="shared" si="0"/>
        <v>28.715922402394057</v>
      </c>
    </row>
    <row r="44" spans="1:4" x14ac:dyDescent="0.55000000000000004">
      <c r="A44" s="3">
        <v>2700</v>
      </c>
      <c r="B44">
        <v>28.811375430999771</v>
      </c>
      <c r="D44" s="14">
        <f t="shared" si="0"/>
        <v>29.040124867571905</v>
      </c>
    </row>
    <row r="45" spans="1:4" x14ac:dyDescent="0.55000000000000004">
      <c r="A45" s="3">
        <v>2750</v>
      </c>
      <c r="B45">
        <v>29.113751623313274</v>
      </c>
      <c r="D45" s="14">
        <f t="shared" si="0"/>
        <v>29.344901791630761</v>
      </c>
    </row>
    <row r="46" spans="1:4" x14ac:dyDescent="0.55000000000000004">
      <c r="A46" s="3">
        <v>2800</v>
      </c>
      <c r="B46">
        <v>29.586163434047425</v>
      </c>
      <c r="D46" s="14">
        <f t="shared" si="0"/>
        <v>29.821064340881168</v>
      </c>
    </row>
    <row r="47" spans="1:4" x14ac:dyDescent="0.55000000000000004">
      <c r="A47" s="3">
        <v>2850</v>
      </c>
      <c r="B47">
        <v>30.041446958259602</v>
      </c>
      <c r="D47" s="14">
        <f t="shared" si="0"/>
        <v>30.279962612674332</v>
      </c>
    </row>
    <row r="48" spans="1:4" x14ac:dyDescent="0.55000000000000004">
      <c r="A48" s="3">
        <v>2900</v>
      </c>
      <c r="B48">
        <v>30.35295538912273</v>
      </c>
      <c r="D48" s="14">
        <f t="shared" si="0"/>
        <v>30.593944281172995</v>
      </c>
    </row>
    <row r="49" spans="1:4" x14ac:dyDescent="0.55000000000000004">
      <c r="A49" s="3">
        <v>2950</v>
      </c>
      <c r="B49">
        <v>30.704409888702447</v>
      </c>
      <c r="D49" s="14">
        <f t="shared" si="0"/>
        <v>30.948189172310109</v>
      </c>
    </row>
    <row r="50" spans="1:4" x14ac:dyDescent="0.55000000000000004">
      <c r="A50" s="3">
        <v>3000</v>
      </c>
      <c r="B50">
        <v>31.192019316255848</v>
      </c>
      <c r="D50" s="14">
        <f t="shared" si="0"/>
        <v>31.439670000660993</v>
      </c>
    </row>
    <row r="51" spans="1:4" x14ac:dyDescent="0.55000000000000004">
      <c r="A51" s="3">
        <v>3050</v>
      </c>
      <c r="B51">
        <v>31.559201085405117</v>
      </c>
      <c r="D51" s="14">
        <f t="shared" si="0"/>
        <v>31.809767028854854</v>
      </c>
    </row>
    <row r="52" spans="1:4" x14ac:dyDescent="0.55000000000000004">
      <c r="A52" s="3">
        <v>3100</v>
      </c>
      <c r="B52">
        <v>32.076829864000025</v>
      </c>
      <c r="D52" s="14">
        <f t="shared" si="0"/>
        <v>32.331505548469963</v>
      </c>
    </row>
    <row r="53" spans="1:4" x14ac:dyDescent="0.55000000000000004">
      <c r="A53" s="3">
        <v>3150</v>
      </c>
      <c r="B53">
        <v>32.520734396866928</v>
      </c>
      <c r="D53" s="14">
        <f t="shared" si="0"/>
        <v>32.77893448481521</v>
      </c>
    </row>
    <row r="54" spans="1:4" x14ac:dyDescent="0.55000000000000004">
      <c r="A54" s="3">
        <v>3200</v>
      </c>
      <c r="B54">
        <v>32.967227393981297</v>
      </c>
      <c r="D54" s="14">
        <f t="shared" si="0"/>
        <v>33.228972436656505</v>
      </c>
    </row>
    <row r="55" spans="1:4" x14ac:dyDescent="0.55000000000000004">
      <c r="A55" s="3">
        <v>3250</v>
      </c>
      <c r="B55">
        <v>33.550084617333589</v>
      </c>
      <c r="D55" s="14">
        <f t="shared" si="0"/>
        <v>33.816457285710428</v>
      </c>
    </row>
    <row r="56" spans="1:4" x14ac:dyDescent="0.55000000000000004">
      <c r="A56" s="3">
        <v>3300</v>
      </c>
      <c r="B56">
        <v>34.289795939852951</v>
      </c>
      <c r="D56" s="14">
        <f t="shared" si="0"/>
        <v>34.562041585334185</v>
      </c>
    </row>
    <row r="57" spans="1:4" x14ac:dyDescent="0.55000000000000004">
      <c r="A57" s="3">
        <v>3350</v>
      </c>
      <c r="B57">
        <v>34.966166773386185</v>
      </c>
      <c r="D57" s="14">
        <f t="shared" si="0"/>
        <v>35.243782500814916</v>
      </c>
    </row>
    <row r="58" spans="1:4" x14ac:dyDescent="0.55000000000000004">
      <c r="A58" s="3">
        <v>3400</v>
      </c>
      <c r="B58">
        <v>35.706471819553066</v>
      </c>
      <c r="D58" s="14">
        <f t="shared" si="0"/>
        <v>35.989965237986439</v>
      </c>
    </row>
    <row r="59" spans="1:4" x14ac:dyDescent="0.55000000000000004">
      <c r="A59" s="3">
        <v>3450</v>
      </c>
      <c r="B59">
        <v>36.391308554304892</v>
      </c>
      <c r="D59" s="14">
        <f t="shared" si="0"/>
        <v>36.680239270155511</v>
      </c>
    </row>
    <row r="60" spans="1:4" x14ac:dyDescent="0.55000000000000004">
      <c r="A60" s="3">
        <v>3500</v>
      </c>
      <c r="B60">
        <v>36.904665939752171</v>
      </c>
      <c r="D60" s="14">
        <f t="shared" si="0"/>
        <v>37.197672483671553</v>
      </c>
    </row>
    <row r="61" spans="1:4" x14ac:dyDescent="0.55000000000000004">
      <c r="A61" s="3">
        <v>3550</v>
      </c>
      <c r="B61">
        <v>37.667515398952226</v>
      </c>
      <c r="D61" s="14">
        <f t="shared" si="0"/>
        <v>37.966578626433943</v>
      </c>
    </row>
    <row r="62" spans="1:4" x14ac:dyDescent="0.55000000000000004">
      <c r="A62" s="3">
        <v>3600</v>
      </c>
      <c r="B62">
        <v>38.155295682231532</v>
      </c>
      <c r="D62" s="14">
        <f t="shared" si="0"/>
        <v>38.458231667028791</v>
      </c>
    </row>
    <row r="63" spans="1:4" x14ac:dyDescent="0.55000000000000004">
      <c r="A63" s="3">
        <v>3650</v>
      </c>
      <c r="B63">
        <v>38.654360986206868</v>
      </c>
      <c r="D63" s="14">
        <f t="shared" si="0"/>
        <v>38.96125932633737</v>
      </c>
    </row>
    <row r="64" spans="1:4" x14ac:dyDescent="0.55000000000000004">
      <c r="A64" s="3">
        <v>3700</v>
      </c>
      <c r="B64">
        <v>39.135828150413971</v>
      </c>
      <c r="D64" s="14">
        <f t="shared" si="0"/>
        <v>39.44654912451778</v>
      </c>
    </row>
    <row r="65" spans="1:4" x14ac:dyDescent="0.55000000000000004">
      <c r="A65" s="3">
        <v>3750</v>
      </c>
      <c r="B65">
        <v>39.649313677655691</v>
      </c>
      <c r="D65" s="14">
        <f t="shared" si="0"/>
        <v>39.964111497216805</v>
      </c>
    </row>
    <row r="66" spans="1:4" x14ac:dyDescent="0.55000000000000004">
      <c r="A66" s="3">
        <v>3800</v>
      </c>
      <c r="B66">
        <v>40.09421771651914</v>
      </c>
      <c r="D66" s="14">
        <f t="shared" si="0"/>
        <v>40.41254787518924</v>
      </c>
    </row>
    <row r="67" spans="1:4" x14ac:dyDescent="0.55000000000000004">
      <c r="A67" s="3">
        <v>3850</v>
      </c>
      <c r="B67">
        <v>40.346486195817867</v>
      </c>
      <c r="D67" s="14">
        <f t="shared" si="0"/>
        <v>40.666819253399993</v>
      </c>
    </row>
    <row r="68" spans="1:4" x14ac:dyDescent="0.55000000000000004">
      <c r="A68" s="3">
        <v>3900</v>
      </c>
      <c r="B68">
        <v>40.698884673283203</v>
      </c>
      <c r="D68" s="14">
        <f t="shared" si="0"/>
        <v>41.022015617184991</v>
      </c>
    </row>
    <row r="69" spans="1:4" x14ac:dyDescent="0.55000000000000004">
      <c r="A69" s="3">
        <v>3950</v>
      </c>
      <c r="B69">
        <v>40.892336068939137</v>
      </c>
      <c r="D69" s="14">
        <f t="shared" si="0"/>
        <v>41.217002930411624</v>
      </c>
    </row>
    <row r="70" spans="1:4" x14ac:dyDescent="0.55000000000000004">
      <c r="A70" s="3">
        <v>4000</v>
      </c>
      <c r="B70">
        <v>41.006741063005101</v>
      </c>
      <c r="D70" s="14">
        <f t="shared" si="0"/>
        <v>41.332316248968937</v>
      </c>
    </row>
    <row r="71" spans="1:4" x14ac:dyDescent="0.55000000000000004">
      <c r="A71" s="3">
        <v>4050</v>
      </c>
      <c r="B71">
        <v>41.079927113196504</v>
      </c>
      <c r="D71" s="14">
        <f t="shared" si="0"/>
        <v>41.406083363670312</v>
      </c>
    </row>
    <row r="72" spans="1:4" x14ac:dyDescent="0.55000000000000004">
      <c r="A72" s="3">
        <v>4100</v>
      </c>
      <c r="B72">
        <v>41.134558231554628</v>
      </c>
      <c r="D72" s="14">
        <f t="shared" si="0"/>
        <v>41.461148228677338</v>
      </c>
    </row>
    <row r="73" spans="1:4" x14ac:dyDescent="0.55000000000000004">
      <c r="A73" s="3">
        <v>4150</v>
      </c>
      <c r="B73">
        <v>41.302236040957787</v>
      </c>
      <c r="D73" s="14">
        <f t="shared" si="0"/>
        <v>41.630157324902207</v>
      </c>
    </row>
    <row r="74" spans="1:4" x14ac:dyDescent="0.55000000000000004">
      <c r="A74" s="3">
        <v>4200</v>
      </c>
      <c r="B74">
        <v>41.595697835772199</v>
      </c>
      <c r="D74" s="14">
        <f t="shared" si="0"/>
        <v>41.92594907513233</v>
      </c>
    </row>
    <row r="75" spans="1:4" x14ac:dyDescent="0.55000000000000004">
      <c r="A75" s="3">
        <v>4250</v>
      </c>
      <c r="B75">
        <v>41.765212344228843</v>
      </c>
      <c r="D75" s="14">
        <f t="shared" ref="D75:D100" si="1">B75*(1.01325/$A$5)*(SQRT($C$5/293))</f>
        <v>42.096809452979791</v>
      </c>
    </row>
    <row r="76" spans="1:4" x14ac:dyDescent="0.55000000000000004">
      <c r="A76" s="3">
        <v>4300</v>
      </c>
      <c r="B76">
        <v>42.020368285295355</v>
      </c>
      <c r="D76" s="14">
        <f t="shared" si="1"/>
        <v>42.353991218113499</v>
      </c>
    </row>
    <row r="77" spans="1:4" x14ac:dyDescent="0.55000000000000004">
      <c r="A77" s="3">
        <v>4350</v>
      </c>
      <c r="B77">
        <v>42.369623017404038</v>
      </c>
      <c r="D77" s="14">
        <f t="shared" si="1"/>
        <v>42.706018876609583</v>
      </c>
    </row>
    <row r="78" spans="1:4" x14ac:dyDescent="0.55000000000000004">
      <c r="A78" s="3">
        <v>4400</v>
      </c>
      <c r="B78">
        <v>42.802127201959941</v>
      </c>
      <c r="D78" s="14">
        <f t="shared" si="1"/>
        <v>43.14195695097645</v>
      </c>
    </row>
    <row r="79" spans="1:4" x14ac:dyDescent="0.55000000000000004">
      <c r="A79" s="3">
        <v>4450</v>
      </c>
      <c r="B79">
        <v>43.331852565948921</v>
      </c>
      <c r="D79" s="14">
        <f t="shared" si="1"/>
        <v>43.675888097464103</v>
      </c>
    </row>
    <row r="80" spans="1:4" x14ac:dyDescent="0.55000000000000004">
      <c r="A80" s="3">
        <v>4500</v>
      </c>
      <c r="B80">
        <v>43.557702478629579</v>
      </c>
      <c r="D80" s="14">
        <f t="shared" si="1"/>
        <v>43.903531157452129</v>
      </c>
    </row>
    <row r="81" spans="1:4" x14ac:dyDescent="0.55000000000000004">
      <c r="A81" s="3">
        <v>4550</v>
      </c>
      <c r="B81">
        <v>43.9514992984817</v>
      </c>
      <c r="D81" s="14">
        <f t="shared" si="1"/>
        <v>44.300454547949258</v>
      </c>
    </row>
    <row r="82" spans="1:4" x14ac:dyDescent="0.55000000000000004">
      <c r="A82" s="3">
        <v>4600</v>
      </c>
      <c r="B82">
        <v>44.089063786194089</v>
      </c>
      <c r="D82" s="14">
        <f t="shared" si="1"/>
        <v>44.439111236175712</v>
      </c>
    </row>
    <row r="83" spans="1:4" x14ac:dyDescent="0.55000000000000004">
      <c r="A83" s="3">
        <v>4650</v>
      </c>
      <c r="B83">
        <v>44.117823076257061</v>
      </c>
      <c r="D83" s="14">
        <f t="shared" si="1"/>
        <v>44.468098862140721</v>
      </c>
    </row>
    <row r="84" spans="1:4" x14ac:dyDescent="0.55000000000000004">
      <c r="A84" s="3">
        <v>4700</v>
      </c>
      <c r="B84">
        <v>44.15536435063153</v>
      </c>
      <c r="D84" s="14">
        <f t="shared" si="1"/>
        <v>44.505938197445396</v>
      </c>
    </row>
    <row r="85" spans="1:4" x14ac:dyDescent="0.55000000000000004">
      <c r="A85" s="3">
        <v>4750</v>
      </c>
      <c r="B85">
        <v>44.08987535089215</v>
      </c>
      <c r="D85" s="14">
        <f t="shared" si="1"/>
        <v>44.439929244334543</v>
      </c>
    </row>
    <row r="86" spans="1:4" x14ac:dyDescent="0.55000000000000004">
      <c r="A86" s="3">
        <v>4800</v>
      </c>
      <c r="B86">
        <v>43.906914496806785</v>
      </c>
      <c r="D86" s="14">
        <f t="shared" si="1"/>
        <v>44.255515762887221</v>
      </c>
    </row>
    <row r="87" spans="1:4" x14ac:dyDescent="0.55000000000000004">
      <c r="A87" s="3">
        <v>4850</v>
      </c>
      <c r="B87">
        <v>43.603577241035069</v>
      </c>
      <c r="D87" s="14">
        <f t="shared" si="1"/>
        <v>43.949770144956076</v>
      </c>
    </row>
    <row r="88" spans="1:4" x14ac:dyDescent="0.55000000000000004">
      <c r="A88" s="3">
        <v>4900</v>
      </c>
      <c r="B88">
        <v>43.379995438115792</v>
      </c>
      <c r="D88" s="14">
        <f t="shared" si="1"/>
        <v>43.724413202506653</v>
      </c>
    </row>
    <row r="89" spans="1:4" x14ac:dyDescent="0.55000000000000004">
      <c r="A89" s="3">
        <v>4950</v>
      </c>
      <c r="B89">
        <v>43.274188758455985</v>
      </c>
      <c r="D89" s="14">
        <f t="shared" si="1"/>
        <v>43.617766465126728</v>
      </c>
    </row>
    <row r="90" spans="1:4" x14ac:dyDescent="0.55000000000000004">
      <c r="A90" s="3">
        <v>5000</v>
      </c>
      <c r="B90">
        <v>43.186347558375083</v>
      </c>
      <c r="D90" s="14">
        <f t="shared" si="1"/>
        <v>43.529227845199479</v>
      </c>
    </row>
    <row r="91" spans="1:4" x14ac:dyDescent="0.55000000000000004">
      <c r="A91" s="3">
        <v>5050</v>
      </c>
      <c r="B91">
        <v>42.845511315021049</v>
      </c>
      <c r="D91" s="14">
        <f t="shared" si="1"/>
        <v>43.185685514494033</v>
      </c>
    </row>
    <row r="92" spans="1:4" x14ac:dyDescent="0.55000000000000004">
      <c r="A92" s="3">
        <v>5100</v>
      </c>
      <c r="B92">
        <v>42.514512944364625</v>
      </c>
      <c r="D92" s="14">
        <f t="shared" si="1"/>
        <v>42.852059164795953</v>
      </c>
    </row>
    <row r="93" spans="1:4" x14ac:dyDescent="0.55000000000000004">
      <c r="A93" s="3">
        <v>5150</v>
      </c>
      <c r="B93">
        <v>42.16892648469112</v>
      </c>
      <c r="D93" s="14">
        <f t="shared" si="1"/>
        <v>42.503728903177738</v>
      </c>
    </row>
    <row r="94" spans="1:4" x14ac:dyDescent="0.55000000000000004">
      <c r="A94" s="3">
        <v>5200</v>
      </c>
      <c r="B94">
        <v>42.113985263190472</v>
      </c>
      <c r="D94" s="14">
        <f t="shared" si="1"/>
        <v>42.448351472947905</v>
      </c>
    </row>
    <row r="95" spans="1:4" x14ac:dyDescent="0.55000000000000004">
      <c r="A95" s="3">
        <v>5250</v>
      </c>
      <c r="B95">
        <v>41.753927323532807</v>
      </c>
      <c r="D95" s="14">
        <f t="shared" si="1"/>
        <v>42.085434834266053</v>
      </c>
    </row>
    <row r="96" spans="1:4" x14ac:dyDescent="0.55000000000000004">
      <c r="A96" s="3">
        <v>5300</v>
      </c>
      <c r="B96">
        <v>41.558910889427615</v>
      </c>
      <c r="D96" s="14">
        <f t="shared" si="1"/>
        <v>41.888870056884763</v>
      </c>
    </row>
    <row r="97" spans="1:4" x14ac:dyDescent="0.55000000000000004">
      <c r="A97" s="3">
        <v>5350</v>
      </c>
      <c r="B97">
        <v>41.404905809489989</v>
      </c>
      <c r="D97" s="14">
        <f t="shared" si="1"/>
        <v>41.733642245482983</v>
      </c>
    </row>
    <row r="98" spans="1:4" x14ac:dyDescent="0.55000000000000004">
      <c r="A98" s="3">
        <v>5400</v>
      </c>
      <c r="B98">
        <v>41.350670222137339</v>
      </c>
      <c r="D98" s="14">
        <f t="shared" si="1"/>
        <v>41.678976051820726</v>
      </c>
    </row>
    <row r="99" spans="1:4" x14ac:dyDescent="0.55000000000000004">
      <c r="A99" s="3">
        <v>5450</v>
      </c>
      <c r="B99">
        <v>41.402145635238007</v>
      </c>
      <c r="D99" s="14">
        <f t="shared" si="1"/>
        <v>41.730860156681779</v>
      </c>
    </row>
    <row r="100" spans="1:4" x14ac:dyDescent="0.55000000000000004">
      <c r="A100" s="3">
        <v>5500</v>
      </c>
      <c r="B100">
        <v>41.651268660622797</v>
      </c>
      <c r="D100" s="14">
        <f t="shared" si="1"/>
        <v>41.981961107481148</v>
      </c>
    </row>
  </sheetData>
  <pageMargins left="0.7" right="0.7" top="0.75" bottom="0.75" header="0.3" footer="0.3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1511EAE-3979-4FC2-B6C9-FFE82F5CC633}">
  <dimension ref="A3:J106"/>
  <sheetViews>
    <sheetView zoomScale="80" zoomScaleNormal="80" workbookViewId="0">
      <selection activeCell="O6" sqref="O6"/>
    </sheetView>
  </sheetViews>
  <sheetFormatPr defaultRowHeight="14.4" x14ac:dyDescent="0.55000000000000004"/>
  <cols>
    <col min="1" max="1" width="10.578125" customWidth="1"/>
    <col min="2" max="2" width="14.68359375" customWidth="1"/>
    <col min="3" max="3" width="8.83984375" customWidth="1"/>
    <col min="4" max="4" width="12.578125" customWidth="1"/>
    <col min="5" max="5" width="13.578125" customWidth="1"/>
    <col min="9" max="9" width="10.15625" bestFit="1" customWidth="1"/>
  </cols>
  <sheetData>
    <row r="3" spans="1:10" x14ac:dyDescent="0.55000000000000004">
      <c r="B3" s="2" t="s">
        <v>36</v>
      </c>
    </row>
    <row r="4" spans="1:10" x14ac:dyDescent="0.55000000000000004">
      <c r="B4" s="2" t="s">
        <v>37</v>
      </c>
    </row>
    <row r="5" spans="1:10" x14ac:dyDescent="0.55000000000000004">
      <c r="B5" s="3">
        <v>7.4799999999999997E-4</v>
      </c>
    </row>
    <row r="8" spans="1:10" x14ac:dyDescent="0.55000000000000004">
      <c r="A8" s="2" t="s">
        <v>2</v>
      </c>
      <c r="B8" s="2" t="s">
        <v>23</v>
      </c>
      <c r="D8" s="2" t="s">
        <v>3</v>
      </c>
      <c r="E8" s="2" t="s">
        <v>3</v>
      </c>
      <c r="H8" s="2" t="s">
        <v>27</v>
      </c>
      <c r="I8" s="2" t="s">
        <v>27</v>
      </c>
    </row>
    <row r="9" spans="1:10" x14ac:dyDescent="0.55000000000000004">
      <c r="A9" s="2" t="s">
        <v>6</v>
      </c>
      <c r="B9" s="2" t="s">
        <v>18</v>
      </c>
      <c r="D9" s="2" t="s">
        <v>7</v>
      </c>
      <c r="E9" s="2" t="s">
        <v>26</v>
      </c>
      <c r="H9" s="2" t="s">
        <v>44</v>
      </c>
      <c r="I9" s="2" t="s">
        <v>45</v>
      </c>
    </row>
    <row r="10" spans="1:10" x14ac:dyDescent="0.55000000000000004">
      <c r="A10" s="3">
        <v>1000</v>
      </c>
      <c r="B10" s="14">
        <v>8.8065036256360187</v>
      </c>
      <c r="D10" s="13">
        <v>7.0400000000000004E-2</v>
      </c>
      <c r="E10" s="3">
        <f>D10*1000</f>
        <v>70.400000000000006</v>
      </c>
      <c r="F10" s="3"/>
      <c r="G10" s="3"/>
      <c r="H10" s="13">
        <f>((E10*1000)*0.75*3600)/(60*1000*B10)</f>
        <v>359.73413907170254</v>
      </c>
      <c r="I10" s="13">
        <f>$B$5*H10</f>
        <v>0.26908113602563349</v>
      </c>
      <c r="J10" s="3"/>
    </row>
    <row r="11" spans="1:10" x14ac:dyDescent="0.55000000000000004">
      <c r="A11" s="3">
        <v>1050</v>
      </c>
      <c r="B11" s="14">
        <v>9.2903167038244696</v>
      </c>
      <c r="D11" s="13">
        <v>7.2400000000000006E-2</v>
      </c>
      <c r="E11" s="3">
        <f t="shared" ref="E11:E74" si="0">D11*1000</f>
        <v>72.400000000000006</v>
      </c>
      <c r="F11" s="3"/>
      <c r="G11" s="3"/>
      <c r="H11" s="13">
        <f t="shared" ref="H11:H74" si="1">((E11*1000)*0.75*3600)/(60*1000*B11)</f>
        <v>350.68772183609258</v>
      </c>
      <c r="I11" s="13">
        <f t="shared" ref="I11:I74" si="2">$B$5*H11</f>
        <v>0.26231441593339722</v>
      </c>
      <c r="J11" s="3"/>
    </row>
    <row r="12" spans="1:10" x14ac:dyDescent="0.55000000000000004">
      <c r="A12" s="3">
        <v>1100</v>
      </c>
      <c r="B12" s="14">
        <v>9.821083450329315</v>
      </c>
      <c r="D12" s="13">
        <v>7.3700000000000002E-2</v>
      </c>
      <c r="E12" s="3">
        <f t="shared" si="0"/>
        <v>73.7</v>
      </c>
      <c r="F12" s="3"/>
      <c r="G12" s="3"/>
      <c r="H12" s="13">
        <f t="shared" si="1"/>
        <v>337.69186635806386</v>
      </c>
      <c r="I12" s="13">
        <f t="shared" si="2"/>
        <v>0.25259351603583174</v>
      </c>
      <c r="J12" s="3"/>
    </row>
    <row r="13" spans="1:10" x14ac:dyDescent="0.55000000000000004">
      <c r="A13" s="3">
        <v>1150</v>
      </c>
      <c r="B13" s="14">
        <v>10.318987795379998</v>
      </c>
      <c r="D13" s="13">
        <v>7.2800000000000004E-2</v>
      </c>
      <c r="E13" s="3">
        <f t="shared" si="0"/>
        <v>72.8</v>
      </c>
      <c r="F13" s="3"/>
      <c r="G13" s="3"/>
      <c r="H13" s="13">
        <f t="shared" si="1"/>
        <v>317.47299880194896</v>
      </c>
      <c r="I13" s="13">
        <f t="shared" si="2"/>
        <v>0.23746980310385782</v>
      </c>
      <c r="J13" s="3"/>
    </row>
    <row r="14" spans="1:10" x14ac:dyDescent="0.55000000000000004">
      <c r="A14" s="3">
        <v>1200</v>
      </c>
      <c r="B14" s="14">
        <v>10.933169847554213</v>
      </c>
      <c r="D14" s="13">
        <v>7.4399999999999994E-2</v>
      </c>
      <c r="E14" s="3">
        <f t="shared" si="0"/>
        <v>74.399999999999991</v>
      </c>
      <c r="F14" s="3"/>
      <c r="G14" s="3"/>
      <c r="H14" s="13">
        <f t="shared" si="1"/>
        <v>306.22409115403599</v>
      </c>
      <c r="I14" s="13">
        <f t="shared" si="2"/>
        <v>0.2290556201832189</v>
      </c>
      <c r="J14" s="3"/>
    </row>
    <row r="15" spans="1:10" x14ac:dyDescent="0.55000000000000004">
      <c r="A15" s="3">
        <v>1250</v>
      </c>
      <c r="B15" s="14">
        <v>11.571586467760063</v>
      </c>
      <c r="D15" s="13">
        <v>7.8950000000000006E-2</v>
      </c>
      <c r="E15" s="3">
        <f t="shared" si="0"/>
        <v>78.95</v>
      </c>
      <c r="F15" s="3"/>
      <c r="G15" s="3"/>
      <c r="H15" s="13">
        <f t="shared" si="1"/>
        <v>307.02358832977836</v>
      </c>
      <c r="I15" s="13">
        <f t="shared" si="2"/>
        <v>0.22965364407067421</v>
      </c>
      <c r="J15" s="3"/>
    </row>
    <row r="16" spans="1:10" x14ac:dyDescent="0.55000000000000004">
      <c r="A16" s="3">
        <v>1300</v>
      </c>
      <c r="B16" s="14">
        <v>12.255863208533142</v>
      </c>
      <c r="D16" s="13">
        <v>7.9000000000000001E-2</v>
      </c>
      <c r="E16" s="3">
        <f t="shared" si="0"/>
        <v>79</v>
      </c>
      <c r="F16" s="3"/>
      <c r="G16" s="3"/>
      <c r="H16" s="13">
        <f t="shared" si="1"/>
        <v>290.06524791536771</v>
      </c>
      <c r="I16" s="13">
        <f t="shared" si="2"/>
        <v>0.21696880544069502</v>
      </c>
      <c r="J16" s="3"/>
    </row>
    <row r="17" spans="1:10" x14ac:dyDescent="0.55000000000000004">
      <c r="A17" s="3">
        <v>1350</v>
      </c>
      <c r="B17" s="14">
        <v>12.995648260841463</v>
      </c>
      <c r="D17" s="13">
        <v>7.9600000000000004E-2</v>
      </c>
      <c r="E17" s="3">
        <f t="shared" si="0"/>
        <v>79.600000000000009</v>
      </c>
      <c r="F17" s="3"/>
      <c r="G17" s="3"/>
      <c r="H17" s="13">
        <f t="shared" si="1"/>
        <v>275.63072869502764</v>
      </c>
      <c r="I17" s="13">
        <f t="shared" si="2"/>
        <v>0.20617178506388067</v>
      </c>
      <c r="J17" s="3"/>
    </row>
    <row r="18" spans="1:10" x14ac:dyDescent="0.55000000000000004">
      <c r="A18" s="3">
        <v>1400</v>
      </c>
      <c r="B18" s="14">
        <v>13.774844085180613</v>
      </c>
      <c r="D18" s="13">
        <v>8.3500000000000005E-2</v>
      </c>
      <c r="E18" s="3">
        <f t="shared" si="0"/>
        <v>83.5</v>
      </c>
      <c r="F18" s="3"/>
      <c r="G18" s="3"/>
      <c r="H18" s="13">
        <f t="shared" si="1"/>
        <v>272.7798570179412</v>
      </c>
      <c r="I18" s="13">
        <f t="shared" si="2"/>
        <v>0.20403933304942001</v>
      </c>
      <c r="J18" s="3"/>
    </row>
    <row r="19" spans="1:10" x14ac:dyDescent="0.55000000000000004">
      <c r="A19" s="3">
        <v>1450</v>
      </c>
      <c r="B19" s="14">
        <v>14.45595642597088</v>
      </c>
      <c r="D19" s="13">
        <v>8.4699999999999998E-2</v>
      </c>
      <c r="E19" s="3">
        <f t="shared" si="0"/>
        <v>84.7</v>
      </c>
      <c r="F19" s="3"/>
      <c r="G19" s="3"/>
      <c r="H19" s="13">
        <f t="shared" si="1"/>
        <v>263.66294195190306</v>
      </c>
      <c r="I19" s="13">
        <f t="shared" si="2"/>
        <v>0.19721988058002349</v>
      </c>
      <c r="J19" s="3"/>
    </row>
    <row r="20" spans="1:10" x14ac:dyDescent="0.55000000000000004">
      <c r="A20" s="3">
        <v>1500</v>
      </c>
      <c r="B20" s="14">
        <v>15.109687019971103</v>
      </c>
      <c r="D20" s="13">
        <v>8.8650000000000007E-2</v>
      </c>
      <c r="E20" s="3">
        <f t="shared" si="0"/>
        <v>88.65</v>
      </c>
      <c r="F20" s="3"/>
      <c r="G20" s="3"/>
      <c r="H20" s="13">
        <f t="shared" si="1"/>
        <v>264.01936682918995</v>
      </c>
      <c r="I20" s="13">
        <f t="shared" si="2"/>
        <v>0.19748648638823407</v>
      </c>
      <c r="J20" s="3"/>
    </row>
    <row r="21" spans="1:10" x14ac:dyDescent="0.55000000000000004">
      <c r="A21" s="3">
        <v>1550</v>
      </c>
      <c r="B21" s="14">
        <v>15.720515238694148</v>
      </c>
      <c r="D21" s="13">
        <v>9.3200000000000005E-2</v>
      </c>
      <c r="E21" s="3">
        <f t="shared" si="0"/>
        <v>93.2</v>
      </c>
      <c r="F21" s="3"/>
      <c r="G21" s="3"/>
      <c r="H21" s="13">
        <f t="shared" si="1"/>
        <v>266.78514898016675</v>
      </c>
      <c r="I21" s="13">
        <f t="shared" si="2"/>
        <v>0.19955529143716472</v>
      </c>
      <c r="J21" s="3"/>
    </row>
    <row r="22" spans="1:10" x14ac:dyDescent="0.55000000000000004">
      <c r="A22" s="3">
        <v>1600</v>
      </c>
      <c r="B22" s="14">
        <v>16.321725403591884</v>
      </c>
      <c r="D22" s="13">
        <v>9.5899999999999999E-2</v>
      </c>
      <c r="E22" s="3">
        <f t="shared" si="0"/>
        <v>95.9</v>
      </c>
      <c r="F22" s="3"/>
      <c r="G22" s="3"/>
      <c r="H22" s="13">
        <f t="shared" si="1"/>
        <v>264.4021935971486</v>
      </c>
      <c r="I22" s="13">
        <f t="shared" si="2"/>
        <v>0.19777284081066715</v>
      </c>
      <c r="J22" s="3"/>
    </row>
    <row r="23" spans="1:10" x14ac:dyDescent="0.55000000000000004">
      <c r="A23" s="3">
        <v>1650</v>
      </c>
      <c r="B23" s="14">
        <v>16.874543927936138</v>
      </c>
      <c r="D23" s="13">
        <v>9.8750000000000004E-2</v>
      </c>
      <c r="E23" s="3">
        <f t="shared" si="0"/>
        <v>98.75</v>
      </c>
      <c r="F23" s="3"/>
      <c r="G23" s="3"/>
      <c r="H23" s="13">
        <f t="shared" si="1"/>
        <v>263.34045050208942</v>
      </c>
      <c r="I23" s="13">
        <f t="shared" si="2"/>
        <v>0.19697865697556288</v>
      </c>
      <c r="J23" s="3"/>
    </row>
    <row r="24" spans="1:10" x14ac:dyDescent="0.55000000000000004">
      <c r="A24" s="3">
        <v>1700</v>
      </c>
      <c r="B24" s="14">
        <v>17.368913616679489</v>
      </c>
      <c r="D24" s="13">
        <v>0.10005</v>
      </c>
      <c r="E24" s="3">
        <f t="shared" si="0"/>
        <v>100.05</v>
      </c>
      <c r="F24" s="3"/>
      <c r="G24" s="3"/>
      <c r="H24" s="13">
        <f t="shared" si="1"/>
        <v>259.21310332711067</v>
      </c>
      <c r="I24" s="13">
        <f t="shared" si="2"/>
        <v>0.19389140128867877</v>
      </c>
      <c r="J24" s="3"/>
    </row>
    <row r="25" spans="1:10" x14ac:dyDescent="0.55000000000000004">
      <c r="A25" s="3">
        <v>1750</v>
      </c>
      <c r="B25" s="14">
        <v>17.910654588430848</v>
      </c>
      <c r="D25" s="13">
        <v>0.10305</v>
      </c>
      <c r="E25" s="3">
        <f t="shared" si="0"/>
        <v>103.05</v>
      </c>
      <c r="F25" s="3"/>
      <c r="G25" s="3"/>
      <c r="H25" s="13">
        <f t="shared" si="1"/>
        <v>258.9101351435458</v>
      </c>
      <c r="I25" s="13">
        <f t="shared" si="2"/>
        <v>0.19366478108737226</v>
      </c>
      <c r="J25" s="3"/>
    </row>
    <row r="26" spans="1:10" x14ac:dyDescent="0.55000000000000004">
      <c r="A26" s="3">
        <v>1800</v>
      </c>
      <c r="B26" s="14">
        <v>18.534446083818171</v>
      </c>
      <c r="D26" s="13">
        <v>0.10929999999999999</v>
      </c>
      <c r="E26" s="3">
        <f t="shared" si="0"/>
        <v>109.3</v>
      </c>
      <c r="F26" s="3"/>
      <c r="G26" s="3"/>
      <c r="H26" s="13">
        <f t="shared" si="1"/>
        <v>265.37075765615594</v>
      </c>
      <c r="I26" s="13">
        <f t="shared" si="2"/>
        <v>0.19849732672680465</v>
      </c>
      <c r="J26" s="3"/>
    </row>
    <row r="27" spans="1:10" x14ac:dyDescent="0.55000000000000004">
      <c r="A27" s="3">
        <v>1850</v>
      </c>
      <c r="B27" s="14">
        <v>19.10504552235156</v>
      </c>
      <c r="D27" s="13">
        <v>0.11415</v>
      </c>
      <c r="E27" s="3">
        <f t="shared" si="0"/>
        <v>114.15</v>
      </c>
      <c r="F27" s="3"/>
      <c r="G27" s="3"/>
      <c r="H27" s="13">
        <f t="shared" si="1"/>
        <v>268.86876526885862</v>
      </c>
      <c r="I27" s="13">
        <f t="shared" si="2"/>
        <v>0.20111383642110625</v>
      </c>
      <c r="J27" s="3"/>
    </row>
    <row r="28" spans="1:10" x14ac:dyDescent="0.55000000000000004">
      <c r="A28" s="3">
        <v>1900</v>
      </c>
      <c r="B28" s="14">
        <v>19.660989698923739</v>
      </c>
      <c r="D28" s="13">
        <v>0.11745</v>
      </c>
      <c r="E28" s="3">
        <f t="shared" si="0"/>
        <v>117.45</v>
      </c>
      <c r="F28" s="3"/>
      <c r="G28" s="3"/>
      <c r="H28" s="13">
        <f t="shared" si="1"/>
        <v>268.81912258411484</v>
      </c>
      <c r="I28" s="13">
        <f t="shared" si="2"/>
        <v>0.20107670369291789</v>
      </c>
      <c r="J28" s="3"/>
    </row>
    <row r="29" spans="1:10" x14ac:dyDescent="0.55000000000000004">
      <c r="A29" s="3">
        <v>1950</v>
      </c>
      <c r="B29" s="14">
        <v>20.308008320715512</v>
      </c>
      <c r="D29" s="13">
        <v>0.12055</v>
      </c>
      <c r="E29" s="3">
        <f t="shared" si="0"/>
        <v>120.55000000000001</v>
      </c>
      <c r="F29" s="3"/>
      <c r="G29" s="3"/>
      <c r="H29" s="13">
        <f t="shared" si="1"/>
        <v>267.1236841313679</v>
      </c>
      <c r="I29" s="13">
        <f t="shared" si="2"/>
        <v>0.19980851573026318</v>
      </c>
      <c r="J29" s="3"/>
    </row>
    <row r="30" spans="1:10" x14ac:dyDescent="0.55000000000000004">
      <c r="A30" s="3">
        <v>2000</v>
      </c>
      <c r="B30" s="14">
        <v>21.03693108573589</v>
      </c>
      <c r="D30" s="13">
        <v>0.12554999999999999</v>
      </c>
      <c r="E30" s="3">
        <f t="shared" si="0"/>
        <v>125.55</v>
      </c>
      <c r="F30" s="3"/>
      <c r="G30" s="3"/>
      <c r="H30" s="13">
        <f t="shared" si="1"/>
        <v>268.56341245662105</v>
      </c>
      <c r="I30" s="13">
        <f t="shared" si="2"/>
        <v>0.20088543251755253</v>
      </c>
      <c r="J30" s="3"/>
    </row>
    <row r="31" spans="1:10" x14ac:dyDescent="0.55000000000000004">
      <c r="A31" s="3">
        <v>2050</v>
      </c>
      <c r="B31" s="14">
        <v>21.68429843732169</v>
      </c>
      <c r="D31" s="13">
        <v>0.12784999999999999</v>
      </c>
      <c r="E31" s="3">
        <f t="shared" si="0"/>
        <v>127.85</v>
      </c>
      <c r="F31" s="3"/>
      <c r="G31" s="3"/>
      <c r="H31" s="13">
        <f t="shared" si="1"/>
        <v>265.31870591200948</v>
      </c>
      <c r="I31" s="13">
        <f t="shared" si="2"/>
        <v>0.19845839202218307</v>
      </c>
      <c r="J31" s="3"/>
    </row>
    <row r="32" spans="1:10" x14ac:dyDescent="0.55000000000000004">
      <c r="A32" s="3">
        <v>2100</v>
      </c>
      <c r="B32" s="14">
        <v>22.385146301270076</v>
      </c>
      <c r="D32" s="13">
        <v>0.13089999999999999</v>
      </c>
      <c r="E32" s="3">
        <f t="shared" si="0"/>
        <v>130.89999999999998</v>
      </c>
      <c r="F32" s="3"/>
      <c r="G32" s="3"/>
      <c r="H32" s="13">
        <f t="shared" si="1"/>
        <v>263.14324332406915</v>
      </c>
      <c r="I32" s="13">
        <f t="shared" si="2"/>
        <v>0.19683114600640372</v>
      </c>
      <c r="J32" s="3"/>
    </row>
    <row r="33" spans="1:10" x14ac:dyDescent="0.55000000000000004">
      <c r="A33" s="3">
        <v>2150</v>
      </c>
      <c r="B33" s="14">
        <v>23.102883881045084</v>
      </c>
      <c r="D33" s="13">
        <v>0.13435</v>
      </c>
      <c r="E33" s="3">
        <f t="shared" si="0"/>
        <v>134.35</v>
      </c>
      <c r="F33" s="3"/>
      <c r="G33" s="3"/>
      <c r="H33" s="13">
        <f t="shared" si="1"/>
        <v>261.68810920442172</v>
      </c>
      <c r="I33" s="13">
        <f t="shared" si="2"/>
        <v>0.19574270568490743</v>
      </c>
      <c r="J33" s="3"/>
    </row>
    <row r="34" spans="1:10" x14ac:dyDescent="0.55000000000000004">
      <c r="A34" s="3">
        <v>2200</v>
      </c>
      <c r="B34" s="14">
        <v>23.705135930018791</v>
      </c>
      <c r="D34" s="13">
        <v>0.13769999999999999</v>
      </c>
      <c r="E34" s="3">
        <f t="shared" si="0"/>
        <v>137.69999999999999</v>
      </c>
      <c r="F34" s="3"/>
      <c r="G34" s="3"/>
      <c r="H34" s="13">
        <f t="shared" si="1"/>
        <v>261.39904948417177</v>
      </c>
      <c r="I34" s="13">
        <f t="shared" si="2"/>
        <v>0.19552648901416048</v>
      </c>
      <c r="J34" s="3"/>
    </row>
    <row r="35" spans="1:10" x14ac:dyDescent="0.55000000000000004">
      <c r="A35" s="3">
        <v>2250</v>
      </c>
      <c r="B35" s="14">
        <v>24.416510267379383</v>
      </c>
      <c r="D35" s="13">
        <v>0.14105000000000001</v>
      </c>
      <c r="E35" s="3">
        <f t="shared" si="0"/>
        <v>141.05000000000001</v>
      </c>
      <c r="F35" s="3"/>
      <c r="G35" s="3"/>
      <c r="H35" s="13">
        <f t="shared" si="1"/>
        <v>259.95729653798918</v>
      </c>
      <c r="I35" s="13">
        <f t="shared" si="2"/>
        <v>0.19444805781041591</v>
      </c>
      <c r="J35" s="3"/>
    </row>
    <row r="36" spans="1:10" x14ac:dyDescent="0.55000000000000004">
      <c r="A36" s="3">
        <v>2300</v>
      </c>
      <c r="B36" s="14">
        <v>25.08426324334425</v>
      </c>
      <c r="D36" s="13">
        <v>0.14495</v>
      </c>
      <c r="E36" s="3">
        <f t="shared" si="0"/>
        <v>144.94999999999999</v>
      </c>
      <c r="F36" s="3"/>
      <c r="G36" s="3"/>
      <c r="H36" s="13">
        <f t="shared" si="1"/>
        <v>260.03354919067505</v>
      </c>
      <c r="I36" s="13">
        <f t="shared" si="2"/>
        <v>0.19450509479462494</v>
      </c>
      <c r="J36" s="3"/>
    </row>
    <row r="37" spans="1:10" x14ac:dyDescent="0.55000000000000004">
      <c r="A37" s="3">
        <v>2350</v>
      </c>
      <c r="B37" s="14">
        <v>25.662353914490016</v>
      </c>
      <c r="D37" s="13">
        <v>0.14985000000000001</v>
      </c>
      <c r="E37" s="3">
        <f t="shared" si="0"/>
        <v>149.85000000000002</v>
      </c>
      <c r="F37" s="3"/>
      <c r="G37" s="3"/>
      <c r="H37" s="13">
        <f t="shared" si="1"/>
        <v>262.76817872862733</v>
      </c>
      <c r="I37" s="13">
        <f t="shared" si="2"/>
        <v>0.19655059768901323</v>
      </c>
      <c r="J37" s="3"/>
    </row>
    <row r="38" spans="1:10" x14ac:dyDescent="0.55000000000000004">
      <c r="A38" s="3">
        <v>2400</v>
      </c>
      <c r="B38" s="14">
        <v>26.181083025141874</v>
      </c>
      <c r="D38" s="13">
        <v>0.1537</v>
      </c>
      <c r="E38" s="3">
        <f t="shared" si="0"/>
        <v>153.70000000000002</v>
      </c>
      <c r="F38" s="3"/>
      <c r="G38" s="3"/>
      <c r="H38" s="13">
        <f t="shared" si="1"/>
        <v>264.17929286416603</v>
      </c>
      <c r="I38" s="13">
        <f t="shared" si="2"/>
        <v>0.19760611106239617</v>
      </c>
      <c r="J38" s="3"/>
    </row>
    <row r="39" spans="1:10" x14ac:dyDescent="0.55000000000000004">
      <c r="A39" s="3">
        <v>2450</v>
      </c>
      <c r="B39" s="14">
        <v>26.697409774990462</v>
      </c>
      <c r="D39" s="13">
        <v>0.15565000000000001</v>
      </c>
      <c r="E39" s="3">
        <f t="shared" si="0"/>
        <v>155.65</v>
      </c>
      <c r="F39" s="3"/>
      <c r="G39" s="3"/>
      <c r="H39" s="13">
        <f t="shared" si="1"/>
        <v>262.35691248824543</v>
      </c>
      <c r="I39" s="13">
        <f t="shared" si="2"/>
        <v>0.19624297054120757</v>
      </c>
      <c r="J39" s="3"/>
    </row>
    <row r="40" spans="1:10" x14ac:dyDescent="0.55000000000000004">
      <c r="A40" s="3">
        <v>2500</v>
      </c>
      <c r="B40" s="14">
        <v>27.217714627674578</v>
      </c>
      <c r="D40" s="13">
        <v>0.15959999999999999</v>
      </c>
      <c r="E40" s="3">
        <f t="shared" si="0"/>
        <v>159.6</v>
      </c>
      <c r="F40" s="3"/>
      <c r="G40" s="3"/>
      <c r="H40" s="13">
        <f t="shared" si="1"/>
        <v>263.87226474545537</v>
      </c>
      <c r="I40" s="13">
        <f t="shared" si="2"/>
        <v>0.19737645402960061</v>
      </c>
      <c r="J40" s="3"/>
    </row>
    <row r="41" spans="1:10" x14ac:dyDescent="0.55000000000000004">
      <c r="A41" s="3">
        <v>2550</v>
      </c>
      <c r="B41" s="14">
        <v>27.718374368628666</v>
      </c>
      <c r="D41" s="13">
        <v>0.16259999999999999</v>
      </c>
      <c r="E41" s="3">
        <f t="shared" si="0"/>
        <v>162.6</v>
      </c>
      <c r="F41" s="3"/>
      <c r="G41" s="3"/>
      <c r="H41" s="13">
        <f t="shared" si="1"/>
        <v>263.97651978758523</v>
      </c>
      <c r="I41" s="13">
        <f t="shared" si="2"/>
        <v>0.19745443680111374</v>
      </c>
      <c r="J41" s="3"/>
    </row>
    <row r="42" spans="1:10" x14ac:dyDescent="0.55000000000000004">
      <c r="A42" s="3">
        <v>2600</v>
      </c>
      <c r="B42" s="14">
        <v>28.244409583730636</v>
      </c>
      <c r="D42" s="13">
        <v>0.16805</v>
      </c>
      <c r="E42" s="3">
        <f t="shared" si="0"/>
        <v>168.05</v>
      </c>
      <c r="F42" s="3"/>
      <c r="G42" s="3"/>
      <c r="H42" s="13">
        <f t="shared" si="1"/>
        <v>267.74324942363154</v>
      </c>
      <c r="I42" s="13">
        <f t="shared" si="2"/>
        <v>0.20027195056887639</v>
      </c>
      <c r="J42" s="3"/>
    </row>
    <row r="43" spans="1:10" x14ac:dyDescent="0.55000000000000004">
      <c r="A43" s="3">
        <v>2650</v>
      </c>
      <c r="B43" s="14">
        <v>28.715922402394057</v>
      </c>
      <c r="D43" s="13">
        <v>0.17144999999999999</v>
      </c>
      <c r="E43" s="3">
        <f t="shared" si="0"/>
        <v>171.45</v>
      </c>
      <c r="F43" s="3"/>
      <c r="G43" s="3"/>
      <c r="H43" s="13">
        <f t="shared" si="1"/>
        <v>268.67498427829628</v>
      </c>
      <c r="I43" s="13">
        <f t="shared" si="2"/>
        <v>0.20096888824016559</v>
      </c>
      <c r="J43" s="3"/>
    </row>
    <row r="44" spans="1:10" x14ac:dyDescent="0.55000000000000004">
      <c r="A44" s="3">
        <v>2700</v>
      </c>
      <c r="B44" s="14">
        <v>29.040124867571905</v>
      </c>
      <c r="D44" s="13">
        <v>0.17465</v>
      </c>
      <c r="E44" s="3">
        <f t="shared" si="0"/>
        <v>174.65</v>
      </c>
      <c r="F44" s="3"/>
      <c r="G44" s="3"/>
      <c r="H44" s="13">
        <f t="shared" si="1"/>
        <v>270.63416689286174</v>
      </c>
      <c r="I44" s="13">
        <f t="shared" si="2"/>
        <v>0.20243435683586058</v>
      </c>
      <c r="J44" s="3"/>
    </row>
    <row r="45" spans="1:10" x14ac:dyDescent="0.55000000000000004">
      <c r="A45" s="3">
        <v>2750</v>
      </c>
      <c r="B45" s="14">
        <v>29.344901791630761</v>
      </c>
      <c r="D45" s="13">
        <v>0.1784</v>
      </c>
      <c r="E45" s="3">
        <f t="shared" si="0"/>
        <v>178.4</v>
      </c>
      <c r="F45" s="3"/>
      <c r="G45" s="3"/>
      <c r="H45" s="13">
        <f t="shared" si="1"/>
        <v>273.57392629917081</v>
      </c>
      <c r="I45" s="13">
        <f t="shared" si="2"/>
        <v>0.20463329687177975</v>
      </c>
      <c r="J45" s="3"/>
    </row>
    <row r="46" spans="1:10" x14ac:dyDescent="0.55000000000000004">
      <c r="A46" s="3">
        <v>2800</v>
      </c>
      <c r="B46" s="14">
        <v>29.821064340881168</v>
      </c>
      <c r="D46" s="13">
        <v>0.18004999999999999</v>
      </c>
      <c r="E46" s="3">
        <f t="shared" si="0"/>
        <v>180.04999999999998</v>
      </c>
      <c r="F46" s="3"/>
      <c r="G46" s="3"/>
      <c r="H46" s="13">
        <f t="shared" si="1"/>
        <v>271.69553398175555</v>
      </c>
      <c r="I46" s="13">
        <f t="shared" si="2"/>
        <v>0.20322825941835315</v>
      </c>
      <c r="J46" s="3"/>
    </row>
    <row r="47" spans="1:10" x14ac:dyDescent="0.55000000000000004">
      <c r="A47" s="3">
        <v>2850</v>
      </c>
      <c r="B47" s="14">
        <v>30.279962612674332</v>
      </c>
      <c r="D47" s="13">
        <v>0.18310000000000001</v>
      </c>
      <c r="E47" s="3">
        <f t="shared" si="0"/>
        <v>183.10000000000002</v>
      </c>
      <c r="F47" s="3"/>
      <c r="G47" s="3"/>
      <c r="H47" s="13">
        <f t="shared" si="1"/>
        <v>272.11063981139733</v>
      </c>
      <c r="I47" s="13">
        <f t="shared" si="2"/>
        <v>0.2035387585789252</v>
      </c>
      <c r="J47" s="3"/>
    </row>
    <row r="48" spans="1:10" x14ac:dyDescent="0.55000000000000004">
      <c r="A48" s="3">
        <v>2900</v>
      </c>
      <c r="B48" s="14">
        <v>30.593944281172995</v>
      </c>
      <c r="D48" s="13">
        <v>0.18790000000000001</v>
      </c>
      <c r="E48" s="3">
        <f t="shared" si="0"/>
        <v>187.9</v>
      </c>
      <c r="F48" s="3"/>
      <c r="G48" s="3"/>
      <c r="H48" s="13">
        <f t="shared" si="1"/>
        <v>276.37822447115377</v>
      </c>
      <c r="I48" s="13">
        <f t="shared" si="2"/>
        <v>0.206730911904423</v>
      </c>
      <c r="J48" s="3"/>
    </row>
    <row r="49" spans="1:10" x14ac:dyDescent="0.55000000000000004">
      <c r="A49" s="3">
        <v>2950</v>
      </c>
      <c r="B49" s="14">
        <v>30.948189172310109</v>
      </c>
      <c r="D49" s="13">
        <v>0.19255</v>
      </c>
      <c r="E49" s="3">
        <f t="shared" si="0"/>
        <v>192.55</v>
      </c>
      <c r="F49" s="3"/>
      <c r="G49" s="3"/>
      <c r="H49" s="13">
        <f t="shared" si="1"/>
        <v>279.97599315931882</v>
      </c>
      <c r="I49" s="13">
        <f t="shared" si="2"/>
        <v>0.20942204288317046</v>
      </c>
      <c r="J49" s="3"/>
    </row>
    <row r="50" spans="1:10" x14ac:dyDescent="0.55000000000000004">
      <c r="A50" s="3">
        <v>3000</v>
      </c>
      <c r="B50" s="14">
        <v>31.439670000660993</v>
      </c>
      <c r="D50" s="13">
        <v>0.19900000000000001</v>
      </c>
      <c r="E50" s="3">
        <f t="shared" si="0"/>
        <v>199</v>
      </c>
      <c r="F50" s="3"/>
      <c r="G50" s="3"/>
      <c r="H50" s="13">
        <f t="shared" si="1"/>
        <v>284.83123390963482</v>
      </c>
      <c r="I50" s="13">
        <f t="shared" si="2"/>
        <v>0.21305376296440684</v>
      </c>
      <c r="J50" s="3"/>
    </row>
    <row r="51" spans="1:10" x14ac:dyDescent="0.55000000000000004">
      <c r="A51" s="3">
        <v>3050</v>
      </c>
      <c r="B51" s="14">
        <v>31.809767028854854</v>
      </c>
      <c r="D51" s="13">
        <v>0.20605000000000001</v>
      </c>
      <c r="E51" s="3">
        <f t="shared" si="0"/>
        <v>206.05</v>
      </c>
      <c r="F51" s="3"/>
      <c r="G51" s="3"/>
      <c r="H51" s="13">
        <f t="shared" si="1"/>
        <v>291.49066044995175</v>
      </c>
      <c r="I51" s="13">
        <f t="shared" si="2"/>
        <v>0.21803501401656389</v>
      </c>
      <c r="J51" s="3"/>
    </row>
    <row r="52" spans="1:10" x14ac:dyDescent="0.55000000000000004">
      <c r="A52" s="3">
        <v>3100</v>
      </c>
      <c r="B52" s="14">
        <v>32.331505548469963</v>
      </c>
      <c r="D52" s="13">
        <v>0.21004999999999999</v>
      </c>
      <c r="E52" s="3">
        <f t="shared" si="0"/>
        <v>210.04999999999998</v>
      </c>
      <c r="F52" s="3"/>
      <c r="G52" s="3"/>
      <c r="H52" s="13">
        <f t="shared" si="1"/>
        <v>292.35415547938538</v>
      </c>
      <c r="I52" s="13">
        <f t="shared" si="2"/>
        <v>0.21868090829858025</v>
      </c>
      <c r="J52" s="3"/>
    </row>
    <row r="53" spans="1:10" x14ac:dyDescent="0.55000000000000004">
      <c r="A53" s="3">
        <v>3150</v>
      </c>
      <c r="B53" s="14">
        <v>32.77893448481521</v>
      </c>
      <c r="D53" s="13">
        <v>0.21604999999999999</v>
      </c>
      <c r="E53" s="3">
        <f t="shared" si="0"/>
        <v>216.04999999999998</v>
      </c>
      <c r="F53" s="3"/>
      <c r="G53" s="3"/>
      <c r="H53" s="13">
        <f t="shared" si="1"/>
        <v>296.60055010341523</v>
      </c>
      <c r="I53" s="13">
        <f t="shared" si="2"/>
        <v>0.22185721147735457</v>
      </c>
      <c r="J53" s="3"/>
    </row>
    <row r="54" spans="1:10" x14ac:dyDescent="0.55000000000000004">
      <c r="A54" s="3">
        <v>3200</v>
      </c>
      <c r="B54" s="14">
        <v>33.228972436656505</v>
      </c>
      <c r="D54" s="13">
        <v>0.21795</v>
      </c>
      <c r="E54" s="3">
        <f t="shared" si="0"/>
        <v>217.95000000000002</v>
      </c>
      <c r="F54" s="3"/>
      <c r="G54" s="3"/>
      <c r="H54" s="13">
        <f t="shared" si="1"/>
        <v>295.15658417353268</v>
      </c>
      <c r="I54" s="13">
        <f t="shared" si="2"/>
        <v>0.22077712496180243</v>
      </c>
      <c r="J54" s="3"/>
    </row>
    <row r="55" spans="1:10" x14ac:dyDescent="0.55000000000000004">
      <c r="A55" s="3">
        <v>3250</v>
      </c>
      <c r="B55" s="14">
        <v>33.816457285710428</v>
      </c>
      <c r="D55" s="13">
        <v>0.22305</v>
      </c>
      <c r="E55" s="3">
        <f t="shared" si="0"/>
        <v>223.05</v>
      </c>
      <c r="F55" s="3"/>
      <c r="G55" s="3"/>
      <c r="H55" s="13">
        <f t="shared" si="1"/>
        <v>296.81553910856792</v>
      </c>
      <c r="I55" s="13">
        <f t="shared" si="2"/>
        <v>0.2220180232532088</v>
      </c>
      <c r="J55" s="3"/>
    </row>
    <row r="56" spans="1:10" x14ac:dyDescent="0.55000000000000004">
      <c r="A56" s="3">
        <v>3300</v>
      </c>
      <c r="B56" s="14">
        <v>34.562041585334185</v>
      </c>
      <c r="D56" s="13">
        <v>0.22550000000000001</v>
      </c>
      <c r="E56" s="3">
        <f t="shared" si="0"/>
        <v>225.5</v>
      </c>
      <c r="F56" s="3"/>
      <c r="G56" s="3"/>
      <c r="H56" s="13">
        <f t="shared" si="1"/>
        <v>293.6024474985274</v>
      </c>
      <c r="I56" s="13">
        <f t="shared" si="2"/>
        <v>0.21961463072889847</v>
      </c>
      <c r="J56" s="3"/>
    </row>
    <row r="57" spans="1:10" x14ac:dyDescent="0.55000000000000004">
      <c r="A57" s="3">
        <v>3350</v>
      </c>
      <c r="B57" s="14">
        <v>35.243782500814916</v>
      </c>
      <c r="D57" s="13">
        <v>0.22850000000000001</v>
      </c>
      <c r="E57" s="3">
        <f t="shared" si="0"/>
        <v>228.5</v>
      </c>
      <c r="F57" s="3"/>
      <c r="G57" s="3"/>
      <c r="H57" s="13">
        <f t="shared" si="1"/>
        <v>291.75358801973778</v>
      </c>
      <c r="I57" s="13">
        <f t="shared" si="2"/>
        <v>0.21823168383876385</v>
      </c>
      <c r="J57" s="3"/>
    </row>
    <row r="58" spans="1:10" x14ac:dyDescent="0.55000000000000004">
      <c r="A58" s="3">
        <v>3400</v>
      </c>
      <c r="B58" s="14">
        <v>35.989965237986439</v>
      </c>
      <c r="D58" s="13">
        <v>0.23419999999999999</v>
      </c>
      <c r="E58" s="3">
        <f t="shared" si="0"/>
        <v>234.2</v>
      </c>
      <c r="F58" s="3"/>
      <c r="G58" s="3"/>
      <c r="H58" s="13">
        <f t="shared" si="1"/>
        <v>292.83162487960311</v>
      </c>
      <c r="I58" s="13">
        <f t="shared" si="2"/>
        <v>0.21903805540994312</v>
      </c>
      <c r="J58" s="3"/>
    </row>
    <row r="59" spans="1:10" x14ac:dyDescent="0.55000000000000004">
      <c r="A59" s="3">
        <v>3450</v>
      </c>
      <c r="B59" s="14">
        <v>36.680239270155511</v>
      </c>
      <c r="D59" s="13">
        <v>0.23605000000000001</v>
      </c>
      <c r="E59" s="3">
        <f t="shared" si="0"/>
        <v>236.05</v>
      </c>
      <c r="F59" s="3"/>
      <c r="G59" s="3"/>
      <c r="H59" s="13">
        <f t="shared" si="1"/>
        <v>289.59053188736095</v>
      </c>
      <c r="I59" s="13">
        <f t="shared" si="2"/>
        <v>0.21661371785174599</v>
      </c>
      <c r="J59" s="3"/>
    </row>
    <row r="60" spans="1:10" x14ac:dyDescent="0.55000000000000004">
      <c r="A60" s="3">
        <v>3500</v>
      </c>
      <c r="B60" s="14">
        <v>37.197672483671553</v>
      </c>
      <c r="D60" s="13">
        <v>0.24195</v>
      </c>
      <c r="E60" s="3">
        <f t="shared" si="0"/>
        <v>241.95</v>
      </c>
      <c r="F60" s="3"/>
      <c r="G60" s="3"/>
      <c r="H60" s="13">
        <f t="shared" si="1"/>
        <v>292.69976514738477</v>
      </c>
      <c r="I60" s="13">
        <f t="shared" si="2"/>
        <v>0.2189394243302438</v>
      </c>
      <c r="J60" s="3"/>
    </row>
    <row r="61" spans="1:10" x14ac:dyDescent="0.55000000000000004">
      <c r="A61" s="3">
        <v>3550</v>
      </c>
      <c r="B61" s="14">
        <v>37.966578626433943</v>
      </c>
      <c r="D61" s="13">
        <v>0.24545</v>
      </c>
      <c r="E61" s="3">
        <f t="shared" si="0"/>
        <v>245.45</v>
      </c>
      <c r="F61" s="3"/>
      <c r="G61" s="3"/>
      <c r="H61" s="13">
        <f t="shared" si="1"/>
        <v>290.92034098405242</v>
      </c>
      <c r="I61" s="13">
        <f t="shared" si="2"/>
        <v>0.2176084150560712</v>
      </c>
      <c r="J61" s="3"/>
    </row>
    <row r="62" spans="1:10" x14ac:dyDescent="0.55000000000000004">
      <c r="A62" s="3">
        <v>3600</v>
      </c>
      <c r="B62" s="14">
        <v>38.458231667028791</v>
      </c>
      <c r="D62" s="13">
        <v>0.25505</v>
      </c>
      <c r="E62" s="3">
        <f t="shared" si="0"/>
        <v>255.05</v>
      </c>
      <c r="F62" s="3"/>
      <c r="G62" s="3"/>
      <c r="H62" s="13">
        <f t="shared" si="1"/>
        <v>298.43415837134637</v>
      </c>
      <c r="I62" s="13">
        <f t="shared" si="2"/>
        <v>0.22322875046176707</v>
      </c>
      <c r="J62" s="3"/>
    </row>
    <row r="63" spans="1:10" x14ac:dyDescent="0.55000000000000004">
      <c r="A63" s="3">
        <v>3650</v>
      </c>
      <c r="B63" s="14">
        <v>38.96125932633737</v>
      </c>
      <c r="D63" s="13">
        <v>0.25755</v>
      </c>
      <c r="E63" s="3">
        <f t="shared" si="0"/>
        <v>257.55</v>
      </c>
      <c r="F63" s="3"/>
      <c r="G63" s="3"/>
      <c r="H63" s="13">
        <f t="shared" si="1"/>
        <v>297.46856750509244</v>
      </c>
      <c r="I63" s="13">
        <f t="shared" si="2"/>
        <v>0.22250648849380913</v>
      </c>
      <c r="J63" s="3"/>
    </row>
    <row r="64" spans="1:10" x14ac:dyDescent="0.55000000000000004">
      <c r="A64" s="3">
        <v>3700</v>
      </c>
      <c r="B64" s="14">
        <v>39.44654912451778</v>
      </c>
      <c r="D64" s="13">
        <v>0.26445000000000002</v>
      </c>
      <c r="E64" s="3">
        <f t="shared" si="0"/>
        <v>264.45000000000005</v>
      </c>
      <c r="F64" s="3"/>
      <c r="G64" s="3"/>
      <c r="H64" s="13">
        <f t="shared" si="1"/>
        <v>301.68038178537324</v>
      </c>
      <c r="I64" s="13">
        <f t="shared" si="2"/>
        <v>0.22565692557545919</v>
      </c>
      <c r="J64" s="3"/>
    </row>
    <row r="65" spans="1:10" x14ac:dyDescent="0.55000000000000004">
      <c r="A65" s="3">
        <v>3750</v>
      </c>
      <c r="B65" s="14">
        <v>39.964111497216805</v>
      </c>
      <c r="D65" s="13">
        <v>0.2651</v>
      </c>
      <c r="E65" s="3">
        <f t="shared" si="0"/>
        <v>265.10000000000002</v>
      </c>
      <c r="F65" s="3"/>
      <c r="G65" s="3"/>
      <c r="H65" s="13">
        <f t="shared" si="1"/>
        <v>298.50532272763775</v>
      </c>
      <c r="I65" s="13">
        <f t="shared" si="2"/>
        <v>0.22328198140027303</v>
      </c>
      <c r="J65" s="3"/>
    </row>
    <row r="66" spans="1:10" x14ac:dyDescent="0.55000000000000004">
      <c r="A66" s="3">
        <v>3800</v>
      </c>
      <c r="B66" s="14">
        <v>40.41254787518924</v>
      </c>
      <c r="D66" s="13">
        <v>0.26929999999999998</v>
      </c>
      <c r="E66" s="3">
        <f t="shared" si="0"/>
        <v>269.3</v>
      </c>
      <c r="F66" s="3"/>
      <c r="G66" s="3"/>
      <c r="H66" s="13">
        <f t="shared" si="1"/>
        <v>299.86973445542139</v>
      </c>
      <c r="I66" s="13">
        <f t="shared" si="2"/>
        <v>0.2243025613726552</v>
      </c>
      <c r="J66" s="3"/>
    </row>
    <row r="67" spans="1:10" x14ac:dyDescent="0.55000000000000004">
      <c r="A67" s="3">
        <v>3850</v>
      </c>
      <c r="B67" s="14">
        <v>40.666819253399993</v>
      </c>
      <c r="D67" s="13">
        <v>0.27374999999999999</v>
      </c>
      <c r="E67" s="3">
        <f t="shared" si="0"/>
        <v>273.75</v>
      </c>
      <c r="F67" s="3"/>
      <c r="G67" s="3"/>
      <c r="H67" s="13">
        <f t="shared" si="1"/>
        <v>302.91894537510649</v>
      </c>
      <c r="I67" s="13">
        <f t="shared" si="2"/>
        <v>0.22658337114057964</v>
      </c>
      <c r="J67" s="3"/>
    </row>
    <row r="68" spans="1:10" x14ac:dyDescent="0.55000000000000004">
      <c r="A68" s="3">
        <v>3900</v>
      </c>
      <c r="B68" s="14">
        <v>41.022015617184991</v>
      </c>
      <c r="D68" s="13">
        <v>0.27589999999999998</v>
      </c>
      <c r="E68" s="3">
        <f t="shared" si="0"/>
        <v>275.89999999999998</v>
      </c>
      <c r="F68" s="3"/>
      <c r="G68" s="3"/>
      <c r="H68" s="13">
        <f t="shared" si="1"/>
        <v>302.65455788083909</v>
      </c>
      <c r="I68" s="13">
        <f t="shared" si="2"/>
        <v>0.22638560929486762</v>
      </c>
      <c r="J68" s="3"/>
    </row>
    <row r="69" spans="1:10" x14ac:dyDescent="0.55000000000000004">
      <c r="A69" s="3">
        <v>3950</v>
      </c>
      <c r="B69" s="14">
        <v>41.217002930411624</v>
      </c>
      <c r="D69" s="13">
        <v>0.28284999999999999</v>
      </c>
      <c r="E69" s="3">
        <f t="shared" si="0"/>
        <v>282.84999999999997</v>
      </c>
      <c r="F69" s="3"/>
      <c r="G69" s="3"/>
      <c r="H69" s="13">
        <f t="shared" si="1"/>
        <v>308.81066295600453</v>
      </c>
      <c r="I69" s="13">
        <f t="shared" si="2"/>
        <v>0.23099037589109139</v>
      </c>
      <c r="J69" s="3"/>
    </row>
    <row r="70" spans="1:10" x14ac:dyDescent="0.55000000000000004">
      <c r="A70" s="3">
        <v>4000</v>
      </c>
      <c r="B70" s="14">
        <v>41.332316248968937</v>
      </c>
      <c r="D70" s="13">
        <v>0.28455000000000003</v>
      </c>
      <c r="E70" s="3">
        <f t="shared" si="0"/>
        <v>284.55</v>
      </c>
      <c r="F70" s="3"/>
      <c r="G70" s="3"/>
      <c r="H70" s="13">
        <f t="shared" si="1"/>
        <v>309.79996192009742</v>
      </c>
      <c r="I70" s="13">
        <f t="shared" si="2"/>
        <v>0.23173037151623285</v>
      </c>
      <c r="J70" s="3"/>
    </row>
    <row r="71" spans="1:10" x14ac:dyDescent="0.55000000000000004">
      <c r="A71" s="3">
        <v>4050</v>
      </c>
      <c r="B71" s="14">
        <v>41.406083363670312</v>
      </c>
      <c r="D71" s="13">
        <v>0.28710000000000002</v>
      </c>
      <c r="E71" s="3">
        <f t="shared" si="0"/>
        <v>287.10000000000002</v>
      </c>
      <c r="F71" s="3"/>
      <c r="G71" s="3"/>
      <c r="H71" s="13">
        <f t="shared" si="1"/>
        <v>312.01936890596045</v>
      </c>
      <c r="I71" s="13">
        <f t="shared" si="2"/>
        <v>0.2333904879416584</v>
      </c>
      <c r="J71" s="3"/>
    </row>
    <row r="72" spans="1:10" x14ac:dyDescent="0.55000000000000004">
      <c r="A72" s="3">
        <v>4100</v>
      </c>
      <c r="B72" s="14">
        <v>41.461148228677338</v>
      </c>
      <c r="D72" s="13">
        <v>0.28894999999999998</v>
      </c>
      <c r="E72" s="3">
        <f t="shared" si="0"/>
        <v>288.95</v>
      </c>
      <c r="F72" s="3"/>
      <c r="G72" s="3"/>
      <c r="H72" s="13">
        <f t="shared" si="1"/>
        <v>313.61287748915782</v>
      </c>
      <c r="I72" s="13">
        <f t="shared" si="2"/>
        <v>0.23458243236189005</v>
      </c>
      <c r="J72" s="3"/>
    </row>
    <row r="73" spans="1:10" x14ac:dyDescent="0.55000000000000004">
      <c r="A73" s="3">
        <v>4150</v>
      </c>
      <c r="B73" s="14">
        <v>41.630157324902207</v>
      </c>
      <c r="D73" s="13">
        <v>0.29304999999999998</v>
      </c>
      <c r="E73" s="3">
        <f t="shared" si="0"/>
        <v>293.04999999999995</v>
      </c>
      <c r="F73" s="3"/>
      <c r="G73" s="3"/>
      <c r="H73" s="13">
        <f t="shared" si="1"/>
        <v>316.77156291003695</v>
      </c>
      <c r="I73" s="13">
        <f t="shared" si="2"/>
        <v>0.23694512905670762</v>
      </c>
      <c r="J73" s="3"/>
    </row>
    <row r="74" spans="1:10" x14ac:dyDescent="0.55000000000000004">
      <c r="A74" s="3">
        <v>4200</v>
      </c>
      <c r="B74" s="14">
        <v>41.92594907513233</v>
      </c>
      <c r="D74" s="13">
        <v>0.2949</v>
      </c>
      <c r="E74" s="3">
        <f t="shared" si="0"/>
        <v>294.89999999999998</v>
      </c>
      <c r="F74" s="3"/>
      <c r="G74" s="3"/>
      <c r="H74" s="13">
        <f t="shared" si="1"/>
        <v>316.52235173541186</v>
      </c>
      <c r="I74" s="13">
        <f t="shared" si="2"/>
        <v>0.23675871909808807</v>
      </c>
      <c r="J74" s="3"/>
    </row>
    <row r="75" spans="1:10" x14ac:dyDescent="0.55000000000000004">
      <c r="A75" s="3">
        <v>4250</v>
      </c>
      <c r="B75" s="14">
        <v>42.096809452979791</v>
      </c>
      <c r="D75" s="13">
        <v>0.29715000000000003</v>
      </c>
      <c r="E75" s="3">
        <f t="shared" ref="E75:E100" si="3">D75*1000</f>
        <v>297.15000000000003</v>
      </c>
      <c r="F75" s="3"/>
      <c r="G75" s="3"/>
      <c r="H75" s="13">
        <f t="shared" ref="H75:H100" si="4">((E75*1000)*0.75*3600)/(60*1000*B75)</f>
        <v>317.64283739687295</v>
      </c>
      <c r="I75" s="13">
        <f t="shared" ref="I75:I100" si="5">$B$5*H75</f>
        <v>0.23759684237286097</v>
      </c>
      <c r="J75" s="3"/>
    </row>
    <row r="76" spans="1:10" x14ac:dyDescent="0.55000000000000004">
      <c r="A76" s="3">
        <v>4300</v>
      </c>
      <c r="B76" s="14">
        <v>42.353991218113499</v>
      </c>
      <c r="D76" s="13">
        <v>0.30220000000000002</v>
      </c>
      <c r="E76" s="3">
        <f t="shared" si="3"/>
        <v>302.20000000000005</v>
      </c>
      <c r="F76" s="3"/>
      <c r="G76" s="3"/>
      <c r="H76" s="13">
        <f t="shared" si="4"/>
        <v>321.07953958738443</v>
      </c>
      <c r="I76" s="13">
        <f t="shared" si="5"/>
        <v>0.24016749561136355</v>
      </c>
      <c r="J76" s="3"/>
    </row>
    <row r="77" spans="1:10" x14ac:dyDescent="0.55000000000000004">
      <c r="A77" s="3">
        <v>4350</v>
      </c>
      <c r="B77" s="14">
        <v>42.706018876609583</v>
      </c>
      <c r="D77" s="13">
        <v>0.30604999999999999</v>
      </c>
      <c r="E77" s="3">
        <f t="shared" si="3"/>
        <v>306.05</v>
      </c>
      <c r="F77" s="3"/>
      <c r="G77" s="3"/>
      <c r="H77" s="13">
        <f t="shared" si="4"/>
        <v>322.4896715330018</v>
      </c>
      <c r="I77" s="13">
        <f t="shared" si="5"/>
        <v>0.24122227430668533</v>
      </c>
      <c r="J77" s="3"/>
    </row>
    <row r="78" spans="1:10" x14ac:dyDescent="0.55000000000000004">
      <c r="A78" s="3">
        <v>4400</v>
      </c>
      <c r="B78" s="14">
        <v>43.14195695097645</v>
      </c>
      <c r="D78" s="13">
        <v>0.30919999999999997</v>
      </c>
      <c r="E78" s="3">
        <f t="shared" si="3"/>
        <v>309.2</v>
      </c>
      <c r="F78" s="3"/>
      <c r="G78" s="3"/>
      <c r="H78" s="13">
        <f t="shared" si="4"/>
        <v>322.51666320586503</v>
      </c>
      <c r="I78" s="13">
        <f t="shared" si="5"/>
        <v>0.24124246407798702</v>
      </c>
      <c r="J78" s="3"/>
    </row>
    <row r="79" spans="1:10" x14ac:dyDescent="0.55000000000000004">
      <c r="A79" s="3">
        <v>4450</v>
      </c>
      <c r="B79" s="14">
        <v>43.675888097464103</v>
      </c>
      <c r="D79" s="13">
        <v>0.30990000000000001</v>
      </c>
      <c r="E79" s="3">
        <f t="shared" si="3"/>
        <v>309.90000000000003</v>
      </c>
      <c r="F79" s="3"/>
      <c r="G79" s="3"/>
      <c r="H79" s="13">
        <f t="shared" si="4"/>
        <v>319.29516736740851</v>
      </c>
      <c r="I79" s="13">
        <f t="shared" si="5"/>
        <v>0.23883278519082154</v>
      </c>
      <c r="J79" s="3"/>
    </row>
    <row r="80" spans="1:10" x14ac:dyDescent="0.55000000000000004">
      <c r="A80" s="3">
        <v>4500</v>
      </c>
      <c r="B80" s="14">
        <v>43.903531157452129</v>
      </c>
      <c r="D80" s="13">
        <v>0.31445000000000001</v>
      </c>
      <c r="E80" s="3">
        <f t="shared" si="3"/>
        <v>314.45</v>
      </c>
      <c r="F80" s="3"/>
      <c r="G80" s="3"/>
      <c r="H80" s="13">
        <f t="shared" si="4"/>
        <v>322.3032322674153</v>
      </c>
      <c r="I80" s="13">
        <f t="shared" si="5"/>
        <v>0.24108281773602663</v>
      </c>
      <c r="J80" s="3"/>
    </row>
    <row r="81" spans="1:10" x14ac:dyDescent="0.55000000000000004">
      <c r="A81" s="3">
        <v>4550</v>
      </c>
      <c r="B81" s="14">
        <v>44.300454547949258</v>
      </c>
      <c r="D81" s="13">
        <v>0.31709999999999999</v>
      </c>
      <c r="E81" s="3">
        <f t="shared" si="3"/>
        <v>317.09999999999997</v>
      </c>
      <c r="F81" s="3"/>
      <c r="G81" s="3"/>
      <c r="H81" s="13">
        <f t="shared" si="4"/>
        <v>322.10730444210657</v>
      </c>
      <c r="I81" s="13">
        <f t="shared" si="5"/>
        <v>0.24093626372269569</v>
      </c>
      <c r="J81" s="3"/>
    </row>
    <row r="82" spans="1:10" x14ac:dyDescent="0.55000000000000004">
      <c r="A82" s="3">
        <v>4600</v>
      </c>
      <c r="B82" s="14">
        <v>44.439111236175712</v>
      </c>
      <c r="D82" s="13">
        <v>0.31940000000000002</v>
      </c>
      <c r="E82" s="3">
        <f t="shared" si="3"/>
        <v>319.40000000000003</v>
      </c>
      <c r="F82" s="3"/>
      <c r="G82" s="3"/>
      <c r="H82" s="13">
        <f t="shared" si="4"/>
        <v>323.43131084718112</v>
      </c>
      <c r="I82" s="13">
        <f t="shared" si="5"/>
        <v>0.24192662051369146</v>
      </c>
      <c r="J82" s="3"/>
    </row>
    <row r="83" spans="1:10" x14ac:dyDescent="0.55000000000000004">
      <c r="A83" s="3">
        <v>4650</v>
      </c>
      <c r="B83" s="14">
        <v>44.468098862140721</v>
      </c>
      <c r="D83" s="13">
        <v>0.32055</v>
      </c>
      <c r="E83" s="3">
        <f t="shared" si="3"/>
        <v>320.55</v>
      </c>
      <c r="F83" s="3"/>
      <c r="G83" s="3"/>
      <c r="H83" s="13">
        <f t="shared" si="4"/>
        <v>324.38422979852089</v>
      </c>
      <c r="I83" s="13">
        <f t="shared" si="5"/>
        <v>0.24263940388929361</v>
      </c>
      <c r="J83" s="3"/>
    </row>
    <row r="84" spans="1:10" x14ac:dyDescent="0.55000000000000004">
      <c r="A84" s="3">
        <v>4700</v>
      </c>
      <c r="B84" s="14">
        <v>44.505938197445396</v>
      </c>
      <c r="D84" s="13">
        <v>0.32069999999999999</v>
      </c>
      <c r="E84" s="3">
        <f t="shared" si="3"/>
        <v>320.7</v>
      </c>
      <c r="F84" s="3"/>
      <c r="G84" s="3"/>
      <c r="H84" s="13">
        <f t="shared" si="4"/>
        <v>324.2601006628899</v>
      </c>
      <c r="I84" s="13">
        <f t="shared" si="5"/>
        <v>0.24254655529584163</v>
      </c>
      <c r="J84" s="3"/>
    </row>
    <row r="85" spans="1:10" x14ac:dyDescent="0.55000000000000004">
      <c r="A85" s="3">
        <v>4750</v>
      </c>
      <c r="B85" s="14">
        <v>44.439929244334543</v>
      </c>
      <c r="D85" s="13">
        <v>0.32485000000000003</v>
      </c>
      <c r="E85" s="3">
        <f t="shared" si="3"/>
        <v>324.85000000000002</v>
      </c>
      <c r="F85" s="3"/>
      <c r="G85" s="3"/>
      <c r="H85" s="13">
        <f t="shared" si="4"/>
        <v>328.94404308403836</v>
      </c>
      <c r="I85" s="13">
        <f t="shared" si="5"/>
        <v>0.24605014422686067</v>
      </c>
      <c r="J85" s="3"/>
    </row>
    <row r="86" spans="1:10" x14ac:dyDescent="0.55000000000000004">
      <c r="A86" s="3">
        <v>4800</v>
      </c>
      <c r="B86" s="14">
        <v>44.255515762887221</v>
      </c>
      <c r="D86" s="13">
        <v>0.32455000000000001</v>
      </c>
      <c r="E86" s="3">
        <f t="shared" si="3"/>
        <v>324.55</v>
      </c>
      <c r="F86" s="3"/>
      <c r="G86" s="3"/>
      <c r="H86" s="13">
        <f t="shared" si="4"/>
        <v>330.00971174417037</v>
      </c>
      <c r="I86" s="13">
        <f t="shared" si="5"/>
        <v>0.24684726438463944</v>
      </c>
      <c r="J86" s="3"/>
    </row>
    <row r="87" spans="1:10" x14ac:dyDescent="0.55000000000000004">
      <c r="A87" s="3">
        <v>4850</v>
      </c>
      <c r="B87" s="14">
        <v>43.949770144956076</v>
      </c>
      <c r="D87" s="13">
        <v>0.32569999999999999</v>
      </c>
      <c r="E87" s="3">
        <f t="shared" si="3"/>
        <v>325.7</v>
      </c>
      <c r="F87" s="3"/>
      <c r="G87" s="3"/>
      <c r="H87" s="13">
        <f t="shared" si="4"/>
        <v>333.48297275866554</v>
      </c>
      <c r="I87" s="13">
        <f t="shared" si="5"/>
        <v>0.24944526362348182</v>
      </c>
      <c r="J87" s="3"/>
    </row>
    <row r="88" spans="1:10" x14ac:dyDescent="0.55000000000000004">
      <c r="A88" s="3">
        <v>4900</v>
      </c>
      <c r="B88" s="14">
        <v>43.724413202506653</v>
      </c>
      <c r="D88" s="13">
        <v>0.32769999999999999</v>
      </c>
      <c r="E88" s="3">
        <f t="shared" si="3"/>
        <v>327.7</v>
      </c>
      <c r="F88" s="3"/>
      <c r="G88" s="3"/>
      <c r="H88" s="13">
        <f t="shared" si="4"/>
        <v>337.26010070627103</v>
      </c>
      <c r="I88" s="13">
        <f t="shared" si="5"/>
        <v>0.25227055532829074</v>
      </c>
      <c r="J88" s="3"/>
    </row>
    <row r="89" spans="1:10" x14ac:dyDescent="0.55000000000000004">
      <c r="A89" s="3">
        <v>4950</v>
      </c>
      <c r="B89" s="14">
        <v>43.617766465126728</v>
      </c>
      <c r="D89" s="13">
        <v>0.32845000000000002</v>
      </c>
      <c r="E89" s="3">
        <f t="shared" si="3"/>
        <v>328.45000000000005</v>
      </c>
      <c r="F89" s="3"/>
      <c r="G89" s="3"/>
      <c r="H89" s="13">
        <f t="shared" si="4"/>
        <v>338.85847895987769</v>
      </c>
      <c r="I89" s="13">
        <f t="shared" si="5"/>
        <v>0.25346614226198849</v>
      </c>
      <c r="J89" s="3"/>
    </row>
    <row r="90" spans="1:10" x14ac:dyDescent="0.55000000000000004">
      <c r="A90" s="3">
        <v>5000</v>
      </c>
      <c r="B90" s="14">
        <v>43.529227845199479</v>
      </c>
      <c r="D90" s="13">
        <v>0.32869999999999999</v>
      </c>
      <c r="E90" s="3">
        <f t="shared" si="3"/>
        <v>328.7</v>
      </c>
      <c r="F90" s="3"/>
      <c r="G90" s="3"/>
      <c r="H90" s="13">
        <f t="shared" si="4"/>
        <v>339.80616547121332</v>
      </c>
      <c r="I90" s="13">
        <f t="shared" si="5"/>
        <v>0.25417501177246754</v>
      </c>
      <c r="J90" s="3"/>
    </row>
    <row r="91" spans="1:10" x14ac:dyDescent="0.55000000000000004">
      <c r="A91" s="3">
        <v>5050</v>
      </c>
      <c r="B91" s="14">
        <v>43.185685514494033</v>
      </c>
      <c r="D91" s="13">
        <v>0.32984999999999998</v>
      </c>
      <c r="E91" s="3">
        <f t="shared" si="3"/>
        <v>329.84999999999997</v>
      </c>
      <c r="F91" s="3"/>
      <c r="G91" s="3"/>
      <c r="H91" s="13">
        <f t="shared" si="4"/>
        <v>343.7076388429283</v>
      </c>
      <c r="I91" s="13">
        <f t="shared" si="5"/>
        <v>0.25709331385451034</v>
      </c>
      <c r="J91" s="3"/>
    </row>
    <row r="92" spans="1:10" x14ac:dyDescent="0.55000000000000004">
      <c r="A92" s="3">
        <v>5100</v>
      </c>
      <c r="B92" s="14">
        <v>42.852059164795953</v>
      </c>
      <c r="D92" s="13">
        <v>0.32969999999999999</v>
      </c>
      <c r="E92" s="3">
        <f t="shared" si="3"/>
        <v>329.7</v>
      </c>
      <c r="F92" s="3"/>
      <c r="G92" s="3"/>
      <c r="H92" s="13">
        <f t="shared" si="4"/>
        <v>346.22606915908858</v>
      </c>
      <c r="I92" s="13">
        <f t="shared" si="5"/>
        <v>0.25897709973099825</v>
      </c>
      <c r="J92" s="3"/>
    </row>
    <row r="93" spans="1:10" x14ac:dyDescent="0.55000000000000004">
      <c r="A93" s="3">
        <v>5150</v>
      </c>
      <c r="B93" s="14">
        <v>42.503728903177738</v>
      </c>
      <c r="D93" s="13">
        <v>0.33095000000000002</v>
      </c>
      <c r="E93" s="3">
        <f t="shared" si="3"/>
        <v>330.95000000000005</v>
      </c>
      <c r="F93" s="3"/>
      <c r="G93" s="3"/>
      <c r="H93" s="13">
        <f t="shared" si="4"/>
        <v>350.38690449784434</v>
      </c>
      <c r="I93" s="13">
        <f t="shared" si="5"/>
        <v>0.26208940456438756</v>
      </c>
      <c r="J93" s="3"/>
    </row>
    <row r="94" spans="1:10" x14ac:dyDescent="0.55000000000000004">
      <c r="A94" s="3">
        <v>5200</v>
      </c>
      <c r="B94" s="14">
        <v>42.448351472947905</v>
      </c>
      <c r="D94" s="13">
        <v>0.33379999999999999</v>
      </c>
      <c r="E94" s="3">
        <f t="shared" si="3"/>
        <v>333.8</v>
      </c>
      <c r="F94" s="3"/>
      <c r="G94" s="3"/>
      <c r="H94" s="13">
        <f t="shared" si="4"/>
        <v>353.8653323103207</v>
      </c>
      <c r="I94" s="13">
        <f t="shared" si="5"/>
        <v>0.26469126856811986</v>
      </c>
      <c r="J94" s="3"/>
    </row>
    <row r="95" spans="1:10" x14ac:dyDescent="0.55000000000000004">
      <c r="A95" s="3">
        <v>5250</v>
      </c>
      <c r="B95" s="14">
        <v>42.085434834266053</v>
      </c>
      <c r="D95" s="13">
        <v>0.33129999999999998</v>
      </c>
      <c r="E95" s="3">
        <f t="shared" si="3"/>
        <v>331.3</v>
      </c>
      <c r="F95" s="3"/>
      <c r="G95" s="3"/>
      <c r="H95" s="13">
        <f t="shared" si="4"/>
        <v>354.24369639306821</v>
      </c>
      <c r="I95" s="13">
        <f t="shared" si="5"/>
        <v>0.26497428490201502</v>
      </c>
      <c r="J95" s="3"/>
    </row>
    <row r="96" spans="1:10" x14ac:dyDescent="0.55000000000000004">
      <c r="A96" s="3">
        <v>5300</v>
      </c>
      <c r="B96" s="14">
        <v>41.888870056884763</v>
      </c>
      <c r="D96" s="13">
        <v>0.33239999999999997</v>
      </c>
      <c r="E96" s="3">
        <f t="shared" si="3"/>
        <v>332.4</v>
      </c>
      <c r="F96" s="3"/>
      <c r="G96" s="3"/>
      <c r="H96" s="13">
        <f t="shared" si="4"/>
        <v>357.08769369255253</v>
      </c>
      <c r="I96" s="13">
        <f t="shared" si="5"/>
        <v>0.26710159488202928</v>
      </c>
      <c r="J96" s="3"/>
    </row>
    <row r="97" spans="1:10" x14ac:dyDescent="0.55000000000000004">
      <c r="A97" s="3">
        <v>5350</v>
      </c>
      <c r="B97" s="14">
        <v>41.733642245482983</v>
      </c>
      <c r="D97" s="13">
        <v>0.33079999999999998</v>
      </c>
      <c r="E97" s="3">
        <f t="shared" si="3"/>
        <v>330.79999999999995</v>
      </c>
      <c r="F97" s="3"/>
      <c r="G97" s="3"/>
      <c r="H97" s="13">
        <f t="shared" si="4"/>
        <v>356.69065049339599</v>
      </c>
      <c r="I97" s="13">
        <f t="shared" si="5"/>
        <v>0.26680460656906019</v>
      </c>
      <c r="J97" s="3"/>
    </row>
    <row r="98" spans="1:10" x14ac:dyDescent="0.55000000000000004">
      <c r="A98" s="3">
        <v>5400</v>
      </c>
      <c r="B98" s="14">
        <v>41.678976051820726</v>
      </c>
      <c r="D98" s="13">
        <v>0.33879999999999999</v>
      </c>
      <c r="E98" s="3">
        <f t="shared" si="3"/>
        <v>338.8</v>
      </c>
      <c r="F98" s="3"/>
      <c r="G98" s="3"/>
      <c r="H98" s="13">
        <f t="shared" si="4"/>
        <v>365.79593464686337</v>
      </c>
      <c r="I98" s="13">
        <f t="shared" si="5"/>
        <v>0.27361535911585377</v>
      </c>
      <c r="J98" s="3"/>
    </row>
    <row r="99" spans="1:10" x14ac:dyDescent="0.55000000000000004">
      <c r="A99" s="3">
        <v>5450</v>
      </c>
      <c r="B99" s="14">
        <v>41.730860156681779</v>
      </c>
      <c r="D99" s="13">
        <v>0.34379999999999999</v>
      </c>
      <c r="E99" s="3">
        <f t="shared" si="3"/>
        <v>343.8</v>
      </c>
      <c r="F99" s="3"/>
      <c r="G99" s="3"/>
      <c r="H99" s="13">
        <f t="shared" si="4"/>
        <v>370.73283277442454</v>
      </c>
      <c r="I99" s="13">
        <f t="shared" si="5"/>
        <v>0.27730815891526955</v>
      </c>
      <c r="J99" s="3"/>
    </row>
    <row r="100" spans="1:10" x14ac:dyDescent="0.55000000000000004">
      <c r="A100" s="3">
        <v>5500</v>
      </c>
      <c r="B100" s="14">
        <v>41.981961107481148</v>
      </c>
      <c r="D100" s="13">
        <v>0.3488</v>
      </c>
      <c r="E100" s="3">
        <f t="shared" si="3"/>
        <v>348.8</v>
      </c>
      <c r="F100" s="3"/>
      <c r="G100" s="3"/>
      <c r="H100" s="13">
        <f t="shared" si="4"/>
        <v>373.87486401160493</v>
      </c>
      <c r="I100" s="13">
        <f t="shared" si="5"/>
        <v>0.27965839828068045</v>
      </c>
      <c r="J100" s="3"/>
    </row>
    <row r="101" spans="1:10" x14ac:dyDescent="0.55000000000000004">
      <c r="E101" s="3"/>
      <c r="F101" s="3"/>
      <c r="G101" s="3"/>
      <c r="H101" s="3"/>
      <c r="I101" s="3"/>
      <c r="J101" s="3"/>
    </row>
    <row r="102" spans="1:10" x14ac:dyDescent="0.55000000000000004">
      <c r="E102" s="3"/>
      <c r="F102" s="3"/>
      <c r="G102" s="3"/>
      <c r="H102" s="3"/>
      <c r="I102" s="3"/>
      <c r="J102" s="3"/>
    </row>
    <row r="103" spans="1:10" x14ac:dyDescent="0.55000000000000004">
      <c r="E103" s="3"/>
      <c r="F103" s="3"/>
      <c r="G103" s="3"/>
      <c r="H103" s="3"/>
      <c r="I103" s="3"/>
      <c r="J103" s="3"/>
    </row>
    <row r="104" spans="1:10" x14ac:dyDescent="0.55000000000000004">
      <c r="E104" s="3"/>
      <c r="F104" s="3"/>
      <c r="G104" s="3"/>
      <c r="H104" s="3"/>
      <c r="I104" s="3"/>
      <c r="J104" s="3"/>
    </row>
    <row r="105" spans="1:10" x14ac:dyDescent="0.55000000000000004">
      <c r="E105" s="3"/>
      <c r="F105" s="3"/>
      <c r="G105" s="3"/>
      <c r="H105" s="3"/>
      <c r="I105" s="3"/>
      <c r="J105" s="3"/>
    </row>
    <row r="106" spans="1:10" x14ac:dyDescent="0.55000000000000004">
      <c r="E106" s="3"/>
      <c r="F106" s="3"/>
      <c r="G106" s="3"/>
      <c r="H106" s="3"/>
      <c r="I106" s="3"/>
      <c r="J106" s="3"/>
    </row>
  </sheetData>
  <pageMargins left="0.7" right="0.7" top="0.75" bottom="0.75" header="0.3" footer="0.3"/>
  <drawing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76828BE-0501-40FF-BA7A-EA6D47258E9C}">
  <dimension ref="A2:G101"/>
  <sheetViews>
    <sheetView workbookViewId="0">
      <selection activeCell="B8" sqref="B8:B100"/>
    </sheetView>
  </sheetViews>
  <sheetFormatPr defaultRowHeight="14.4" x14ac:dyDescent="0.55000000000000004"/>
  <cols>
    <col min="1" max="1" width="12.68359375" customWidth="1"/>
    <col min="2" max="2" width="11.578125" customWidth="1"/>
    <col min="3" max="3" width="13.41796875" customWidth="1"/>
  </cols>
  <sheetData>
    <row r="2" spans="1:7" x14ac:dyDescent="0.55000000000000004">
      <c r="B2" s="6"/>
    </row>
    <row r="3" spans="1:7" x14ac:dyDescent="0.55000000000000004">
      <c r="A3" s="2" t="s">
        <v>28</v>
      </c>
      <c r="B3" s="2" t="s">
        <v>31</v>
      </c>
      <c r="C3" s="2" t="s">
        <v>32</v>
      </c>
    </row>
    <row r="4" spans="1:7" x14ac:dyDescent="0.55000000000000004">
      <c r="A4" s="2" t="s">
        <v>30</v>
      </c>
      <c r="B4" s="2" t="s">
        <v>29</v>
      </c>
      <c r="C4" s="3" t="s">
        <v>33</v>
      </c>
    </row>
    <row r="5" spans="1:7" x14ac:dyDescent="0.55000000000000004">
      <c r="A5" s="3">
        <v>8.8350000000000008E-3</v>
      </c>
      <c r="B5" s="3">
        <v>0.09</v>
      </c>
      <c r="C5" s="3">
        <v>4</v>
      </c>
    </row>
    <row r="8" spans="1:7" x14ac:dyDescent="0.55000000000000004">
      <c r="A8" s="2" t="s">
        <v>2</v>
      </c>
      <c r="B8" s="2" t="s">
        <v>21</v>
      </c>
      <c r="E8" s="2" t="s">
        <v>34</v>
      </c>
    </row>
    <row r="9" spans="1:7" x14ac:dyDescent="0.55000000000000004">
      <c r="A9" s="2" t="s">
        <v>6</v>
      </c>
      <c r="B9" s="2" t="s">
        <v>20</v>
      </c>
      <c r="E9" s="2" t="s">
        <v>35</v>
      </c>
    </row>
    <row r="10" spans="1:7" x14ac:dyDescent="0.55000000000000004">
      <c r="A10" s="3">
        <v>1000</v>
      </c>
      <c r="B10" s="13">
        <v>8.7371346834664845</v>
      </c>
      <c r="E10" s="14">
        <f>(B10*60*2)/($B$5*$A$5*$C$5*A10)</f>
        <v>329.64099918756779</v>
      </c>
      <c r="F10" s="3"/>
      <c r="G10" s="3"/>
    </row>
    <row r="11" spans="1:7" x14ac:dyDescent="0.55000000000000004">
      <c r="A11" s="3">
        <v>1050</v>
      </c>
      <c r="B11" s="13">
        <v>9.2171367598239673</v>
      </c>
      <c r="E11" s="14">
        <f t="shared" ref="E11:E74" si="0">(B11*60*2)/($B$5*$A$5*$C$5*A11)</f>
        <v>331.1913029823292</v>
      </c>
      <c r="F11" s="3"/>
      <c r="G11" s="3"/>
    </row>
    <row r="12" spans="1:7" x14ac:dyDescent="0.55000000000000004">
      <c r="A12" s="3">
        <v>1100</v>
      </c>
      <c r="B12" s="13">
        <v>9.7437226498494454</v>
      </c>
      <c r="E12" s="14">
        <f t="shared" si="0"/>
        <v>334.19844111229253</v>
      </c>
      <c r="F12" s="3"/>
      <c r="G12" s="3"/>
    </row>
    <row r="13" spans="1:7" x14ac:dyDescent="0.55000000000000004">
      <c r="A13" s="3">
        <v>1150</v>
      </c>
      <c r="B13" s="13">
        <v>10.237704995979101</v>
      </c>
      <c r="E13" s="14">
        <f t="shared" si="0"/>
        <v>335.87444521473719</v>
      </c>
      <c r="F13" s="3"/>
      <c r="G13" s="3"/>
    </row>
    <row r="14" spans="1:7" x14ac:dyDescent="0.55000000000000004">
      <c r="A14" s="3">
        <v>1200</v>
      </c>
      <c r="B14" s="13">
        <v>10.847049128239808</v>
      </c>
      <c r="E14" s="14">
        <f t="shared" si="0"/>
        <v>341.03782708419192</v>
      </c>
      <c r="F14" s="3"/>
      <c r="G14" s="3"/>
    </row>
    <row r="15" spans="1:7" x14ac:dyDescent="0.55000000000000004">
      <c r="A15" s="3">
        <v>1250</v>
      </c>
      <c r="B15" s="13">
        <v>11.480436932528498</v>
      </c>
      <c r="E15" s="14">
        <f t="shared" si="0"/>
        <v>346.51384818044886</v>
      </c>
      <c r="F15" s="3"/>
      <c r="G15" s="3"/>
    </row>
    <row r="16" spans="1:7" x14ac:dyDescent="0.55000000000000004">
      <c r="A16" s="3">
        <v>1300</v>
      </c>
      <c r="B16" s="13">
        <v>12.159323616625683</v>
      </c>
      <c r="E16" s="14">
        <f t="shared" si="0"/>
        <v>352.88910993936361</v>
      </c>
      <c r="F16" s="3"/>
      <c r="G16" s="3"/>
    </row>
    <row r="17" spans="1:7" x14ac:dyDescent="0.55000000000000004">
      <c r="A17" s="3">
        <v>1350</v>
      </c>
      <c r="B17" s="13">
        <v>12.893281372575199</v>
      </c>
      <c r="E17" s="14">
        <f t="shared" si="0"/>
        <v>360.33121277118084</v>
      </c>
      <c r="F17" s="3"/>
      <c r="G17" s="3"/>
    </row>
    <row r="18" spans="1:7" x14ac:dyDescent="0.55000000000000004">
      <c r="A18" s="3">
        <v>1400</v>
      </c>
      <c r="B18" s="13">
        <v>13.666339461398067</v>
      </c>
      <c r="E18" s="14">
        <f t="shared" si="0"/>
        <v>368.29545534260558</v>
      </c>
      <c r="F18" s="3"/>
      <c r="G18" s="3"/>
    </row>
    <row r="19" spans="1:7" x14ac:dyDescent="0.55000000000000004">
      <c r="A19" s="3">
        <v>1450</v>
      </c>
      <c r="B19" s="13">
        <v>14.342086671531749</v>
      </c>
      <c r="E19" s="14">
        <f t="shared" si="0"/>
        <v>373.17842883338216</v>
      </c>
      <c r="F19" s="3"/>
      <c r="G19" s="3"/>
    </row>
    <row r="20" spans="1:7" x14ac:dyDescent="0.55000000000000004">
      <c r="A20" s="3">
        <v>1500</v>
      </c>
      <c r="B20" s="13">
        <v>14.990667821246541</v>
      </c>
      <c r="E20" s="14">
        <f t="shared" si="0"/>
        <v>377.05257677787938</v>
      </c>
      <c r="F20" s="3"/>
      <c r="G20" s="3"/>
    </row>
    <row r="21" spans="1:7" x14ac:dyDescent="0.55000000000000004">
      <c r="A21" s="3">
        <v>1550</v>
      </c>
      <c r="B21" s="13">
        <v>15.596684538245251</v>
      </c>
      <c r="E21" s="14">
        <f t="shared" si="0"/>
        <v>379.64071388223164</v>
      </c>
      <c r="F21" s="3"/>
      <c r="G21" s="3"/>
    </row>
    <row r="22" spans="1:7" x14ac:dyDescent="0.55000000000000004">
      <c r="A22" s="3">
        <v>1600</v>
      </c>
      <c r="B22" s="13">
        <v>16.193158962952165</v>
      </c>
      <c r="E22" s="14">
        <f t="shared" si="0"/>
        <v>381.8420808090965</v>
      </c>
      <c r="F22" s="3"/>
      <c r="G22" s="3"/>
    </row>
    <row r="23" spans="1:7" x14ac:dyDescent="0.55000000000000004">
      <c r="A23" s="3">
        <v>1650</v>
      </c>
      <c r="B23" s="13">
        <v>16.741622928679778</v>
      </c>
      <c r="E23" s="14">
        <f t="shared" si="0"/>
        <v>382.81222933762706</v>
      </c>
      <c r="F23" s="3"/>
      <c r="G23" s="3"/>
    </row>
    <row r="24" spans="1:7" x14ac:dyDescent="0.55000000000000004">
      <c r="A24" s="3">
        <v>1700</v>
      </c>
      <c r="B24" s="13">
        <v>17.232098461035232</v>
      </c>
      <c r="E24" s="14">
        <f t="shared" si="0"/>
        <v>382.43835149938928</v>
      </c>
      <c r="F24" s="3"/>
      <c r="G24" s="3"/>
    </row>
    <row r="25" spans="1:7" x14ac:dyDescent="0.55000000000000004">
      <c r="A25" s="3">
        <v>1750</v>
      </c>
      <c r="B25" s="13">
        <v>17.769572132194007</v>
      </c>
      <c r="E25" s="14">
        <f t="shared" si="0"/>
        <v>383.09908388593004</v>
      </c>
      <c r="F25" s="3"/>
      <c r="G25" s="3"/>
    </row>
    <row r="26" spans="1:7" x14ac:dyDescent="0.55000000000000004">
      <c r="A26" s="3">
        <v>1800</v>
      </c>
      <c r="B26" s="13">
        <v>18.38845001396021</v>
      </c>
      <c r="E26" s="14">
        <f t="shared" si="0"/>
        <v>385.42937420529057</v>
      </c>
      <c r="F26" s="3"/>
      <c r="G26" s="3"/>
    </row>
    <row r="27" spans="1:7" x14ac:dyDescent="0.55000000000000004">
      <c r="A27" s="3">
        <v>1850</v>
      </c>
      <c r="B27" s="13">
        <v>18.954554833387512</v>
      </c>
      <c r="E27" s="14">
        <f t="shared" si="0"/>
        <v>386.55745388962839</v>
      </c>
      <c r="F27" s="3"/>
      <c r="G27" s="3"/>
    </row>
    <row r="28" spans="1:7" x14ac:dyDescent="0.55000000000000004">
      <c r="A28" s="3">
        <v>1900</v>
      </c>
      <c r="B28" s="13">
        <v>19.506119830540307</v>
      </c>
      <c r="E28" s="14">
        <f t="shared" si="0"/>
        <v>387.33744041422784</v>
      </c>
      <c r="F28" s="3"/>
      <c r="G28" s="3"/>
    </row>
    <row r="29" spans="1:7" x14ac:dyDescent="0.55000000000000004">
      <c r="A29" s="3">
        <v>1950</v>
      </c>
      <c r="B29" s="13">
        <v>20.148041878337946</v>
      </c>
      <c r="E29" s="14">
        <f t="shared" si="0"/>
        <v>389.82566188939575</v>
      </c>
      <c r="F29" s="3"/>
      <c r="G29" s="3"/>
    </row>
    <row r="30" spans="1:7" x14ac:dyDescent="0.55000000000000004">
      <c r="A30" s="3">
        <v>2000</v>
      </c>
      <c r="B30" s="13">
        <v>20.871222909375998</v>
      </c>
      <c r="E30" s="14">
        <f t="shared" si="0"/>
        <v>393.72237142757967</v>
      </c>
      <c r="F30" s="3"/>
      <c r="G30" s="3"/>
    </row>
    <row r="31" spans="1:7" x14ac:dyDescent="0.55000000000000004">
      <c r="A31" s="3">
        <v>2050</v>
      </c>
      <c r="B31" s="13">
        <v>21.513490940018599</v>
      </c>
      <c r="E31" s="14">
        <f t="shared" si="0"/>
        <v>395.93985377850657</v>
      </c>
      <c r="F31" s="3"/>
      <c r="G31" s="3"/>
    </row>
    <row r="32" spans="1:7" x14ac:dyDescent="0.55000000000000004">
      <c r="A32" s="3">
        <v>2100</v>
      </c>
      <c r="B32" s="13">
        <v>22.208818216340998</v>
      </c>
      <c r="E32" s="14">
        <f t="shared" si="0"/>
        <v>399.00500743509303</v>
      </c>
      <c r="F32" s="3"/>
      <c r="G32" s="3"/>
    </row>
    <row r="33" spans="1:7" x14ac:dyDescent="0.55000000000000004">
      <c r="A33" s="3">
        <v>2150</v>
      </c>
      <c r="B33" s="13">
        <v>22.920902167981524</v>
      </c>
      <c r="E33" s="14">
        <f t="shared" si="0"/>
        <v>402.22164607786198</v>
      </c>
      <c r="F33" s="3"/>
      <c r="G33" s="3"/>
    </row>
    <row r="34" spans="1:7" x14ac:dyDescent="0.55000000000000004">
      <c r="A34" s="3">
        <v>2200</v>
      </c>
      <c r="B34" s="13">
        <v>23.518410269830163</v>
      </c>
      <c r="E34" s="14">
        <f t="shared" si="0"/>
        <v>403.32716416851304</v>
      </c>
      <c r="F34" s="3"/>
      <c r="G34" s="3"/>
    </row>
    <row r="35" spans="1:7" x14ac:dyDescent="0.55000000000000004">
      <c r="A35" s="3">
        <v>2250</v>
      </c>
      <c r="B35" s="13">
        <v>24.2241811023985</v>
      </c>
      <c r="E35" s="14">
        <f t="shared" si="0"/>
        <v>406.1989327363558</v>
      </c>
      <c r="F35" s="3"/>
      <c r="G35" s="3"/>
    </row>
    <row r="36" spans="1:7" x14ac:dyDescent="0.55000000000000004">
      <c r="A36" s="3">
        <v>2300</v>
      </c>
      <c r="B36" s="13">
        <v>24.886674179595097</v>
      </c>
      <c r="E36" s="14">
        <f t="shared" si="0"/>
        <v>408.23592233778857</v>
      </c>
      <c r="F36" s="3"/>
      <c r="G36" s="3"/>
    </row>
    <row r="37" spans="1:7" x14ac:dyDescent="0.55000000000000004">
      <c r="A37" s="3">
        <v>2350</v>
      </c>
      <c r="B37" s="13">
        <v>25.460211223099272</v>
      </c>
      <c r="E37" s="14">
        <f t="shared" si="0"/>
        <v>408.7580620773964</v>
      </c>
      <c r="F37" s="3"/>
      <c r="G37" s="3"/>
    </row>
    <row r="38" spans="1:7" x14ac:dyDescent="0.55000000000000004">
      <c r="A38" s="3">
        <v>2400</v>
      </c>
      <c r="B38" s="13">
        <v>25.97485429788399</v>
      </c>
      <c r="E38" s="14">
        <f t="shared" si="0"/>
        <v>408.33261488216039</v>
      </c>
      <c r="F38" s="3"/>
      <c r="G38" s="3"/>
    </row>
    <row r="39" spans="1:7" x14ac:dyDescent="0.55000000000000004">
      <c r="A39" s="3">
        <v>2450</v>
      </c>
      <c r="B39" s="13">
        <v>26.487113935292339</v>
      </c>
      <c r="E39" s="14">
        <f t="shared" si="0"/>
        <v>407.8878291780502</v>
      </c>
      <c r="F39" s="3"/>
      <c r="G39" s="3"/>
    </row>
    <row r="40" spans="1:7" x14ac:dyDescent="0.55000000000000004">
      <c r="A40" s="3">
        <v>2500</v>
      </c>
      <c r="B40" s="13">
        <v>27.003320339969086</v>
      </c>
      <c r="E40" s="14">
        <f t="shared" si="0"/>
        <v>407.52039750943726</v>
      </c>
      <c r="F40" s="3"/>
      <c r="G40" s="3"/>
    </row>
    <row r="41" spans="1:7" x14ac:dyDescent="0.55000000000000004">
      <c r="A41" s="3">
        <v>2550</v>
      </c>
      <c r="B41" s="13">
        <v>27.500036377713226</v>
      </c>
      <c r="E41" s="14">
        <f t="shared" si="0"/>
        <v>406.8790036317709</v>
      </c>
      <c r="F41" s="3"/>
      <c r="G41" s="3"/>
    </row>
    <row r="42" spans="1:7" x14ac:dyDescent="0.55000000000000004">
      <c r="A42" s="3">
        <v>2600</v>
      </c>
      <c r="B42" s="13">
        <v>28.021928006669459</v>
      </c>
      <c r="E42" s="14">
        <f t="shared" si="0"/>
        <v>406.62760301640412</v>
      </c>
      <c r="F42" s="3"/>
      <c r="G42" s="3"/>
    </row>
    <row r="43" spans="1:7" x14ac:dyDescent="0.55000000000000004">
      <c r="A43" s="3">
        <v>2650</v>
      </c>
      <c r="B43" s="13">
        <v>28.489726712804178</v>
      </c>
      <c r="E43" s="14">
        <f t="shared" si="0"/>
        <v>405.61555438531258</v>
      </c>
      <c r="F43" s="3"/>
      <c r="G43" s="3"/>
    </row>
    <row r="44" spans="1:7" x14ac:dyDescent="0.55000000000000004">
      <c r="A44" s="3">
        <v>2700</v>
      </c>
      <c r="B44" s="13">
        <v>28.811375430999771</v>
      </c>
      <c r="E44" s="14">
        <f t="shared" si="0"/>
        <v>402.59874700091211</v>
      </c>
      <c r="F44" s="3"/>
      <c r="G44" s="3"/>
    </row>
    <row r="45" spans="1:7" x14ac:dyDescent="0.55000000000000004">
      <c r="A45" s="3">
        <v>2750</v>
      </c>
      <c r="B45" s="13">
        <v>29.113751623313274</v>
      </c>
      <c r="E45" s="14">
        <f t="shared" si="0"/>
        <v>399.42723154551658</v>
      </c>
      <c r="F45" s="3"/>
      <c r="G45" s="3"/>
    </row>
    <row r="46" spans="1:7" x14ac:dyDescent="0.55000000000000004">
      <c r="A46" s="3">
        <v>2800</v>
      </c>
      <c r="B46" s="13">
        <v>29.586163434047425</v>
      </c>
      <c r="E46" s="14">
        <f t="shared" si="0"/>
        <v>398.66013736016686</v>
      </c>
      <c r="F46" s="3"/>
      <c r="G46" s="3"/>
    </row>
    <row r="47" spans="1:7" x14ac:dyDescent="0.55000000000000004">
      <c r="A47" s="3">
        <v>2850</v>
      </c>
      <c r="B47" s="13">
        <v>30.041446958259602</v>
      </c>
      <c r="E47" s="14">
        <f t="shared" si="0"/>
        <v>397.69321191644877</v>
      </c>
      <c r="F47" s="3"/>
      <c r="G47" s="3"/>
    </row>
    <row r="48" spans="1:7" x14ac:dyDescent="0.55000000000000004">
      <c r="A48" s="3">
        <v>2900</v>
      </c>
      <c r="B48" s="13">
        <v>30.35295538912273</v>
      </c>
      <c r="E48" s="14">
        <f t="shared" si="0"/>
        <v>394.88912812966629</v>
      </c>
      <c r="F48" s="3"/>
      <c r="G48" s="3"/>
    </row>
    <row r="49" spans="1:7" x14ac:dyDescent="0.55000000000000004">
      <c r="A49" s="3">
        <v>2950</v>
      </c>
      <c r="B49" s="13">
        <v>30.704409888702447</v>
      </c>
      <c r="E49" s="14">
        <f t="shared" si="0"/>
        <v>392.69098428761373</v>
      </c>
      <c r="F49" s="3"/>
      <c r="G49" s="3"/>
    </row>
    <row r="50" spans="1:7" x14ac:dyDescent="0.55000000000000004">
      <c r="A50" s="3">
        <v>3000</v>
      </c>
      <c r="B50" s="13">
        <v>31.192019316255848</v>
      </c>
      <c r="E50" s="14">
        <f t="shared" si="0"/>
        <v>392.27842943162733</v>
      </c>
      <c r="F50" s="3"/>
      <c r="G50" s="3"/>
    </row>
    <row r="51" spans="1:7" x14ac:dyDescent="0.55000000000000004">
      <c r="A51" s="3">
        <v>3050</v>
      </c>
      <c r="B51" s="13">
        <v>31.559201085405117</v>
      </c>
      <c r="E51" s="14">
        <f t="shared" si="0"/>
        <v>390.38970173156463</v>
      </c>
      <c r="F51" s="3"/>
      <c r="G51" s="3"/>
    </row>
    <row r="52" spans="1:7" x14ac:dyDescent="0.55000000000000004">
      <c r="A52" s="3">
        <v>3100</v>
      </c>
      <c r="B52" s="13">
        <v>32.076829864000025</v>
      </c>
      <c r="E52" s="14">
        <f t="shared" si="0"/>
        <v>390.39292481637699</v>
      </c>
      <c r="F52" s="3"/>
      <c r="G52" s="3"/>
    </row>
    <row r="53" spans="1:7" x14ac:dyDescent="0.55000000000000004">
      <c r="A53" s="3">
        <v>3150</v>
      </c>
      <c r="B53" s="13">
        <v>32.520734396866928</v>
      </c>
      <c r="E53" s="14">
        <f t="shared" si="0"/>
        <v>389.51302266259347</v>
      </c>
      <c r="F53" s="3"/>
      <c r="G53" s="3"/>
    </row>
    <row r="54" spans="1:7" x14ac:dyDescent="0.55000000000000004">
      <c r="A54" s="3">
        <v>3200</v>
      </c>
      <c r="B54" s="13">
        <v>32.967227393981297</v>
      </c>
      <c r="E54" s="14">
        <f t="shared" si="0"/>
        <v>388.69113603543309</v>
      </c>
      <c r="F54" s="3"/>
      <c r="G54" s="3"/>
    </row>
    <row r="55" spans="1:7" x14ac:dyDescent="0.55000000000000004">
      <c r="A55" s="3">
        <v>3250</v>
      </c>
      <c r="B55" s="13">
        <v>33.550084617333589</v>
      </c>
      <c r="E55" s="14">
        <f t="shared" si="0"/>
        <v>389.47756872965726</v>
      </c>
      <c r="F55" s="3"/>
      <c r="G55" s="3"/>
    </row>
    <row r="56" spans="1:7" x14ac:dyDescent="0.55000000000000004">
      <c r="A56" s="3">
        <v>3300</v>
      </c>
      <c r="B56" s="13">
        <v>34.289795939852951</v>
      </c>
      <c r="E56" s="14">
        <f t="shared" si="0"/>
        <v>392.03347498588545</v>
      </c>
      <c r="F56" s="3"/>
      <c r="G56" s="3"/>
    </row>
    <row r="57" spans="1:7" x14ac:dyDescent="0.55000000000000004">
      <c r="A57" s="3">
        <v>3350</v>
      </c>
      <c r="B57" s="13">
        <v>34.966166773386185</v>
      </c>
      <c r="E57" s="14">
        <f t="shared" si="0"/>
        <v>393.79972546307721</v>
      </c>
      <c r="F57" s="3"/>
      <c r="G57" s="3"/>
    </row>
    <row r="58" spans="1:7" x14ac:dyDescent="0.55000000000000004">
      <c r="A58" s="3">
        <v>3400</v>
      </c>
      <c r="B58" s="13">
        <v>35.706471819553066</v>
      </c>
      <c r="E58" s="14">
        <f t="shared" si="0"/>
        <v>396.22348524199725</v>
      </c>
      <c r="F58" s="3"/>
      <c r="G58" s="3"/>
    </row>
    <row r="59" spans="1:7" x14ac:dyDescent="0.55000000000000004">
      <c r="A59" s="3">
        <v>3450</v>
      </c>
      <c r="B59" s="13">
        <v>36.391308554304892</v>
      </c>
      <c r="E59" s="14">
        <f t="shared" si="0"/>
        <v>397.97039721031462</v>
      </c>
      <c r="F59" s="3"/>
      <c r="G59" s="3"/>
    </row>
    <row r="60" spans="1:7" x14ac:dyDescent="0.55000000000000004">
      <c r="A60" s="3">
        <v>3500</v>
      </c>
      <c r="B60" s="13">
        <v>36.904665939752171</v>
      </c>
      <c r="E60" s="14">
        <f t="shared" si="0"/>
        <v>397.81891222413208</v>
      </c>
      <c r="F60" s="3"/>
      <c r="G60" s="3"/>
    </row>
    <row r="61" spans="1:7" x14ac:dyDescent="0.55000000000000004">
      <c r="A61" s="3">
        <v>3550</v>
      </c>
      <c r="B61" s="13">
        <v>37.667515398952226</v>
      </c>
      <c r="E61" s="14">
        <f t="shared" si="0"/>
        <v>400.32324912336202</v>
      </c>
      <c r="F61" s="3"/>
      <c r="G61" s="3"/>
    </row>
    <row r="62" spans="1:7" x14ac:dyDescent="0.55000000000000004">
      <c r="A62" s="3">
        <v>3600</v>
      </c>
      <c r="B62" s="13">
        <v>38.155295682231532</v>
      </c>
      <c r="E62" s="14">
        <f t="shared" si="0"/>
        <v>399.8752403344393</v>
      </c>
      <c r="F62" s="3"/>
      <c r="G62" s="3"/>
    </row>
    <row r="63" spans="1:7" x14ac:dyDescent="0.55000000000000004">
      <c r="A63" s="3">
        <v>3650</v>
      </c>
      <c r="B63" s="13">
        <v>38.654360986206868</v>
      </c>
      <c r="E63" s="14">
        <f t="shared" si="0"/>
        <v>399.55615493801241</v>
      </c>
      <c r="F63" s="3"/>
      <c r="G63" s="3"/>
    </row>
    <row r="64" spans="1:7" x14ac:dyDescent="0.55000000000000004">
      <c r="A64" s="3">
        <v>3700</v>
      </c>
      <c r="B64" s="13">
        <v>39.135828150413971</v>
      </c>
      <c r="E64" s="14">
        <f t="shared" si="0"/>
        <v>399.06624604652842</v>
      </c>
      <c r="F64" s="3"/>
      <c r="G64" s="3"/>
    </row>
    <row r="65" spans="1:7" x14ac:dyDescent="0.55000000000000004">
      <c r="A65" s="3">
        <v>3750</v>
      </c>
      <c r="B65" s="13">
        <v>39.649313677655691</v>
      </c>
      <c r="E65" s="14">
        <f t="shared" si="0"/>
        <v>398.91153797553358</v>
      </c>
      <c r="F65" s="3"/>
      <c r="G65" s="3"/>
    </row>
    <row r="66" spans="1:7" x14ac:dyDescent="0.55000000000000004">
      <c r="A66" s="3">
        <v>3800</v>
      </c>
      <c r="B66" s="13">
        <v>40.09421771651914</v>
      </c>
      <c r="E66" s="14">
        <f t="shared" si="0"/>
        <v>398.079982093936</v>
      </c>
      <c r="F66" s="3"/>
      <c r="G66" s="3"/>
    </row>
    <row r="67" spans="1:7" x14ac:dyDescent="0.55000000000000004">
      <c r="A67" s="3">
        <v>3850</v>
      </c>
      <c r="B67" s="13">
        <v>40.346486195817867</v>
      </c>
      <c r="E67" s="14">
        <f t="shared" si="0"/>
        <v>395.38226010596253</v>
      </c>
      <c r="F67" s="3"/>
      <c r="G67" s="3"/>
    </row>
    <row r="68" spans="1:7" x14ac:dyDescent="0.55000000000000004">
      <c r="A68" s="3">
        <v>3900</v>
      </c>
      <c r="B68" s="13">
        <v>40.698884673283203</v>
      </c>
      <c r="E68" s="14">
        <f t="shared" si="0"/>
        <v>393.72237142757979</v>
      </c>
      <c r="F68" s="3"/>
      <c r="G68" s="3"/>
    </row>
    <row r="69" spans="1:7" x14ac:dyDescent="0.55000000000000004">
      <c r="A69" s="3">
        <v>3950</v>
      </c>
      <c r="B69" s="13">
        <v>40.892336068939137</v>
      </c>
      <c r="E69" s="14">
        <f t="shared" si="0"/>
        <v>390.58630990512069</v>
      </c>
      <c r="F69" s="3"/>
      <c r="G69" s="3"/>
    </row>
    <row r="70" spans="1:7" x14ac:dyDescent="0.55000000000000004">
      <c r="A70" s="3">
        <v>4000</v>
      </c>
      <c r="B70" s="13">
        <v>41.006741063005101</v>
      </c>
      <c r="E70" s="14">
        <f t="shared" si="0"/>
        <v>386.78306982649599</v>
      </c>
      <c r="F70" s="3"/>
      <c r="G70" s="3"/>
    </row>
    <row r="71" spans="1:7" x14ac:dyDescent="0.55000000000000004">
      <c r="A71" s="3">
        <v>4050</v>
      </c>
      <c r="B71" s="13">
        <v>41.079927113196504</v>
      </c>
      <c r="E71" s="14">
        <f t="shared" si="0"/>
        <v>382.68975211475595</v>
      </c>
      <c r="F71" s="3"/>
      <c r="G71" s="3"/>
    </row>
    <row r="72" spans="1:7" x14ac:dyDescent="0.55000000000000004">
      <c r="A72" s="3">
        <v>4100</v>
      </c>
      <c r="B72" s="13">
        <v>41.134558231554628</v>
      </c>
      <c r="E72" s="14">
        <f t="shared" si="0"/>
        <v>378.52552653714332</v>
      </c>
      <c r="F72" s="3"/>
      <c r="G72" s="3"/>
    </row>
    <row r="73" spans="1:7" x14ac:dyDescent="0.55000000000000004">
      <c r="A73" s="3">
        <v>4150</v>
      </c>
      <c r="B73" s="13">
        <v>41.302236040957787</v>
      </c>
      <c r="E73" s="14">
        <f t="shared" si="0"/>
        <v>375.48938064386834</v>
      </c>
      <c r="F73" s="3"/>
      <c r="G73" s="3"/>
    </row>
    <row r="74" spans="1:7" x14ac:dyDescent="0.55000000000000004">
      <c r="A74" s="3">
        <v>4200</v>
      </c>
      <c r="B74" s="13">
        <v>41.595697835772199</v>
      </c>
      <c r="E74" s="14">
        <f t="shared" si="0"/>
        <v>373.65544538561636</v>
      </c>
      <c r="F74" s="3"/>
      <c r="G74" s="3"/>
    </row>
    <row r="75" spans="1:7" x14ac:dyDescent="0.55000000000000004">
      <c r="A75" s="3">
        <v>4250</v>
      </c>
      <c r="B75" s="13">
        <v>41.765212344228843</v>
      </c>
      <c r="E75" s="14">
        <f t="shared" ref="E75:E100" si="1">(B75*60*2)/($B$5*$A$5*$C$5*A75)</f>
        <v>370.76433830889926</v>
      </c>
      <c r="F75" s="3"/>
      <c r="G75" s="3"/>
    </row>
    <row r="76" spans="1:7" x14ac:dyDescent="0.55000000000000004">
      <c r="A76" s="3">
        <v>4300</v>
      </c>
      <c r="B76" s="13">
        <v>42.020368285295355</v>
      </c>
      <c r="E76" s="14">
        <f t="shared" si="1"/>
        <v>368.69189477453006</v>
      </c>
      <c r="F76" s="3"/>
      <c r="G76" s="3"/>
    </row>
    <row r="77" spans="1:7" x14ac:dyDescent="0.55000000000000004">
      <c r="A77" s="3">
        <v>4350</v>
      </c>
      <c r="B77" s="13">
        <v>42.369623017404038</v>
      </c>
      <c r="E77" s="14">
        <f t="shared" si="1"/>
        <v>367.4832379698824</v>
      </c>
      <c r="F77" s="3"/>
      <c r="G77" s="3"/>
    </row>
    <row r="78" spans="1:7" x14ac:dyDescent="0.55000000000000004">
      <c r="A78" s="3">
        <v>4400</v>
      </c>
      <c r="B78" s="13">
        <v>42.802127201959941</v>
      </c>
      <c r="E78" s="14">
        <f t="shared" si="1"/>
        <v>367.01589067208539</v>
      </c>
      <c r="F78" s="3"/>
      <c r="G78" s="3"/>
    </row>
    <row r="79" spans="1:7" x14ac:dyDescent="0.55000000000000004">
      <c r="A79" s="3">
        <v>4450</v>
      </c>
      <c r="B79" s="13">
        <v>43.331852565948921</v>
      </c>
      <c r="E79" s="14">
        <f t="shared" si="1"/>
        <v>367.38332234069827</v>
      </c>
      <c r="F79" s="3"/>
      <c r="G79" s="3"/>
    </row>
    <row r="80" spans="1:7" x14ac:dyDescent="0.55000000000000004">
      <c r="A80" s="3">
        <v>4500</v>
      </c>
      <c r="B80" s="13">
        <v>43.557702478629579</v>
      </c>
      <c r="E80" s="14">
        <f t="shared" si="1"/>
        <v>365.19484775308291</v>
      </c>
      <c r="F80" s="3"/>
      <c r="G80" s="3"/>
    </row>
    <row r="81" spans="1:7" x14ac:dyDescent="0.55000000000000004">
      <c r="A81" s="3">
        <v>4550</v>
      </c>
      <c r="B81" s="13">
        <v>43.9514992984817</v>
      </c>
      <c r="E81" s="14">
        <f t="shared" si="1"/>
        <v>364.44709207660753</v>
      </c>
      <c r="F81" s="3"/>
      <c r="G81" s="3"/>
    </row>
    <row r="82" spans="1:7" x14ac:dyDescent="0.55000000000000004">
      <c r="A82" s="3">
        <v>4600</v>
      </c>
      <c r="B82" s="13">
        <v>44.089063786194089</v>
      </c>
      <c r="E82" s="14">
        <f t="shared" si="1"/>
        <v>361.61400052651339</v>
      </c>
      <c r="F82" s="3"/>
      <c r="G82" s="3"/>
    </row>
    <row r="83" spans="1:7" x14ac:dyDescent="0.55000000000000004">
      <c r="A83" s="3">
        <v>4650</v>
      </c>
      <c r="B83" s="13">
        <v>44.117823076257061</v>
      </c>
      <c r="E83" s="14">
        <f t="shared" si="1"/>
        <v>357.95902234925899</v>
      </c>
      <c r="F83" s="3"/>
      <c r="G83" s="3"/>
    </row>
    <row r="84" spans="1:7" x14ac:dyDescent="0.55000000000000004">
      <c r="A84" s="3">
        <v>4700</v>
      </c>
      <c r="B84" s="13">
        <v>44.15536435063153</v>
      </c>
      <c r="E84" s="14">
        <f t="shared" si="1"/>
        <v>354.45230607337459</v>
      </c>
      <c r="F84" s="3"/>
      <c r="G84" s="3"/>
    </row>
    <row r="85" spans="1:7" x14ac:dyDescent="0.55000000000000004">
      <c r="A85" s="3">
        <v>4750</v>
      </c>
      <c r="B85" s="13">
        <v>44.08987535089215</v>
      </c>
      <c r="E85" s="14">
        <f t="shared" si="1"/>
        <v>350.20105720582728</v>
      </c>
      <c r="F85" s="3"/>
      <c r="G85" s="3"/>
    </row>
    <row r="86" spans="1:7" x14ac:dyDescent="0.55000000000000004">
      <c r="A86" s="3">
        <v>4800</v>
      </c>
      <c r="B86" s="13">
        <v>43.906914496806785</v>
      </c>
      <c r="E86" s="14">
        <f t="shared" si="1"/>
        <v>345.11502937186998</v>
      </c>
      <c r="F86" s="3"/>
      <c r="G86" s="3"/>
    </row>
    <row r="87" spans="1:7" x14ac:dyDescent="0.55000000000000004">
      <c r="A87" s="3">
        <v>4850</v>
      </c>
      <c r="B87" s="13">
        <v>43.603577241035069</v>
      </c>
      <c r="E87" s="14">
        <f t="shared" si="1"/>
        <v>339.19744565631515</v>
      </c>
      <c r="F87" s="3"/>
      <c r="G87" s="3"/>
    </row>
    <row r="88" spans="1:7" x14ac:dyDescent="0.55000000000000004">
      <c r="A88" s="3">
        <v>4900</v>
      </c>
      <c r="B88" s="13">
        <v>43.379995438115792</v>
      </c>
      <c r="E88" s="14">
        <f t="shared" si="1"/>
        <v>334.01472527798603</v>
      </c>
      <c r="F88" s="3"/>
      <c r="G88" s="3"/>
    </row>
    <row r="89" spans="1:7" x14ac:dyDescent="0.55000000000000004">
      <c r="A89" s="3">
        <v>4950</v>
      </c>
      <c r="B89" s="13">
        <v>43.274188758455985</v>
      </c>
      <c r="E89" s="14">
        <f t="shared" si="1"/>
        <v>329.83438427631137</v>
      </c>
      <c r="F89" s="3"/>
      <c r="G89" s="3"/>
    </row>
    <row r="90" spans="1:7" x14ac:dyDescent="0.55000000000000004">
      <c r="A90" s="3">
        <v>5000</v>
      </c>
      <c r="B90" s="13">
        <v>43.186347558375083</v>
      </c>
      <c r="E90" s="14">
        <f t="shared" si="1"/>
        <v>325.87321304187947</v>
      </c>
      <c r="F90" s="3"/>
      <c r="G90" s="3"/>
    </row>
    <row r="91" spans="1:7" x14ac:dyDescent="0.55000000000000004">
      <c r="A91" s="3">
        <v>5050</v>
      </c>
      <c r="B91" s="13">
        <v>42.845511315021049</v>
      </c>
      <c r="E91" s="14">
        <f t="shared" si="1"/>
        <v>320.10034583440108</v>
      </c>
      <c r="F91" s="3"/>
      <c r="G91" s="3"/>
    </row>
    <row r="92" spans="1:7" x14ac:dyDescent="0.55000000000000004">
      <c r="A92" s="3">
        <v>5100</v>
      </c>
      <c r="B92" s="13">
        <v>42.514512944364625</v>
      </c>
      <c r="E92" s="14">
        <f t="shared" si="1"/>
        <v>314.51345062059784</v>
      </c>
      <c r="F92" s="3"/>
      <c r="G92" s="3"/>
    </row>
    <row r="93" spans="1:7" x14ac:dyDescent="0.55000000000000004">
      <c r="A93" s="3">
        <v>5150</v>
      </c>
      <c r="B93" s="13">
        <v>42.16892648469112</v>
      </c>
      <c r="E93" s="14">
        <f t="shared" si="1"/>
        <v>308.92816694920077</v>
      </c>
      <c r="F93" s="3"/>
      <c r="G93" s="3"/>
    </row>
    <row r="94" spans="1:7" x14ac:dyDescent="0.55000000000000004">
      <c r="A94" s="3">
        <v>5200</v>
      </c>
      <c r="B94" s="13">
        <v>42.113985263190472</v>
      </c>
      <c r="E94" s="14">
        <f t="shared" si="1"/>
        <v>305.55907639480557</v>
      </c>
      <c r="F94" s="3"/>
      <c r="G94" s="3"/>
    </row>
    <row r="95" spans="1:7" x14ac:dyDescent="0.55000000000000004">
      <c r="A95" s="3">
        <v>5250</v>
      </c>
      <c r="B95" s="13">
        <v>41.753927323532807</v>
      </c>
      <c r="E95" s="14">
        <f t="shared" si="1"/>
        <v>300.06146063030559</v>
      </c>
      <c r="F95" s="3"/>
      <c r="G95" s="3"/>
    </row>
    <row r="96" spans="1:7" x14ac:dyDescent="0.55000000000000004">
      <c r="A96" s="3">
        <v>5300</v>
      </c>
      <c r="B96" s="13">
        <v>41.558910889427615</v>
      </c>
      <c r="E96" s="14">
        <f t="shared" si="1"/>
        <v>295.84244261088236</v>
      </c>
      <c r="F96" s="3"/>
      <c r="G96" s="3"/>
    </row>
    <row r="97" spans="1:7" x14ac:dyDescent="0.55000000000000004">
      <c r="A97" s="3">
        <v>5350</v>
      </c>
      <c r="B97" s="13">
        <v>41.404905809489989</v>
      </c>
      <c r="E97" s="14">
        <f t="shared" si="1"/>
        <v>291.99150087703424</v>
      </c>
      <c r="F97" s="3"/>
      <c r="G97" s="3"/>
    </row>
    <row r="98" spans="1:7" x14ac:dyDescent="0.55000000000000004">
      <c r="A98" s="3">
        <v>5400</v>
      </c>
      <c r="B98" s="13">
        <v>41.350670222137339</v>
      </c>
      <c r="E98" s="14">
        <f t="shared" si="1"/>
        <v>288.90894256246094</v>
      </c>
      <c r="F98" s="3"/>
      <c r="G98" s="3"/>
    </row>
    <row r="99" spans="1:7" x14ac:dyDescent="0.55000000000000004">
      <c r="A99" s="3">
        <v>5450</v>
      </c>
      <c r="B99" s="13">
        <v>41.402145635238007</v>
      </c>
      <c r="E99" s="14">
        <f t="shared" si="1"/>
        <v>286.61475079299913</v>
      </c>
      <c r="F99" s="3"/>
      <c r="G99" s="3"/>
    </row>
    <row r="100" spans="1:7" x14ac:dyDescent="0.55000000000000004">
      <c r="A100" s="3">
        <v>5500</v>
      </c>
      <c r="B100" s="13">
        <v>41.651268660622797</v>
      </c>
      <c r="E100" s="14">
        <f t="shared" si="1"/>
        <v>285.71808859819106</v>
      </c>
      <c r="F100" s="3"/>
      <c r="G100" s="3"/>
    </row>
    <row r="101" spans="1:7" x14ac:dyDescent="0.55000000000000004">
      <c r="E101" s="3"/>
      <c r="F101" s="3"/>
      <c r="G101" s="3"/>
    </row>
  </sheetData>
  <pageMargins left="0.7" right="0.7" top="0.75" bottom="0.75" header="0.3" footer="0.3"/>
  <pageSetup paperSize="9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D9514AA-5B68-465E-B46D-6FE788255D86}">
  <dimension ref="A2:G100"/>
  <sheetViews>
    <sheetView workbookViewId="0">
      <selection activeCell="B8" sqref="B8:B100"/>
    </sheetView>
  </sheetViews>
  <sheetFormatPr defaultRowHeight="14.4" x14ac:dyDescent="0.55000000000000004"/>
  <cols>
    <col min="1" max="2" width="10.578125" customWidth="1"/>
    <col min="3" max="4" width="13" customWidth="1"/>
    <col min="7" max="7" width="9.41796875" bestFit="1" customWidth="1"/>
  </cols>
  <sheetData>
    <row r="2" spans="1:7" x14ac:dyDescent="0.55000000000000004">
      <c r="B2" s="2" t="s">
        <v>38</v>
      </c>
    </row>
    <row r="3" spans="1:7" x14ac:dyDescent="0.55000000000000004">
      <c r="B3" s="2" t="s">
        <v>39</v>
      </c>
      <c r="C3" s="2"/>
    </row>
    <row r="4" spans="1:7" x14ac:dyDescent="0.55000000000000004">
      <c r="B4" s="2" t="s">
        <v>40</v>
      </c>
      <c r="C4" s="2"/>
    </row>
    <row r="5" spans="1:7" x14ac:dyDescent="0.55000000000000004">
      <c r="B5" s="16">
        <f>44* 10^6</f>
        <v>44000000</v>
      </c>
      <c r="C5" s="16"/>
      <c r="D5" s="16"/>
    </row>
    <row r="8" spans="1:7" x14ac:dyDescent="0.55000000000000004">
      <c r="A8" s="2" t="s">
        <v>2</v>
      </c>
      <c r="B8" s="2" t="s">
        <v>21</v>
      </c>
      <c r="C8" s="2" t="s">
        <v>3</v>
      </c>
      <c r="D8" s="2" t="s">
        <v>42</v>
      </c>
      <c r="G8" s="2" t="s">
        <v>43</v>
      </c>
    </row>
    <row r="9" spans="1:7" x14ac:dyDescent="0.55000000000000004">
      <c r="A9" s="2" t="s">
        <v>6</v>
      </c>
      <c r="B9" s="2" t="s">
        <v>19</v>
      </c>
      <c r="C9" s="2" t="s">
        <v>7</v>
      </c>
      <c r="D9" s="2" t="s">
        <v>41</v>
      </c>
      <c r="G9" s="2" t="s">
        <v>12</v>
      </c>
    </row>
    <row r="10" spans="1:7" x14ac:dyDescent="0.55000000000000004">
      <c r="A10" s="3">
        <v>1000</v>
      </c>
      <c r="B10" s="13">
        <v>8737.1346834664837</v>
      </c>
      <c r="C10" s="3">
        <v>7.0400000000000004E-2</v>
      </c>
      <c r="D10" s="15">
        <f>(C10/60)*0.75</f>
        <v>8.7999999999999992E-4</v>
      </c>
      <c r="G10" s="3">
        <f t="shared" ref="G10:G41" si="0">(B10)/(D10*$B$5)*100</f>
        <v>22.564913955233688</v>
      </c>
    </row>
    <row r="11" spans="1:7" x14ac:dyDescent="0.55000000000000004">
      <c r="A11" s="3">
        <f t="shared" ref="A11:A74" si="1">A10+50</f>
        <v>1050</v>
      </c>
      <c r="B11" s="13">
        <v>9217.1367598239667</v>
      </c>
      <c r="C11" s="3">
        <v>7.2400000000000006E-2</v>
      </c>
      <c r="D11" s="15">
        <f t="shared" ref="D11:D74" si="2">(C11/60)*0.75</f>
        <v>9.0500000000000021E-4</v>
      </c>
      <c r="G11" s="3">
        <f t="shared" si="0"/>
        <v>23.147003414927084</v>
      </c>
    </row>
    <row r="12" spans="1:7" x14ac:dyDescent="0.55000000000000004">
      <c r="A12" s="3">
        <f t="shared" si="1"/>
        <v>1100</v>
      </c>
      <c r="B12" s="13">
        <v>9743.7226498494456</v>
      </c>
      <c r="C12" s="3">
        <v>7.3700000000000002E-2</v>
      </c>
      <c r="D12" s="15">
        <f t="shared" si="2"/>
        <v>9.2125000000000009E-4</v>
      </c>
      <c r="G12" s="3">
        <f t="shared" si="0"/>
        <v>24.037801035770183</v>
      </c>
    </row>
    <row r="13" spans="1:7" x14ac:dyDescent="0.55000000000000004">
      <c r="A13" s="3">
        <f t="shared" si="1"/>
        <v>1150</v>
      </c>
      <c r="B13" s="13">
        <v>10237.7049959791</v>
      </c>
      <c r="C13" s="3">
        <v>7.2800000000000004E-2</v>
      </c>
      <c r="D13" s="15">
        <f t="shared" si="2"/>
        <v>9.1E-4</v>
      </c>
      <c r="G13" s="3">
        <f t="shared" si="0"/>
        <v>25.568693796151599</v>
      </c>
    </row>
    <row r="14" spans="1:7" x14ac:dyDescent="0.55000000000000004">
      <c r="A14" s="3">
        <f t="shared" si="1"/>
        <v>1200</v>
      </c>
      <c r="B14" s="13">
        <v>10847.049128239809</v>
      </c>
      <c r="C14" s="3">
        <v>7.4399999999999994E-2</v>
      </c>
      <c r="D14" s="15">
        <f t="shared" si="2"/>
        <v>9.3000000000000005E-4</v>
      </c>
      <c r="G14" s="3">
        <f t="shared" si="0"/>
        <v>26.507940196089464</v>
      </c>
    </row>
    <row r="15" spans="1:7" x14ac:dyDescent="0.55000000000000004">
      <c r="A15" s="3">
        <f t="shared" si="1"/>
        <v>1250</v>
      </c>
      <c r="B15" s="13">
        <v>11480.436932528499</v>
      </c>
      <c r="C15" s="3">
        <v>7.8950000000000006E-2</v>
      </c>
      <c r="D15" s="15">
        <f t="shared" si="2"/>
        <v>9.8687499999999991E-4</v>
      </c>
      <c r="G15" s="3">
        <f t="shared" si="0"/>
        <v>26.438912850546377</v>
      </c>
    </row>
    <row r="16" spans="1:7" x14ac:dyDescent="0.55000000000000004">
      <c r="A16" s="3">
        <f t="shared" si="1"/>
        <v>1300</v>
      </c>
      <c r="B16" s="13">
        <v>12159.323616625683</v>
      </c>
      <c r="C16" s="3">
        <v>7.9000000000000001E-2</v>
      </c>
      <c r="D16" s="15">
        <f t="shared" si="2"/>
        <v>9.875000000000001E-4</v>
      </c>
      <c r="G16" s="3">
        <f t="shared" si="0"/>
        <v>27.984634330553927</v>
      </c>
    </row>
    <row r="17" spans="1:7" x14ac:dyDescent="0.55000000000000004">
      <c r="A17" s="3">
        <f t="shared" si="1"/>
        <v>1350</v>
      </c>
      <c r="B17" s="13">
        <v>12893.281372575198</v>
      </c>
      <c r="C17" s="3">
        <v>7.9600000000000004E-2</v>
      </c>
      <c r="D17" s="15">
        <f t="shared" si="2"/>
        <v>9.9500000000000001E-4</v>
      </c>
      <c r="G17" s="3">
        <f t="shared" si="0"/>
        <v>29.450163025525804</v>
      </c>
    </row>
    <row r="18" spans="1:7" x14ac:dyDescent="0.55000000000000004">
      <c r="A18" s="3">
        <f t="shared" si="1"/>
        <v>1400</v>
      </c>
      <c r="B18" s="13">
        <v>13666.339461398067</v>
      </c>
      <c r="C18" s="3">
        <v>8.3500000000000005E-2</v>
      </c>
      <c r="D18" s="15">
        <f t="shared" si="2"/>
        <v>1.04375E-3</v>
      </c>
      <c r="G18" s="3">
        <f t="shared" si="0"/>
        <v>29.757952011754092</v>
      </c>
    </row>
    <row r="19" spans="1:7" x14ac:dyDescent="0.55000000000000004">
      <c r="A19" s="3">
        <f t="shared" si="1"/>
        <v>1450</v>
      </c>
      <c r="B19" s="13">
        <v>14342.08667153175</v>
      </c>
      <c r="C19" s="3">
        <v>8.4699999999999998E-2</v>
      </c>
      <c r="D19" s="15">
        <f t="shared" si="2"/>
        <v>1.0587499999999998E-3</v>
      </c>
      <c r="G19" s="3">
        <f t="shared" si="0"/>
        <v>30.786919977528715</v>
      </c>
    </row>
    <row r="20" spans="1:7" x14ac:dyDescent="0.55000000000000004">
      <c r="A20" s="3">
        <f t="shared" si="1"/>
        <v>1500</v>
      </c>
      <c r="B20" s="13">
        <v>14990.667821246541</v>
      </c>
      <c r="C20" s="3">
        <v>8.8650000000000007E-2</v>
      </c>
      <c r="D20" s="15">
        <f t="shared" si="2"/>
        <v>1.1081250000000002E-3</v>
      </c>
      <c r="G20" s="3">
        <f t="shared" si="0"/>
        <v>30.745357783410839</v>
      </c>
    </row>
    <row r="21" spans="1:7" x14ac:dyDescent="0.55000000000000004">
      <c r="A21" s="3">
        <f t="shared" si="1"/>
        <v>1550</v>
      </c>
      <c r="B21" s="13">
        <v>15596.68453824525</v>
      </c>
      <c r="C21" s="3">
        <v>9.3200000000000005E-2</v>
      </c>
      <c r="D21" s="15">
        <f t="shared" si="2"/>
        <v>1.165E-3</v>
      </c>
      <c r="G21" s="3">
        <f t="shared" si="0"/>
        <v>30.42661829544528</v>
      </c>
    </row>
    <row r="22" spans="1:7" x14ac:dyDescent="0.55000000000000004">
      <c r="A22" s="3">
        <f t="shared" si="1"/>
        <v>1600</v>
      </c>
      <c r="B22" s="13">
        <v>16193.158962952166</v>
      </c>
      <c r="C22" s="3">
        <v>9.5899999999999999E-2</v>
      </c>
      <c r="D22" s="15">
        <f t="shared" si="2"/>
        <v>1.1987499999999999E-3</v>
      </c>
      <c r="G22" s="3">
        <f t="shared" si="0"/>
        <v>30.700841715711757</v>
      </c>
    </row>
    <row r="23" spans="1:7" x14ac:dyDescent="0.55000000000000004">
      <c r="A23" s="3">
        <f t="shared" si="1"/>
        <v>1650</v>
      </c>
      <c r="B23" s="13">
        <v>16741.622928679779</v>
      </c>
      <c r="C23" s="3">
        <v>9.8750000000000004E-2</v>
      </c>
      <c r="D23" s="15">
        <f t="shared" si="2"/>
        <v>1.234375E-3</v>
      </c>
      <c r="G23" s="3">
        <f t="shared" si="0"/>
        <v>30.824622193196372</v>
      </c>
    </row>
    <row r="24" spans="1:7" x14ac:dyDescent="0.55000000000000004">
      <c r="A24" s="3">
        <f t="shared" si="1"/>
        <v>1700</v>
      </c>
      <c r="B24" s="13">
        <v>17232.098461035232</v>
      </c>
      <c r="C24" s="3">
        <v>0.10005</v>
      </c>
      <c r="D24" s="15">
        <f t="shared" si="2"/>
        <v>1.250625E-3</v>
      </c>
      <c r="G24" s="3">
        <f t="shared" si="0"/>
        <v>31.315430395775262</v>
      </c>
    </row>
    <row r="25" spans="1:7" x14ac:dyDescent="0.55000000000000004">
      <c r="A25" s="3">
        <f t="shared" si="1"/>
        <v>1750</v>
      </c>
      <c r="B25" s="13">
        <v>17769.572132194007</v>
      </c>
      <c r="C25" s="3">
        <v>0.10305</v>
      </c>
      <c r="D25" s="15">
        <f t="shared" si="2"/>
        <v>1.288125E-3</v>
      </c>
      <c r="G25" s="3">
        <f t="shared" si="0"/>
        <v>31.352074689592886</v>
      </c>
    </row>
    <row r="26" spans="1:7" x14ac:dyDescent="0.55000000000000004">
      <c r="A26" s="3">
        <f t="shared" si="1"/>
        <v>1800</v>
      </c>
      <c r="B26" s="13">
        <v>18388.45001396021</v>
      </c>
      <c r="C26" s="3">
        <v>0.10929999999999999</v>
      </c>
      <c r="D26" s="15">
        <f t="shared" si="2"/>
        <v>1.3662499999999998E-3</v>
      </c>
      <c r="G26" s="3">
        <f t="shared" si="0"/>
        <v>30.588788179256778</v>
      </c>
    </row>
    <row r="27" spans="1:7" x14ac:dyDescent="0.55000000000000004">
      <c r="A27" s="3">
        <f t="shared" si="1"/>
        <v>1850</v>
      </c>
      <c r="B27" s="13">
        <v>18954.554833387512</v>
      </c>
      <c r="C27" s="3">
        <v>0.11415</v>
      </c>
      <c r="D27" s="15">
        <f t="shared" si="2"/>
        <v>1.4268750000000002E-3</v>
      </c>
      <c r="G27" s="3">
        <f t="shared" si="0"/>
        <v>30.190825203500193</v>
      </c>
    </row>
    <row r="28" spans="1:7" x14ac:dyDescent="0.55000000000000004">
      <c r="A28" s="3">
        <f t="shared" si="1"/>
        <v>1900</v>
      </c>
      <c r="B28" s="13">
        <v>19506.119830540305</v>
      </c>
      <c r="C28" s="3">
        <v>0.11745</v>
      </c>
      <c r="D28" s="15">
        <f t="shared" si="2"/>
        <v>1.468125E-3</v>
      </c>
      <c r="G28" s="3">
        <f t="shared" si="0"/>
        <v>30.196400527172578</v>
      </c>
    </row>
    <row r="29" spans="1:7" x14ac:dyDescent="0.55000000000000004">
      <c r="A29" s="3">
        <f t="shared" si="1"/>
        <v>1950</v>
      </c>
      <c r="B29" s="13">
        <v>20148.041878337946</v>
      </c>
      <c r="C29" s="3">
        <v>0.12055</v>
      </c>
      <c r="D29" s="15">
        <f t="shared" si="2"/>
        <v>1.5068750000000002E-3</v>
      </c>
      <c r="G29" s="3">
        <f t="shared" si="0"/>
        <v>30.388057582048855</v>
      </c>
    </row>
    <row r="30" spans="1:7" x14ac:dyDescent="0.55000000000000004">
      <c r="A30" s="3">
        <f t="shared" si="1"/>
        <v>2000</v>
      </c>
      <c r="B30" s="13">
        <v>20871.222909376</v>
      </c>
      <c r="C30" s="3">
        <v>0.12554999999999999</v>
      </c>
      <c r="D30" s="15">
        <f t="shared" si="2"/>
        <v>1.5693749999999998E-3</v>
      </c>
      <c r="G30" s="3">
        <f t="shared" si="0"/>
        <v>30.225151745955621</v>
      </c>
    </row>
    <row r="31" spans="1:7" x14ac:dyDescent="0.55000000000000004">
      <c r="A31" s="3">
        <f t="shared" si="1"/>
        <v>2050</v>
      </c>
      <c r="B31" s="13">
        <v>21513.490940018601</v>
      </c>
      <c r="C31" s="3">
        <v>0.12784999999999999</v>
      </c>
      <c r="D31" s="15">
        <f t="shared" si="2"/>
        <v>1.5981249999999997E-3</v>
      </c>
      <c r="G31" s="3">
        <f t="shared" si="0"/>
        <v>30.594789263012203</v>
      </c>
    </row>
    <row r="32" spans="1:7" x14ac:dyDescent="0.55000000000000004">
      <c r="A32" s="3">
        <f t="shared" si="1"/>
        <v>2100</v>
      </c>
      <c r="B32" s="13">
        <v>22208.818216340998</v>
      </c>
      <c r="C32" s="3">
        <v>0.13089999999999999</v>
      </c>
      <c r="D32" s="15">
        <f t="shared" si="2"/>
        <v>1.6362499999999997E-3</v>
      </c>
      <c r="G32" s="3">
        <f t="shared" si="0"/>
        <v>30.847723059019383</v>
      </c>
    </row>
    <row r="33" spans="1:7" x14ac:dyDescent="0.55000000000000004">
      <c r="A33" s="3">
        <f t="shared" si="1"/>
        <v>2150</v>
      </c>
      <c r="B33" s="13">
        <v>22920.902167981523</v>
      </c>
      <c r="C33" s="3">
        <v>0.13435</v>
      </c>
      <c r="D33" s="15">
        <f t="shared" si="2"/>
        <v>1.6793749999999999E-3</v>
      </c>
      <c r="G33" s="3">
        <f t="shared" si="0"/>
        <v>31.019253872830831</v>
      </c>
    </row>
    <row r="34" spans="1:7" x14ac:dyDescent="0.55000000000000004">
      <c r="A34" s="3">
        <f t="shared" si="1"/>
        <v>2200</v>
      </c>
      <c r="B34" s="13">
        <v>23518.410269830161</v>
      </c>
      <c r="C34" s="3">
        <v>0.13769999999999999</v>
      </c>
      <c r="D34" s="15">
        <f t="shared" si="2"/>
        <v>1.7212499999999997E-3</v>
      </c>
      <c r="G34" s="3">
        <f t="shared" si="0"/>
        <v>31.053555515719506</v>
      </c>
    </row>
    <row r="35" spans="1:7" x14ac:dyDescent="0.55000000000000004">
      <c r="A35" s="3">
        <f t="shared" si="1"/>
        <v>2250</v>
      </c>
      <c r="B35" s="13">
        <v>24224.181102398499</v>
      </c>
      <c r="C35" s="3">
        <v>0.14105000000000001</v>
      </c>
      <c r="D35" s="15">
        <f t="shared" si="2"/>
        <v>1.7631250000000004E-3</v>
      </c>
      <c r="G35" s="3">
        <f t="shared" si="0"/>
        <v>31.225782091970604</v>
      </c>
    </row>
    <row r="36" spans="1:7" x14ac:dyDescent="0.55000000000000004">
      <c r="A36" s="3">
        <f t="shared" si="1"/>
        <v>2300</v>
      </c>
      <c r="B36" s="13">
        <v>24886.674179595098</v>
      </c>
      <c r="C36" s="3">
        <v>0.14495</v>
      </c>
      <c r="D36" s="15">
        <f t="shared" si="2"/>
        <v>1.8118749999999999E-3</v>
      </c>
      <c r="G36" s="3">
        <f t="shared" si="0"/>
        <v>31.216625393828718</v>
      </c>
    </row>
    <row r="37" spans="1:7" x14ac:dyDescent="0.55000000000000004">
      <c r="A37" s="3">
        <f t="shared" si="1"/>
        <v>2350</v>
      </c>
      <c r="B37" s="13">
        <v>25460.211223099272</v>
      </c>
      <c r="C37" s="3">
        <v>0.14985000000000001</v>
      </c>
      <c r="D37" s="15">
        <f t="shared" si="2"/>
        <v>1.8731250000000002E-3</v>
      </c>
      <c r="G37" s="3">
        <f t="shared" si="0"/>
        <v>30.891753842447621</v>
      </c>
    </row>
    <row r="38" spans="1:7" x14ac:dyDescent="0.55000000000000004">
      <c r="A38" s="3">
        <f t="shared" si="1"/>
        <v>2400</v>
      </c>
      <c r="B38" s="13">
        <v>25974.854297883991</v>
      </c>
      <c r="C38" s="3">
        <v>0.1537</v>
      </c>
      <c r="D38" s="15">
        <f t="shared" si="2"/>
        <v>1.9212499999999998E-3</v>
      </c>
      <c r="G38" s="3">
        <f t="shared" si="0"/>
        <v>30.726745487530604</v>
      </c>
    </row>
    <row r="39" spans="1:7" x14ac:dyDescent="0.55000000000000004">
      <c r="A39" s="3">
        <f t="shared" si="1"/>
        <v>2450</v>
      </c>
      <c r="B39" s="13">
        <v>26487.113935292338</v>
      </c>
      <c r="C39" s="3">
        <v>0.15565000000000001</v>
      </c>
      <c r="D39" s="15">
        <f t="shared" si="2"/>
        <v>1.9456250000000003E-3</v>
      </c>
      <c r="G39" s="3">
        <f t="shared" si="0"/>
        <v>30.940179231133175</v>
      </c>
    </row>
    <row r="40" spans="1:7" x14ac:dyDescent="0.55000000000000004">
      <c r="A40" s="3">
        <f t="shared" si="1"/>
        <v>2500</v>
      </c>
      <c r="B40" s="13">
        <v>27003.320339969086</v>
      </c>
      <c r="C40" s="3">
        <v>0.15959999999999999</v>
      </c>
      <c r="D40" s="15">
        <f t="shared" si="2"/>
        <v>1.9950000000000002E-3</v>
      </c>
      <c r="G40" s="3">
        <f t="shared" si="0"/>
        <v>30.762497539267581</v>
      </c>
    </row>
    <row r="41" spans="1:7" x14ac:dyDescent="0.55000000000000004">
      <c r="A41" s="3">
        <f t="shared" si="1"/>
        <v>2550</v>
      </c>
      <c r="B41" s="13">
        <v>27500.036377713226</v>
      </c>
      <c r="C41" s="3">
        <v>0.16259999999999999</v>
      </c>
      <c r="D41" s="15">
        <f t="shared" si="2"/>
        <v>2.0324999999999996E-3</v>
      </c>
      <c r="G41" s="3">
        <f t="shared" si="0"/>
        <v>30.750348180379326</v>
      </c>
    </row>
    <row r="42" spans="1:7" x14ac:dyDescent="0.55000000000000004">
      <c r="A42" s="3">
        <f t="shared" si="1"/>
        <v>2600</v>
      </c>
      <c r="B42" s="13">
        <v>28021.928006669459</v>
      </c>
      <c r="C42" s="3">
        <v>0.16805</v>
      </c>
      <c r="D42" s="15">
        <f t="shared" si="2"/>
        <v>2.1006250000000001E-3</v>
      </c>
      <c r="G42" s="3">
        <f t="shared" ref="G42:G73" si="3">(B42)/(D42*$B$5)*100</f>
        <v>30.317738775439622</v>
      </c>
    </row>
    <row r="43" spans="1:7" x14ac:dyDescent="0.55000000000000004">
      <c r="A43" s="3">
        <f t="shared" si="1"/>
        <v>2650</v>
      </c>
      <c r="B43" s="13">
        <v>28489.726712804179</v>
      </c>
      <c r="C43" s="3">
        <v>0.17144999999999999</v>
      </c>
      <c r="D43" s="15">
        <f t="shared" si="2"/>
        <v>2.1431250000000001E-3</v>
      </c>
      <c r="G43" s="3">
        <f t="shared" si="3"/>
        <v>30.212600241580294</v>
      </c>
    </row>
    <row r="44" spans="1:7" x14ac:dyDescent="0.55000000000000004">
      <c r="A44" s="3">
        <f t="shared" si="1"/>
        <v>2700</v>
      </c>
      <c r="B44" s="13">
        <v>28811.375430999771</v>
      </c>
      <c r="C44" s="3">
        <v>0.17465</v>
      </c>
      <c r="D44" s="15">
        <f t="shared" si="2"/>
        <v>2.1831250000000002E-3</v>
      </c>
      <c r="G44" s="3">
        <f t="shared" si="3"/>
        <v>29.993884320328728</v>
      </c>
    </row>
    <row r="45" spans="1:7" x14ac:dyDescent="0.55000000000000004">
      <c r="A45" s="3">
        <f t="shared" si="1"/>
        <v>2750</v>
      </c>
      <c r="B45" s="13">
        <v>29113.751623313274</v>
      </c>
      <c r="C45" s="3">
        <v>0.1784</v>
      </c>
      <c r="D45" s="15">
        <f t="shared" si="2"/>
        <v>2.2300000000000002E-3</v>
      </c>
      <c r="G45" s="3">
        <f t="shared" si="3"/>
        <v>29.671577276104028</v>
      </c>
    </row>
    <row r="46" spans="1:7" x14ac:dyDescent="0.55000000000000004">
      <c r="A46" s="3">
        <f t="shared" si="1"/>
        <v>2800</v>
      </c>
      <c r="B46" s="13">
        <v>29586.163434047423</v>
      </c>
      <c r="C46" s="3">
        <v>0.18004999999999999</v>
      </c>
      <c r="D46" s="15">
        <f t="shared" si="2"/>
        <v>2.250625E-3</v>
      </c>
      <c r="G46" s="3">
        <f t="shared" si="3"/>
        <v>29.87671448238865</v>
      </c>
    </row>
    <row r="47" spans="1:7" x14ac:dyDescent="0.55000000000000004">
      <c r="A47" s="3">
        <f t="shared" si="1"/>
        <v>2850</v>
      </c>
      <c r="B47" s="13">
        <v>30041.446958259603</v>
      </c>
      <c r="C47" s="3">
        <v>0.18310000000000001</v>
      </c>
      <c r="D47" s="15">
        <f t="shared" si="2"/>
        <v>2.28875E-3</v>
      </c>
      <c r="G47" s="3">
        <f t="shared" si="3"/>
        <v>29.83113743931245</v>
      </c>
    </row>
    <row r="48" spans="1:7" x14ac:dyDescent="0.55000000000000004">
      <c r="A48" s="3">
        <f t="shared" si="1"/>
        <v>2900</v>
      </c>
      <c r="B48" s="13">
        <v>30352.95538912273</v>
      </c>
      <c r="C48" s="3">
        <v>0.18790000000000001</v>
      </c>
      <c r="D48" s="15">
        <f t="shared" si="2"/>
        <v>2.3487500000000001E-3</v>
      </c>
      <c r="G48" s="3">
        <f t="shared" si="3"/>
        <v>29.370511770402757</v>
      </c>
    </row>
    <row r="49" spans="1:7" x14ac:dyDescent="0.55000000000000004">
      <c r="A49" s="3">
        <f t="shared" si="1"/>
        <v>2950</v>
      </c>
      <c r="B49" s="13">
        <v>30704.409888702448</v>
      </c>
      <c r="C49" s="3">
        <v>0.19255</v>
      </c>
      <c r="D49" s="15">
        <f t="shared" si="2"/>
        <v>2.4068750000000002E-3</v>
      </c>
      <c r="G49" s="3">
        <f t="shared" si="3"/>
        <v>28.993092598099619</v>
      </c>
    </row>
    <row r="50" spans="1:7" x14ac:dyDescent="0.55000000000000004">
      <c r="A50" s="3">
        <f t="shared" si="1"/>
        <v>3000</v>
      </c>
      <c r="B50" s="13">
        <v>31192.01931625585</v>
      </c>
      <c r="C50" s="3">
        <v>0.19900000000000001</v>
      </c>
      <c r="D50" s="15">
        <f t="shared" si="2"/>
        <v>2.4875000000000001E-3</v>
      </c>
      <c r="G50" s="3">
        <f t="shared" si="3"/>
        <v>28.498875574468567</v>
      </c>
    </row>
    <row r="51" spans="1:7" x14ac:dyDescent="0.55000000000000004">
      <c r="A51" s="3">
        <f t="shared" si="1"/>
        <v>3050</v>
      </c>
      <c r="B51" s="13">
        <v>31559.201085405119</v>
      </c>
      <c r="C51" s="3">
        <v>0.20605000000000001</v>
      </c>
      <c r="D51" s="15">
        <f t="shared" si="2"/>
        <v>2.5756250000000002E-3</v>
      </c>
      <c r="G51" s="3">
        <f t="shared" si="3"/>
        <v>27.847787240877203</v>
      </c>
    </row>
    <row r="52" spans="1:7" x14ac:dyDescent="0.55000000000000004">
      <c r="A52" s="3">
        <f t="shared" si="1"/>
        <v>3100</v>
      </c>
      <c r="B52" s="13">
        <v>32076.829864000025</v>
      </c>
      <c r="C52" s="3">
        <v>0.21004999999999999</v>
      </c>
      <c r="D52" s="15">
        <f t="shared" si="2"/>
        <v>2.6256249999999999E-3</v>
      </c>
      <c r="G52" s="3">
        <f t="shared" si="3"/>
        <v>27.765536226439615</v>
      </c>
    </row>
    <row r="53" spans="1:7" x14ac:dyDescent="0.55000000000000004">
      <c r="A53" s="3">
        <f t="shared" si="1"/>
        <v>3150</v>
      </c>
      <c r="B53" s="13">
        <v>32520.73439686693</v>
      </c>
      <c r="C53" s="3">
        <v>0.21604999999999999</v>
      </c>
      <c r="D53" s="15">
        <f t="shared" si="2"/>
        <v>2.7006249999999999E-3</v>
      </c>
      <c r="G53" s="3">
        <f t="shared" si="3"/>
        <v>27.368020363019447</v>
      </c>
    </row>
    <row r="54" spans="1:7" x14ac:dyDescent="0.55000000000000004">
      <c r="A54" s="3">
        <f t="shared" si="1"/>
        <v>3200</v>
      </c>
      <c r="B54" s="13">
        <v>32967.227393981295</v>
      </c>
      <c r="C54" s="3">
        <v>0.21795</v>
      </c>
      <c r="D54" s="15">
        <f t="shared" si="2"/>
        <v>2.7243749999999998E-3</v>
      </c>
      <c r="G54" s="3">
        <f t="shared" si="3"/>
        <v>27.50191027465123</v>
      </c>
    </row>
    <row r="55" spans="1:7" x14ac:dyDescent="0.55000000000000004">
      <c r="A55" s="3">
        <f t="shared" si="1"/>
        <v>3250</v>
      </c>
      <c r="B55" s="13">
        <v>33550.084617333589</v>
      </c>
      <c r="C55" s="3">
        <v>0.22305</v>
      </c>
      <c r="D55" s="15">
        <f t="shared" si="2"/>
        <v>2.7881249999999998E-3</v>
      </c>
      <c r="G55" s="3">
        <f t="shared" si="3"/>
        <v>27.348197197802037</v>
      </c>
    </row>
    <row r="56" spans="1:7" x14ac:dyDescent="0.55000000000000004">
      <c r="A56" s="3">
        <f t="shared" si="1"/>
        <v>3300</v>
      </c>
      <c r="B56" s="13">
        <v>34289.795939852949</v>
      </c>
      <c r="C56" s="3">
        <v>0.22550000000000001</v>
      </c>
      <c r="D56" s="15">
        <f t="shared" si="2"/>
        <v>2.8187500000000001E-3</v>
      </c>
      <c r="G56" s="3">
        <f t="shared" si="3"/>
        <v>27.647487151665352</v>
      </c>
    </row>
    <row r="57" spans="1:7" x14ac:dyDescent="0.55000000000000004">
      <c r="A57" s="3">
        <f t="shared" si="1"/>
        <v>3350</v>
      </c>
      <c r="B57" s="13">
        <v>34966.166773386183</v>
      </c>
      <c r="C57" s="3">
        <v>0.22850000000000001</v>
      </c>
      <c r="D57" s="15">
        <f t="shared" si="2"/>
        <v>2.8562499999999998E-3</v>
      </c>
      <c r="G57" s="3">
        <f t="shared" si="3"/>
        <v>27.822690887914209</v>
      </c>
    </row>
    <row r="58" spans="1:7" x14ac:dyDescent="0.55000000000000004">
      <c r="A58" s="3">
        <f t="shared" si="1"/>
        <v>3400</v>
      </c>
      <c r="B58" s="13">
        <v>35706.471819553066</v>
      </c>
      <c r="C58" s="3">
        <v>0.23419999999999999</v>
      </c>
      <c r="D58" s="15">
        <f t="shared" si="2"/>
        <v>2.9275E-3</v>
      </c>
      <c r="G58" s="3">
        <f t="shared" si="3"/>
        <v>27.720263814574231</v>
      </c>
    </row>
    <row r="59" spans="1:7" x14ac:dyDescent="0.55000000000000004">
      <c r="A59" s="3">
        <f t="shared" si="1"/>
        <v>3450</v>
      </c>
      <c r="B59" s="13">
        <v>36391.308554304895</v>
      </c>
      <c r="C59" s="3">
        <v>0.23605000000000001</v>
      </c>
      <c r="D59" s="15">
        <f t="shared" si="2"/>
        <v>2.9506250000000001E-3</v>
      </c>
      <c r="G59" s="3">
        <f t="shared" si="3"/>
        <v>28.030508601263133</v>
      </c>
    </row>
    <row r="60" spans="1:7" x14ac:dyDescent="0.55000000000000004">
      <c r="A60" s="3">
        <f t="shared" si="1"/>
        <v>3500</v>
      </c>
      <c r="B60" s="13">
        <v>36904.665939752173</v>
      </c>
      <c r="C60" s="3">
        <v>0.24195</v>
      </c>
      <c r="D60" s="15">
        <f t="shared" si="2"/>
        <v>3.0243749999999997E-3</v>
      </c>
      <c r="G60" s="3">
        <f t="shared" si="3"/>
        <v>27.732751650229893</v>
      </c>
    </row>
    <row r="61" spans="1:7" x14ac:dyDescent="0.55000000000000004">
      <c r="A61" s="3">
        <f t="shared" si="1"/>
        <v>3550</v>
      </c>
      <c r="B61" s="13">
        <v>37667.515398952222</v>
      </c>
      <c r="C61" s="3">
        <v>0.24545</v>
      </c>
      <c r="D61" s="15">
        <f t="shared" si="2"/>
        <v>3.0681250000000001E-3</v>
      </c>
      <c r="G61" s="3">
        <f t="shared" si="3"/>
        <v>27.902379969223301</v>
      </c>
    </row>
    <row r="62" spans="1:7" x14ac:dyDescent="0.55000000000000004">
      <c r="A62" s="3">
        <f t="shared" si="1"/>
        <v>3600</v>
      </c>
      <c r="B62" s="13">
        <v>38155.295682231532</v>
      </c>
      <c r="C62" s="3">
        <v>0.25505</v>
      </c>
      <c r="D62" s="15">
        <f t="shared" si="2"/>
        <v>3.188125E-3</v>
      </c>
      <c r="G62" s="3">
        <f t="shared" si="3"/>
        <v>27.199868604894959</v>
      </c>
    </row>
    <row r="63" spans="1:7" x14ac:dyDescent="0.55000000000000004">
      <c r="A63" s="3">
        <f t="shared" si="1"/>
        <v>3650</v>
      </c>
      <c r="B63" s="13">
        <v>38654.36098620687</v>
      </c>
      <c r="C63" s="3">
        <v>0.25755</v>
      </c>
      <c r="D63" s="15">
        <f t="shared" si="2"/>
        <v>3.219375E-3</v>
      </c>
      <c r="G63" s="3">
        <f t="shared" si="3"/>
        <v>27.288160100391355</v>
      </c>
    </row>
    <row r="64" spans="1:7" x14ac:dyDescent="0.55000000000000004">
      <c r="A64" s="3">
        <f t="shared" si="1"/>
        <v>3700</v>
      </c>
      <c r="B64" s="13">
        <v>39135.828150413974</v>
      </c>
      <c r="C64" s="3">
        <v>0.26445000000000002</v>
      </c>
      <c r="D64" s="15">
        <f t="shared" si="2"/>
        <v>3.305625E-3</v>
      </c>
      <c r="G64" s="3">
        <f t="shared" si="3"/>
        <v>26.907185170191291</v>
      </c>
    </row>
    <row r="65" spans="1:7" x14ac:dyDescent="0.55000000000000004">
      <c r="A65" s="3">
        <f t="shared" si="1"/>
        <v>3750</v>
      </c>
      <c r="B65" s="13">
        <v>39649.313677655693</v>
      </c>
      <c r="C65" s="3">
        <v>0.2651</v>
      </c>
      <c r="D65" s="15">
        <f t="shared" si="2"/>
        <v>3.3137499999999999E-3</v>
      </c>
      <c r="G65" s="3">
        <f t="shared" si="3"/>
        <v>27.193384093587802</v>
      </c>
    </row>
    <row r="66" spans="1:7" x14ac:dyDescent="0.55000000000000004">
      <c r="A66" s="3">
        <f t="shared" si="1"/>
        <v>3800</v>
      </c>
      <c r="B66" s="13">
        <v>40094.217716519139</v>
      </c>
      <c r="C66" s="3">
        <v>0.26929999999999998</v>
      </c>
      <c r="D66" s="15">
        <f t="shared" si="2"/>
        <v>3.3662499999999995E-3</v>
      </c>
      <c r="G66" s="3">
        <f t="shared" si="3"/>
        <v>27.069653793686761</v>
      </c>
    </row>
    <row r="67" spans="1:7" x14ac:dyDescent="0.55000000000000004">
      <c r="A67" s="3">
        <f t="shared" si="1"/>
        <v>3850</v>
      </c>
      <c r="B67" s="13">
        <v>40346.486195817866</v>
      </c>
      <c r="C67" s="3">
        <v>0.27374999999999999</v>
      </c>
      <c r="D67" s="15">
        <f t="shared" si="2"/>
        <v>3.4218749999999996E-3</v>
      </c>
      <c r="G67" s="3">
        <f t="shared" si="3"/>
        <v>26.797168083565214</v>
      </c>
    </row>
    <row r="68" spans="1:7" x14ac:dyDescent="0.55000000000000004">
      <c r="A68" s="3">
        <f t="shared" si="1"/>
        <v>3900</v>
      </c>
      <c r="B68" s="13">
        <v>40698.884673283203</v>
      </c>
      <c r="C68" s="3">
        <v>0.27589999999999998</v>
      </c>
      <c r="D68" s="15">
        <f t="shared" si="2"/>
        <v>3.4487499999999996E-3</v>
      </c>
      <c r="G68" s="3">
        <f t="shared" si="3"/>
        <v>26.820577068953316</v>
      </c>
    </row>
    <row r="69" spans="1:7" x14ac:dyDescent="0.55000000000000004">
      <c r="A69" s="3">
        <f t="shared" si="1"/>
        <v>3950</v>
      </c>
      <c r="B69" s="13">
        <v>40892.336068939134</v>
      </c>
      <c r="C69" s="3">
        <v>0.28284999999999999</v>
      </c>
      <c r="D69" s="15">
        <f t="shared" si="2"/>
        <v>3.5356250000000001E-3</v>
      </c>
      <c r="G69" s="3">
        <f t="shared" si="3"/>
        <v>26.285911947507763</v>
      </c>
    </row>
    <row r="70" spans="1:7" x14ac:dyDescent="0.55000000000000004">
      <c r="A70" s="3">
        <f t="shared" si="1"/>
        <v>4000</v>
      </c>
      <c r="B70" s="13">
        <v>41006.741063005102</v>
      </c>
      <c r="C70" s="3">
        <v>0.28455000000000003</v>
      </c>
      <c r="D70" s="15">
        <f t="shared" si="2"/>
        <v>3.5568750000000001E-3</v>
      </c>
      <c r="G70" s="3">
        <f t="shared" si="3"/>
        <v>26.201971893742975</v>
      </c>
    </row>
    <row r="71" spans="1:7" x14ac:dyDescent="0.55000000000000004">
      <c r="A71" s="3">
        <f t="shared" si="1"/>
        <v>4050</v>
      </c>
      <c r="B71" s="13">
        <v>41079.927113196507</v>
      </c>
      <c r="C71" s="3">
        <v>0.28710000000000002</v>
      </c>
      <c r="D71" s="15">
        <f t="shared" si="2"/>
        <v>3.5887499999999999E-3</v>
      </c>
      <c r="G71" s="3">
        <f t="shared" si="3"/>
        <v>26.015596157940855</v>
      </c>
    </row>
    <row r="72" spans="1:7" x14ac:dyDescent="0.55000000000000004">
      <c r="A72" s="3">
        <f t="shared" si="1"/>
        <v>4100</v>
      </c>
      <c r="B72" s="13">
        <v>41134.558231554627</v>
      </c>
      <c r="C72" s="3">
        <v>0.28894999999999998</v>
      </c>
      <c r="D72" s="15">
        <f t="shared" si="2"/>
        <v>3.6118750000000001E-3</v>
      </c>
      <c r="G72" s="3">
        <f t="shared" si="3"/>
        <v>25.883407466881419</v>
      </c>
    </row>
    <row r="73" spans="1:7" x14ac:dyDescent="0.55000000000000004">
      <c r="A73" s="3">
        <f t="shared" si="1"/>
        <v>4150</v>
      </c>
      <c r="B73" s="13">
        <v>41302.236040957789</v>
      </c>
      <c r="C73" s="3">
        <v>0.29304999999999998</v>
      </c>
      <c r="D73" s="15">
        <f t="shared" si="2"/>
        <v>3.6631249999999997E-3</v>
      </c>
      <c r="G73" s="3">
        <f t="shared" si="3"/>
        <v>25.625311250613631</v>
      </c>
    </row>
    <row r="74" spans="1:7" x14ac:dyDescent="0.55000000000000004">
      <c r="A74" s="3">
        <f t="shared" si="1"/>
        <v>4200</v>
      </c>
      <c r="B74" s="13">
        <v>41595.697835772196</v>
      </c>
      <c r="C74" s="3">
        <v>0.2949</v>
      </c>
      <c r="D74" s="15">
        <f t="shared" si="2"/>
        <v>3.6862500000000003E-3</v>
      </c>
      <c r="G74" s="3">
        <f t="shared" ref="G74:G100" si="4">(B74)/(D74*$B$5)*100</f>
        <v>25.645487120917537</v>
      </c>
    </row>
    <row r="75" spans="1:7" x14ac:dyDescent="0.55000000000000004">
      <c r="A75" s="3">
        <f t="shared" ref="A75:A100" si="5">A74+50</f>
        <v>4250</v>
      </c>
      <c r="B75" s="13">
        <v>41765.212344228843</v>
      </c>
      <c r="C75" s="3">
        <v>0.29715000000000003</v>
      </c>
      <c r="D75" s="15">
        <f t="shared" ref="D75:D100" si="6">(C75/60)*0.75</f>
        <v>3.7143750000000002E-3</v>
      </c>
      <c r="G75" s="3">
        <f t="shared" si="4"/>
        <v>25.555022620487872</v>
      </c>
    </row>
    <row r="76" spans="1:7" x14ac:dyDescent="0.55000000000000004">
      <c r="A76" s="3">
        <f t="shared" si="5"/>
        <v>4300</v>
      </c>
      <c r="B76" s="13">
        <v>42020.368285295357</v>
      </c>
      <c r="C76" s="3">
        <v>0.30220000000000002</v>
      </c>
      <c r="D76" s="15">
        <f t="shared" si="6"/>
        <v>3.7775E-3</v>
      </c>
      <c r="G76" s="3">
        <f t="shared" si="4"/>
        <v>25.281492259969529</v>
      </c>
    </row>
    <row r="77" spans="1:7" x14ac:dyDescent="0.55000000000000004">
      <c r="A77" s="3">
        <f t="shared" si="5"/>
        <v>4350</v>
      </c>
      <c r="B77" s="13">
        <v>42369.623017404039</v>
      </c>
      <c r="C77" s="3">
        <v>0.30604999999999999</v>
      </c>
      <c r="D77" s="15">
        <f t="shared" si="6"/>
        <v>3.825625E-3</v>
      </c>
      <c r="G77" s="3">
        <f t="shared" si="4"/>
        <v>25.17094534012805</v>
      </c>
    </row>
    <row r="78" spans="1:7" x14ac:dyDescent="0.55000000000000004">
      <c r="A78" s="3">
        <f t="shared" si="5"/>
        <v>4400</v>
      </c>
      <c r="B78" s="13">
        <v>42802.127201959942</v>
      </c>
      <c r="C78" s="3">
        <v>0.30919999999999997</v>
      </c>
      <c r="D78" s="15">
        <f t="shared" si="6"/>
        <v>3.8649999999999995E-3</v>
      </c>
      <c r="G78" s="3">
        <f t="shared" si="4"/>
        <v>25.168838763942109</v>
      </c>
    </row>
    <row r="79" spans="1:7" x14ac:dyDescent="0.55000000000000004">
      <c r="A79" s="3">
        <f t="shared" si="5"/>
        <v>4450</v>
      </c>
      <c r="B79" s="13">
        <v>43331.852565948924</v>
      </c>
      <c r="C79" s="3">
        <v>0.30990000000000001</v>
      </c>
      <c r="D79" s="15">
        <f t="shared" si="6"/>
        <v>3.8737500000000005E-3</v>
      </c>
      <c r="G79" s="3">
        <f t="shared" si="4"/>
        <v>25.422777180878825</v>
      </c>
    </row>
    <row r="80" spans="1:7" x14ac:dyDescent="0.55000000000000004">
      <c r="A80" s="3">
        <f t="shared" si="5"/>
        <v>4500</v>
      </c>
      <c r="B80" s="13">
        <v>43557.702478629581</v>
      </c>
      <c r="C80" s="3">
        <v>0.31445000000000001</v>
      </c>
      <c r="D80" s="15">
        <f t="shared" si="6"/>
        <v>3.9306250000000001E-3</v>
      </c>
      <c r="G80" s="3">
        <f t="shared" si="4"/>
        <v>25.185505704696272</v>
      </c>
    </row>
    <row r="81" spans="1:7" x14ac:dyDescent="0.55000000000000004">
      <c r="A81" s="3">
        <f t="shared" si="5"/>
        <v>4550</v>
      </c>
      <c r="B81" s="13">
        <v>43951.4992984817</v>
      </c>
      <c r="C81" s="3">
        <v>0.31709999999999999</v>
      </c>
      <c r="D81" s="15">
        <f t="shared" si="6"/>
        <v>3.9637500000000003E-3</v>
      </c>
      <c r="G81" s="3">
        <f t="shared" si="4"/>
        <v>25.200825262166624</v>
      </c>
    </row>
    <row r="82" spans="1:7" x14ac:dyDescent="0.55000000000000004">
      <c r="A82" s="3">
        <f t="shared" si="5"/>
        <v>4600</v>
      </c>
      <c r="B82" s="13">
        <v>44089.063786194092</v>
      </c>
      <c r="C82" s="3">
        <v>0.31940000000000002</v>
      </c>
      <c r="D82" s="15">
        <f t="shared" si="6"/>
        <v>3.9925000000000004E-3</v>
      </c>
      <c r="G82" s="3">
        <f t="shared" si="4"/>
        <v>25.097662541238737</v>
      </c>
    </row>
    <row r="83" spans="1:7" x14ac:dyDescent="0.55000000000000004">
      <c r="A83" s="3">
        <f t="shared" si="5"/>
        <v>4650</v>
      </c>
      <c r="B83" s="13">
        <v>44117.82307625706</v>
      </c>
      <c r="C83" s="3">
        <v>0.32055</v>
      </c>
      <c r="D83" s="15">
        <f t="shared" si="6"/>
        <v>4.006875E-3</v>
      </c>
      <c r="G83" s="3">
        <f t="shared" si="4"/>
        <v>25.023935041339207</v>
      </c>
    </row>
    <row r="84" spans="1:7" x14ac:dyDescent="0.55000000000000004">
      <c r="A84" s="3">
        <f t="shared" si="5"/>
        <v>4700</v>
      </c>
      <c r="B84" s="13">
        <v>44155.364350631527</v>
      </c>
      <c r="C84" s="3">
        <v>0.32069999999999999</v>
      </c>
      <c r="D84" s="15">
        <f t="shared" si="6"/>
        <v>4.0087500000000002E-3</v>
      </c>
      <c r="G84" s="3">
        <f t="shared" si="4"/>
        <v>25.033514386501988</v>
      </c>
    </row>
    <row r="85" spans="1:7" x14ac:dyDescent="0.55000000000000004">
      <c r="A85" s="3">
        <f t="shared" si="5"/>
        <v>4750</v>
      </c>
      <c r="B85" s="13">
        <v>44089.875350892151</v>
      </c>
      <c r="C85" s="3">
        <v>0.32485000000000003</v>
      </c>
      <c r="D85" s="15">
        <f t="shared" si="6"/>
        <v>4.060625E-3</v>
      </c>
      <c r="G85" s="3">
        <f t="shared" si="4"/>
        <v>24.677053941479087</v>
      </c>
    </row>
    <row r="86" spans="1:7" x14ac:dyDescent="0.55000000000000004">
      <c r="A86" s="3">
        <f t="shared" si="5"/>
        <v>4800</v>
      </c>
      <c r="B86" s="13">
        <v>43906.914496806785</v>
      </c>
      <c r="C86" s="3">
        <v>0.32455000000000001</v>
      </c>
      <c r="D86" s="15">
        <f t="shared" si="6"/>
        <v>4.0568750000000006E-3</v>
      </c>
      <c r="G86" s="3">
        <f t="shared" si="4"/>
        <v>24.597366701758673</v>
      </c>
    </row>
    <row r="87" spans="1:7" x14ac:dyDescent="0.55000000000000004">
      <c r="A87" s="3">
        <f t="shared" si="5"/>
        <v>4850</v>
      </c>
      <c r="B87" s="13">
        <v>43603.577241035069</v>
      </c>
      <c r="C87" s="3">
        <v>0.32569999999999999</v>
      </c>
      <c r="D87" s="15">
        <f t="shared" si="6"/>
        <v>4.0712499999999993E-3</v>
      </c>
      <c r="G87" s="3">
        <f t="shared" si="4"/>
        <v>24.341182483063093</v>
      </c>
    </row>
    <row r="88" spans="1:7" x14ac:dyDescent="0.55000000000000004">
      <c r="A88" s="3">
        <f t="shared" si="5"/>
        <v>4900</v>
      </c>
      <c r="B88" s="13">
        <v>43379.995438115795</v>
      </c>
      <c r="C88" s="3">
        <v>0.32769999999999999</v>
      </c>
      <c r="D88" s="15">
        <f t="shared" si="6"/>
        <v>4.0962500000000001E-3</v>
      </c>
      <c r="G88" s="3">
        <f t="shared" si="4"/>
        <v>24.068574604330898</v>
      </c>
    </row>
    <row r="89" spans="1:7" x14ac:dyDescent="0.55000000000000004">
      <c r="A89" s="3">
        <f t="shared" si="5"/>
        <v>4950</v>
      </c>
      <c r="B89" s="13">
        <v>43274.188758455988</v>
      </c>
      <c r="C89" s="3">
        <v>0.32845000000000002</v>
      </c>
      <c r="D89" s="15">
        <f t="shared" si="6"/>
        <v>4.1056249999999999E-3</v>
      </c>
      <c r="G89" s="3">
        <f t="shared" si="4"/>
        <v>23.955044359017418</v>
      </c>
    </row>
    <row r="90" spans="1:7" x14ac:dyDescent="0.55000000000000004">
      <c r="A90" s="3">
        <f t="shared" si="5"/>
        <v>5000</v>
      </c>
      <c r="B90" s="13">
        <v>43186.347558375084</v>
      </c>
      <c r="C90" s="3">
        <v>0.32869999999999999</v>
      </c>
      <c r="D90" s="15">
        <f t="shared" si="6"/>
        <v>4.1087499999999996E-3</v>
      </c>
      <c r="G90" s="3">
        <f t="shared" si="4"/>
        <v>23.888236058508777</v>
      </c>
    </row>
    <row r="91" spans="1:7" x14ac:dyDescent="0.55000000000000004">
      <c r="A91" s="3">
        <f t="shared" si="5"/>
        <v>5050</v>
      </c>
      <c r="B91" s="13">
        <v>42845.511315021053</v>
      </c>
      <c r="C91" s="3">
        <v>0.32984999999999998</v>
      </c>
      <c r="D91" s="15">
        <f t="shared" si="6"/>
        <v>4.1231250000000001E-3</v>
      </c>
      <c r="G91" s="3">
        <f t="shared" si="4"/>
        <v>23.617077357488146</v>
      </c>
    </row>
    <row r="92" spans="1:7" x14ac:dyDescent="0.55000000000000004">
      <c r="A92" s="3">
        <f t="shared" si="5"/>
        <v>5100</v>
      </c>
      <c r="B92" s="13">
        <v>42514.512944364622</v>
      </c>
      <c r="C92" s="3">
        <v>0.32969999999999999</v>
      </c>
      <c r="D92" s="15">
        <f t="shared" si="6"/>
        <v>4.1212499999999999E-3</v>
      </c>
      <c r="G92" s="3">
        <f t="shared" si="4"/>
        <v>23.44528797218663</v>
      </c>
    </row>
    <row r="93" spans="1:7" x14ac:dyDescent="0.55000000000000004">
      <c r="A93" s="3">
        <f t="shared" si="5"/>
        <v>5150</v>
      </c>
      <c r="B93" s="13">
        <v>42168.926484691117</v>
      </c>
      <c r="C93" s="3">
        <v>0.33095000000000002</v>
      </c>
      <c r="D93" s="15">
        <f t="shared" si="6"/>
        <v>4.1368749999999999E-3</v>
      </c>
      <c r="G93" s="3">
        <f t="shared" si="4"/>
        <v>23.166875789911202</v>
      </c>
    </row>
    <row r="94" spans="1:7" x14ac:dyDescent="0.55000000000000004">
      <c r="A94" s="3">
        <f t="shared" si="5"/>
        <v>5200</v>
      </c>
      <c r="B94" s="13">
        <v>42113.985263190472</v>
      </c>
      <c r="C94" s="3">
        <v>0.33379999999999999</v>
      </c>
      <c r="D94" s="15">
        <f t="shared" si="6"/>
        <v>4.1725E-3</v>
      </c>
      <c r="G94" s="3">
        <f t="shared" si="4"/>
        <v>22.939149879182132</v>
      </c>
    </row>
    <row r="95" spans="1:7" x14ac:dyDescent="0.55000000000000004">
      <c r="A95" s="3">
        <f t="shared" si="5"/>
        <v>5250</v>
      </c>
      <c r="B95" s="13">
        <v>41753.927323532807</v>
      </c>
      <c r="C95" s="3">
        <v>0.33129999999999998</v>
      </c>
      <c r="D95" s="15">
        <f t="shared" si="6"/>
        <v>4.1412499999999991E-3</v>
      </c>
      <c r="G95" s="3">
        <f t="shared" si="4"/>
        <v>22.914648806921942</v>
      </c>
    </row>
    <row r="96" spans="1:7" x14ac:dyDescent="0.55000000000000004">
      <c r="A96" s="3">
        <f t="shared" si="5"/>
        <v>5300</v>
      </c>
      <c r="B96" s="13">
        <v>41558.910889427614</v>
      </c>
      <c r="C96" s="3">
        <v>0.33239999999999997</v>
      </c>
      <c r="D96" s="15">
        <f t="shared" si="6"/>
        <v>4.1549999999999998E-3</v>
      </c>
      <c r="G96" s="3">
        <f t="shared" si="4"/>
        <v>22.73214685998666</v>
      </c>
    </row>
    <row r="97" spans="1:7" x14ac:dyDescent="0.55000000000000004">
      <c r="A97" s="3">
        <f t="shared" si="5"/>
        <v>5350</v>
      </c>
      <c r="B97" s="13">
        <v>41404.905809489988</v>
      </c>
      <c r="C97" s="3">
        <v>0.33079999999999998</v>
      </c>
      <c r="D97" s="15">
        <f t="shared" si="6"/>
        <v>4.1349999999999998E-3</v>
      </c>
      <c r="G97" s="3">
        <f t="shared" si="4"/>
        <v>22.757450703248317</v>
      </c>
    </row>
    <row r="98" spans="1:7" x14ac:dyDescent="0.55000000000000004">
      <c r="A98" s="3">
        <f t="shared" si="5"/>
        <v>5400</v>
      </c>
      <c r="B98" s="13">
        <v>41350.670222137342</v>
      </c>
      <c r="C98" s="3">
        <v>0.33879999999999999</v>
      </c>
      <c r="D98" s="15">
        <f t="shared" si="6"/>
        <v>4.2349999999999992E-3</v>
      </c>
      <c r="G98" s="3">
        <f t="shared" si="4"/>
        <v>22.190978975065658</v>
      </c>
    </row>
    <row r="99" spans="1:7" x14ac:dyDescent="0.55000000000000004">
      <c r="A99" s="3">
        <f t="shared" si="5"/>
        <v>5450</v>
      </c>
      <c r="B99" s="13">
        <v>41402.145635238005</v>
      </c>
      <c r="C99" s="3">
        <v>0.34379999999999999</v>
      </c>
      <c r="D99" s="15">
        <f t="shared" si="6"/>
        <v>4.2975000000000001E-3</v>
      </c>
      <c r="G99" s="3">
        <f t="shared" si="4"/>
        <v>21.895470746860227</v>
      </c>
    </row>
    <row r="100" spans="1:7" x14ac:dyDescent="0.55000000000000004">
      <c r="A100" s="3">
        <f t="shared" si="5"/>
        <v>5500</v>
      </c>
      <c r="B100" s="13">
        <v>41651.268660622794</v>
      </c>
      <c r="C100" s="3">
        <v>0.3488</v>
      </c>
      <c r="D100" s="15">
        <f t="shared" si="6"/>
        <v>4.3600000000000002E-3</v>
      </c>
      <c r="G100" s="3">
        <f t="shared" si="4"/>
        <v>21.711461979056921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1C060D9-4548-4F61-A63E-36C298EA3DE7}">
  <dimension ref="A2:K100"/>
  <sheetViews>
    <sheetView workbookViewId="0">
      <selection activeCell="K8" sqref="K8:K100"/>
    </sheetView>
  </sheetViews>
  <sheetFormatPr defaultRowHeight="14.4" x14ac:dyDescent="0.55000000000000004"/>
  <cols>
    <col min="4" max="4" width="11.578125" bestFit="1" customWidth="1"/>
    <col min="5" max="5" width="9.41796875" bestFit="1" customWidth="1"/>
  </cols>
  <sheetData>
    <row r="2" spans="1:11" x14ac:dyDescent="0.55000000000000004">
      <c r="C2" s="2" t="s">
        <v>38</v>
      </c>
    </row>
    <row r="3" spans="1:11" x14ac:dyDescent="0.55000000000000004">
      <c r="C3" s="2" t="s">
        <v>39</v>
      </c>
    </row>
    <row r="4" spans="1:11" x14ac:dyDescent="0.55000000000000004">
      <c r="C4" s="2" t="s">
        <v>40</v>
      </c>
    </row>
    <row r="5" spans="1:11" x14ac:dyDescent="0.55000000000000004">
      <c r="C5" s="16">
        <f>44* 10^6</f>
        <v>44000000</v>
      </c>
    </row>
    <row r="8" spans="1:11" x14ac:dyDescent="0.55000000000000004">
      <c r="A8" s="2" t="s">
        <v>2</v>
      </c>
      <c r="B8" s="2" t="s">
        <v>14</v>
      </c>
      <c r="C8" s="2" t="s">
        <v>27</v>
      </c>
      <c r="D8" s="2" t="s">
        <v>27</v>
      </c>
      <c r="G8" s="2" t="s">
        <v>49</v>
      </c>
      <c r="I8" s="2" t="s">
        <v>21</v>
      </c>
      <c r="K8" s="2" t="s">
        <v>48</v>
      </c>
    </row>
    <row r="9" spans="1:11" x14ac:dyDescent="0.55000000000000004">
      <c r="A9" s="2" t="s">
        <v>6</v>
      </c>
      <c r="B9" s="2" t="s">
        <v>15</v>
      </c>
      <c r="C9" s="2" t="s">
        <v>45</v>
      </c>
      <c r="D9" s="2" t="s">
        <v>41</v>
      </c>
      <c r="G9" s="2" t="s">
        <v>50</v>
      </c>
      <c r="I9" s="2" t="s">
        <v>20</v>
      </c>
      <c r="K9" s="2" t="s">
        <v>12</v>
      </c>
    </row>
    <row r="10" spans="1:11" x14ac:dyDescent="0.55000000000000004">
      <c r="A10" s="3">
        <v>1000</v>
      </c>
      <c r="B10" s="14">
        <v>83.433490399999997</v>
      </c>
      <c r="C10" s="14">
        <f>0.26908113602563</f>
        <v>0.26908113602563</v>
      </c>
      <c r="D10">
        <f>C10/3600</f>
        <v>7.4744760007119441E-5</v>
      </c>
      <c r="G10" s="11">
        <f>($C$5*D10)</f>
        <v>3288.7694403132555</v>
      </c>
      <c r="I10" s="14">
        <v>8.7371346834664845</v>
      </c>
      <c r="K10" s="14">
        <f>(I10*100*3600/100)/G10</f>
        <v>9.5639677488256467</v>
      </c>
    </row>
    <row r="11" spans="1:11" x14ac:dyDescent="0.55000000000000004">
      <c r="A11" s="3">
        <f t="shared" ref="A11:A74" si="0">A10+50</f>
        <v>1050</v>
      </c>
      <c r="B11" s="14">
        <v>83.825878656</v>
      </c>
      <c r="C11" s="14">
        <v>0.26231441593339722</v>
      </c>
      <c r="D11">
        <f t="shared" ref="D11:D74" si="1">C11/3600</f>
        <v>7.2865115537054778E-5</v>
      </c>
      <c r="G11" s="11">
        <f t="shared" ref="G11:G74" si="2">($C$5*D11)</f>
        <v>3206.0650836304103</v>
      </c>
      <c r="I11" s="14">
        <v>9.2171367598239673</v>
      </c>
      <c r="K11" s="14">
        <f t="shared" ref="K11:K74" si="3">(I11*100*3600/100)/G11</f>
        <v>10.349662739158356</v>
      </c>
    </row>
    <row r="12" spans="1:11" x14ac:dyDescent="0.55000000000000004">
      <c r="A12" s="3">
        <f t="shared" si="0"/>
        <v>1100</v>
      </c>
      <c r="B12" s="14">
        <v>84.586997663999995</v>
      </c>
      <c r="C12" s="14">
        <v>0.25259351603583174</v>
      </c>
      <c r="D12">
        <f t="shared" si="1"/>
        <v>7.0164865565508822E-5</v>
      </c>
      <c r="G12" s="11">
        <f t="shared" si="2"/>
        <v>3087.2540848823883</v>
      </c>
      <c r="I12" s="14">
        <v>9.7437226498494454</v>
      </c>
      <c r="K12" s="14">
        <f t="shared" si="3"/>
        <v>11.362006681349751</v>
      </c>
    </row>
    <row r="13" spans="1:11" x14ac:dyDescent="0.55000000000000004">
      <c r="A13" s="3">
        <f t="shared" si="0"/>
        <v>1150</v>
      </c>
      <c r="B13" s="14">
        <v>85.011201184000001</v>
      </c>
      <c r="C13" s="14">
        <v>0.23746980310385782</v>
      </c>
      <c r="D13">
        <f t="shared" si="1"/>
        <v>6.5963834195516055E-5</v>
      </c>
      <c r="G13" s="11">
        <f t="shared" si="2"/>
        <v>2902.4087046027066</v>
      </c>
      <c r="I13" s="14">
        <v>10.237704995979101</v>
      </c>
      <c r="K13" s="14">
        <f t="shared" si="3"/>
        <v>12.698328091105186</v>
      </c>
    </row>
    <row r="14" spans="1:11" x14ac:dyDescent="0.55000000000000004">
      <c r="A14" s="3">
        <f t="shared" si="0"/>
        <v>1200</v>
      </c>
      <c r="B14" s="14">
        <v>86.318074335999995</v>
      </c>
      <c r="C14" s="14">
        <v>0.2290556201832189</v>
      </c>
      <c r="D14">
        <f t="shared" si="1"/>
        <v>6.3626561162005254E-5</v>
      </c>
      <c r="G14" s="11">
        <f t="shared" si="2"/>
        <v>2799.5686911282314</v>
      </c>
      <c r="I14" s="14">
        <v>10.847049128239808</v>
      </c>
      <c r="K14" s="14">
        <f t="shared" si="3"/>
        <v>13.948354610983429</v>
      </c>
    </row>
    <row r="15" spans="1:11" x14ac:dyDescent="0.55000000000000004">
      <c r="A15" s="3">
        <f t="shared" si="0"/>
        <v>1250</v>
      </c>
      <c r="B15" s="14">
        <v>87.704077760000004</v>
      </c>
      <c r="C15" s="14">
        <v>0.22965364407067421</v>
      </c>
      <c r="D15">
        <f t="shared" si="1"/>
        <v>6.3792678908520617E-5</v>
      </c>
      <c r="G15" s="11">
        <f t="shared" si="2"/>
        <v>2806.8778719749071</v>
      </c>
      <c r="I15" s="14">
        <v>11.480436932528498</v>
      </c>
      <c r="K15" s="14">
        <f t="shared" si="3"/>
        <v>14.72439302391995</v>
      </c>
    </row>
    <row r="16" spans="1:11" x14ac:dyDescent="0.55000000000000004">
      <c r="A16" s="3">
        <f t="shared" si="0"/>
        <v>1300</v>
      </c>
      <c r="B16" s="14">
        <v>89.317682687999991</v>
      </c>
      <c r="C16" s="14">
        <v>0.21696880544069502</v>
      </c>
      <c r="D16">
        <f t="shared" si="1"/>
        <v>6.0269112622415281E-5</v>
      </c>
      <c r="G16" s="11">
        <f t="shared" si="2"/>
        <v>2651.8409553862725</v>
      </c>
      <c r="I16" s="14">
        <v>12.159323616625683</v>
      </c>
      <c r="K16" s="14">
        <f t="shared" si="3"/>
        <v>16.506859105159386</v>
      </c>
    </row>
    <row r="17" spans="1:11" x14ac:dyDescent="0.55000000000000004">
      <c r="A17" s="3">
        <f t="shared" si="0"/>
        <v>1350</v>
      </c>
      <c r="B17" s="14">
        <v>91.201309471999991</v>
      </c>
      <c r="C17" s="14">
        <v>0.20617178506388067</v>
      </c>
      <c r="D17">
        <f t="shared" si="1"/>
        <v>5.7269940295522411E-5</v>
      </c>
      <c r="G17" s="11">
        <f t="shared" si="2"/>
        <v>2519.8773730029861</v>
      </c>
      <c r="I17" s="14">
        <v>12.893281372575199</v>
      </c>
      <c r="K17" s="14">
        <f t="shared" si="3"/>
        <v>18.419869728008276</v>
      </c>
    </row>
    <row r="18" spans="1:11" x14ac:dyDescent="0.55000000000000004">
      <c r="A18" s="3">
        <f t="shared" si="0"/>
        <v>1400</v>
      </c>
      <c r="B18" s="14">
        <v>93.217091967999991</v>
      </c>
      <c r="C18" s="14">
        <v>0.20403933304942001</v>
      </c>
      <c r="D18">
        <f t="shared" si="1"/>
        <v>5.6677592513727779E-5</v>
      </c>
      <c r="G18" s="11">
        <f t="shared" si="2"/>
        <v>2493.8140706040222</v>
      </c>
      <c r="I18" s="14">
        <v>13.666339461398067</v>
      </c>
      <c r="K18" s="14">
        <f t="shared" si="3"/>
        <v>19.728344081849169</v>
      </c>
    </row>
    <row r="19" spans="1:11" x14ac:dyDescent="0.55000000000000004">
      <c r="A19" s="3">
        <f t="shared" si="0"/>
        <v>1450</v>
      </c>
      <c r="B19" s="14">
        <v>94.452992607999988</v>
      </c>
      <c r="C19" s="14">
        <v>0.19721988058002349</v>
      </c>
      <c r="D19">
        <f t="shared" si="1"/>
        <v>5.4783300161117635E-5</v>
      </c>
      <c r="G19" s="11">
        <f t="shared" si="2"/>
        <v>2410.4652070891761</v>
      </c>
      <c r="I19" s="14">
        <v>14.342086671531749</v>
      </c>
      <c r="K19" s="14">
        <f t="shared" si="3"/>
        <v>21.41972921478645</v>
      </c>
    </row>
    <row r="20" spans="1:11" x14ac:dyDescent="0.55000000000000004">
      <c r="A20" s="3">
        <f t="shared" si="0"/>
        <v>1500</v>
      </c>
      <c r="B20" s="14">
        <v>95.43355536</v>
      </c>
      <c r="C20" s="14">
        <v>0.19748648638823407</v>
      </c>
      <c r="D20">
        <f t="shared" si="1"/>
        <v>5.4857357330065019E-5</v>
      </c>
      <c r="G20" s="11">
        <f t="shared" si="2"/>
        <v>2413.723722522861</v>
      </c>
      <c r="I20" s="14">
        <v>14.990667821246541</v>
      </c>
      <c r="K20" s="14">
        <f t="shared" si="3"/>
        <v>22.358152945557926</v>
      </c>
    </row>
    <row r="21" spans="1:11" x14ac:dyDescent="0.55000000000000004">
      <c r="A21" s="3">
        <f t="shared" si="0"/>
        <v>1550</v>
      </c>
      <c r="B21" s="14">
        <v>96.088623487999996</v>
      </c>
      <c r="C21" s="14">
        <v>0.19955529143716472</v>
      </c>
      <c r="D21">
        <f t="shared" si="1"/>
        <v>5.5432025399212424E-5</v>
      </c>
      <c r="G21" s="11">
        <f t="shared" si="2"/>
        <v>2439.0091175653465</v>
      </c>
      <c r="I21" s="14">
        <v>15.596684538245251</v>
      </c>
      <c r="K21" s="14">
        <f t="shared" si="3"/>
        <v>23.020850530370588</v>
      </c>
    </row>
    <row r="22" spans="1:11" x14ac:dyDescent="0.55000000000000004">
      <c r="A22" s="3">
        <f t="shared" si="0"/>
        <v>1600</v>
      </c>
      <c r="B22" s="14">
        <v>96.645798495999998</v>
      </c>
      <c r="C22" s="14">
        <v>0.19777284081066715</v>
      </c>
      <c r="D22">
        <f t="shared" si="1"/>
        <v>5.4936900225185321E-5</v>
      </c>
      <c r="G22" s="11">
        <f t="shared" si="2"/>
        <v>2417.2236099081542</v>
      </c>
      <c r="I22" s="14">
        <v>16.193158962952165</v>
      </c>
      <c r="K22" s="14">
        <f t="shared" si="3"/>
        <v>24.116665097790769</v>
      </c>
    </row>
    <row r="23" spans="1:11" x14ac:dyDescent="0.55000000000000004">
      <c r="A23" s="3">
        <f t="shared" si="0"/>
        <v>1650</v>
      </c>
      <c r="B23" s="14">
        <v>96.891347072000002</v>
      </c>
      <c r="C23" s="14">
        <v>0.19697865697556288</v>
      </c>
      <c r="D23">
        <f t="shared" si="1"/>
        <v>5.4716293604323026E-5</v>
      </c>
      <c r="G23" s="11">
        <f t="shared" si="2"/>
        <v>2407.5169185902132</v>
      </c>
      <c r="I23" s="14">
        <v>16.741622928679778</v>
      </c>
      <c r="K23" s="14">
        <f t="shared" si="3"/>
        <v>25.034026584760134</v>
      </c>
    </row>
    <row r="24" spans="1:11" x14ac:dyDescent="0.55000000000000004">
      <c r="A24" s="3">
        <f t="shared" si="0"/>
        <v>1700</v>
      </c>
      <c r="B24" s="14">
        <v>96.796717055999991</v>
      </c>
      <c r="C24" s="14">
        <v>0.19389140128867877</v>
      </c>
      <c r="D24">
        <f t="shared" si="1"/>
        <v>5.3858722580188546E-5</v>
      </c>
      <c r="G24" s="11">
        <f t="shared" si="2"/>
        <v>2369.783793528296</v>
      </c>
      <c r="I24" s="14">
        <v>17.232098461035232</v>
      </c>
      <c r="K24" s="14">
        <f t="shared" si="3"/>
        <v>26.177727533263305</v>
      </c>
    </row>
    <row r="25" spans="1:11" x14ac:dyDescent="0.55000000000000004">
      <c r="A25" s="3">
        <f t="shared" si="0"/>
        <v>1750</v>
      </c>
      <c r="B25" s="14">
        <v>96.963951135999991</v>
      </c>
      <c r="C25" s="14">
        <v>0.19366478108737226</v>
      </c>
      <c r="D25">
        <f t="shared" si="1"/>
        <v>5.3795772524270068E-5</v>
      </c>
      <c r="G25" s="11">
        <f t="shared" si="2"/>
        <v>2367.0139910678831</v>
      </c>
      <c r="I25" s="14">
        <v>17.769572132194007</v>
      </c>
      <c r="K25" s="14">
        <f t="shared" si="3"/>
        <v>27.025805473603484</v>
      </c>
    </row>
    <row r="26" spans="1:11" x14ac:dyDescent="0.55000000000000004">
      <c r="A26" s="3">
        <f t="shared" si="0"/>
        <v>1800</v>
      </c>
      <c r="B26" s="14">
        <v>97.553757183999991</v>
      </c>
      <c r="C26" s="14">
        <v>0.19849732672680465</v>
      </c>
      <c r="D26">
        <f t="shared" si="1"/>
        <v>5.5138146313001292E-5</v>
      </c>
      <c r="G26" s="11">
        <f t="shared" si="2"/>
        <v>2426.078437772057</v>
      </c>
      <c r="I26" s="14">
        <v>18.38845001396021</v>
      </c>
      <c r="K26" s="14">
        <f t="shared" si="3"/>
        <v>27.286182927807072</v>
      </c>
    </row>
    <row r="27" spans="1:11" x14ac:dyDescent="0.55000000000000004">
      <c r="A27" s="3">
        <f t="shared" si="0"/>
        <v>1850</v>
      </c>
      <c r="B27" s="14">
        <v>97.839278783999987</v>
      </c>
      <c r="C27" s="14">
        <v>0.20111383642110625</v>
      </c>
      <c r="D27">
        <f t="shared" si="1"/>
        <v>5.58649545614184E-5</v>
      </c>
      <c r="G27" s="11">
        <f t="shared" si="2"/>
        <v>2458.0580007024096</v>
      </c>
      <c r="I27" s="14">
        <v>18.954554833387512</v>
      </c>
      <c r="K27" s="14">
        <f t="shared" si="3"/>
        <v>27.760287747765091</v>
      </c>
    </row>
    <row r="28" spans="1:11" x14ac:dyDescent="0.55000000000000004">
      <c r="A28" s="3">
        <f t="shared" si="0"/>
        <v>1900</v>
      </c>
      <c r="B28" s="14">
        <v>98.036696575999997</v>
      </c>
      <c r="C28" s="14">
        <v>0.20107670369291789</v>
      </c>
      <c r="D28">
        <f t="shared" si="1"/>
        <v>5.5854639914699413E-5</v>
      </c>
      <c r="G28" s="11">
        <f t="shared" si="2"/>
        <v>2457.604156246774</v>
      </c>
      <c r="I28" s="14">
        <v>19.506119830540307</v>
      </c>
      <c r="K28" s="14">
        <f t="shared" si="3"/>
        <v>28.573369397774542</v>
      </c>
    </row>
    <row r="29" spans="1:11" x14ac:dyDescent="0.55000000000000004">
      <c r="A29" s="3">
        <f t="shared" si="0"/>
        <v>1950</v>
      </c>
      <c r="B29" s="14">
        <v>98.666475647999988</v>
      </c>
      <c r="C29" s="14">
        <v>0.19980851573026318</v>
      </c>
      <c r="D29">
        <f t="shared" si="1"/>
        <v>5.5502365480628663E-5</v>
      </c>
      <c r="G29" s="11">
        <f t="shared" si="2"/>
        <v>2442.104081147661</v>
      </c>
      <c r="I29" s="14">
        <v>20.148041878337946</v>
      </c>
      <c r="K29" s="14">
        <f t="shared" si="3"/>
        <v>29.701007144597174</v>
      </c>
    </row>
    <row r="30" spans="1:11" x14ac:dyDescent="0.55000000000000004">
      <c r="A30" s="3">
        <f t="shared" si="0"/>
        <v>2000</v>
      </c>
      <c r="B30" s="14">
        <v>99.652748831999986</v>
      </c>
      <c r="C30" s="14">
        <v>0.20088543251755253</v>
      </c>
      <c r="D30">
        <f t="shared" si="1"/>
        <v>5.5801509032653482E-5</v>
      </c>
      <c r="G30" s="11">
        <f t="shared" si="2"/>
        <v>2455.2663974367533</v>
      </c>
      <c r="I30" s="14">
        <v>20.871222909375998</v>
      </c>
      <c r="K30" s="14">
        <f t="shared" si="3"/>
        <v>30.602138550910169</v>
      </c>
    </row>
    <row r="31" spans="1:11" x14ac:dyDescent="0.55000000000000004">
      <c r="A31" s="3">
        <f t="shared" si="0"/>
        <v>2050</v>
      </c>
      <c r="B31" s="14">
        <v>100.21400272</v>
      </c>
      <c r="C31" s="14">
        <v>0.19845839202218307</v>
      </c>
      <c r="D31">
        <f t="shared" si="1"/>
        <v>5.5127331117273075E-5</v>
      </c>
      <c r="G31" s="11">
        <f t="shared" si="2"/>
        <v>2425.6025691600153</v>
      </c>
      <c r="I31" s="14">
        <v>21.513490940018599</v>
      </c>
      <c r="K31" s="14">
        <f t="shared" si="3"/>
        <v>31.92961962061549</v>
      </c>
    </row>
    <row r="32" spans="1:11" x14ac:dyDescent="0.55000000000000004">
      <c r="A32" s="3">
        <f t="shared" si="0"/>
        <v>2100</v>
      </c>
      <c r="B32" s="14">
        <v>100.989805696</v>
      </c>
      <c r="C32" s="14">
        <v>0.19683114600640372</v>
      </c>
      <c r="D32">
        <f t="shared" si="1"/>
        <v>5.4675318335112144E-5</v>
      </c>
      <c r="G32" s="11">
        <f t="shared" si="2"/>
        <v>2405.7140067449345</v>
      </c>
      <c r="I32" s="14">
        <v>22.208818216340998</v>
      </c>
      <c r="K32" s="14">
        <f t="shared" si="3"/>
        <v>33.234102372379155</v>
      </c>
    </row>
    <row r="33" spans="1:11" x14ac:dyDescent="0.55000000000000004">
      <c r="A33" s="3">
        <f t="shared" si="0"/>
        <v>2150</v>
      </c>
      <c r="B33" s="14">
        <v>101.80395014399998</v>
      </c>
      <c r="C33" s="14">
        <v>0.19574270568490743</v>
      </c>
      <c r="D33">
        <f t="shared" si="1"/>
        <v>5.4372973801363176E-5</v>
      </c>
      <c r="G33" s="11">
        <f t="shared" si="2"/>
        <v>2392.4108472599796</v>
      </c>
      <c r="I33" s="14">
        <v>22.920902167981524</v>
      </c>
      <c r="K33" s="14">
        <f t="shared" si="3"/>
        <v>34.490417019818281</v>
      </c>
    </row>
    <row r="34" spans="1:11" x14ac:dyDescent="0.55000000000000004">
      <c r="A34" s="3">
        <f t="shared" si="0"/>
        <v>2200</v>
      </c>
      <c r="B34" s="14">
        <v>102.08376131199999</v>
      </c>
      <c r="C34" s="14">
        <v>0.19552648901416048</v>
      </c>
      <c r="D34">
        <f t="shared" si="1"/>
        <v>5.4312913615044577E-5</v>
      </c>
      <c r="G34" s="11">
        <f t="shared" si="2"/>
        <v>2389.7681990619612</v>
      </c>
      <c r="I34" s="14">
        <v>23.518410269830163</v>
      </c>
      <c r="K34" s="14">
        <f t="shared" si="3"/>
        <v>35.428656639008771</v>
      </c>
    </row>
    <row r="35" spans="1:11" x14ac:dyDescent="0.55000000000000004">
      <c r="A35" s="3">
        <f t="shared" si="0"/>
        <v>2250</v>
      </c>
      <c r="B35" s="14">
        <v>102.810617728</v>
      </c>
      <c r="C35" s="14">
        <v>0.19444805781041591</v>
      </c>
      <c r="D35">
        <f t="shared" si="1"/>
        <v>5.4013349391782195E-5</v>
      </c>
      <c r="G35" s="11">
        <f t="shared" si="2"/>
        <v>2376.5873732384166</v>
      </c>
      <c r="I35" s="14">
        <v>24.2241811023985</v>
      </c>
      <c r="K35" s="14">
        <f t="shared" si="3"/>
        <v>36.694233483957035</v>
      </c>
    </row>
    <row r="36" spans="1:11" x14ac:dyDescent="0.55000000000000004">
      <c r="A36" s="3">
        <f t="shared" si="0"/>
        <v>2300</v>
      </c>
      <c r="B36" s="14">
        <v>103.32618815999999</v>
      </c>
      <c r="C36" s="14">
        <v>0.19450509479462494</v>
      </c>
      <c r="D36">
        <f t="shared" si="1"/>
        <v>5.4029192998506927E-5</v>
      </c>
      <c r="G36" s="11">
        <f t="shared" si="2"/>
        <v>2377.2844919343047</v>
      </c>
      <c r="I36" s="14">
        <v>24.886674179595097</v>
      </c>
      <c r="K36" s="14">
        <f t="shared" si="3"/>
        <v>37.68670823812289</v>
      </c>
    </row>
    <row r="37" spans="1:11" x14ac:dyDescent="0.55000000000000004">
      <c r="A37" s="3">
        <f t="shared" si="0"/>
        <v>2350</v>
      </c>
      <c r="B37" s="14">
        <v>103.458343872</v>
      </c>
      <c r="C37" s="14">
        <v>0.19655059768901323</v>
      </c>
      <c r="D37">
        <f t="shared" si="1"/>
        <v>5.459738824694812E-5</v>
      </c>
      <c r="G37" s="11">
        <f t="shared" si="2"/>
        <v>2402.2850828657174</v>
      </c>
      <c r="I37" s="14">
        <v>25.460211223099272</v>
      </c>
      <c r="K37" s="14">
        <f t="shared" si="3"/>
        <v>38.153989739560316</v>
      </c>
    </row>
    <row r="38" spans="1:11" x14ac:dyDescent="0.55000000000000004">
      <c r="A38" s="3">
        <f t="shared" si="0"/>
        <v>2400</v>
      </c>
      <c r="B38" s="14">
        <v>103.35066144</v>
      </c>
      <c r="C38" s="14">
        <v>0.19760611106239617</v>
      </c>
      <c r="D38">
        <f t="shared" si="1"/>
        <v>5.489058640622116E-5</v>
      </c>
      <c r="G38" s="11">
        <f t="shared" si="2"/>
        <v>2415.1858018737312</v>
      </c>
      <c r="I38" s="14">
        <v>25.97485429788399</v>
      </c>
      <c r="K38" s="14">
        <f t="shared" si="3"/>
        <v>38.717300921459767</v>
      </c>
    </row>
    <row r="39" spans="1:11" x14ac:dyDescent="0.55000000000000004">
      <c r="A39" s="3">
        <f t="shared" si="0"/>
        <v>2450</v>
      </c>
      <c r="B39" s="14">
        <v>103.238084352</v>
      </c>
      <c r="C39" s="14">
        <v>0.19624297054120757</v>
      </c>
      <c r="D39">
        <f t="shared" si="1"/>
        <v>5.4511936261446546E-5</v>
      </c>
      <c r="G39" s="11">
        <f t="shared" si="2"/>
        <v>2398.5251955036479</v>
      </c>
      <c r="I39" s="14">
        <v>26.487113935292339</v>
      </c>
      <c r="K39" s="14">
        <f t="shared" si="3"/>
        <v>39.755100486667949</v>
      </c>
    </row>
    <row r="40" spans="1:11" x14ac:dyDescent="0.55000000000000004">
      <c r="A40" s="3">
        <f t="shared" si="0"/>
        <v>2500</v>
      </c>
      <c r="B40" s="14">
        <v>103.145085888</v>
      </c>
      <c r="C40" s="14">
        <v>0.19737645402960061</v>
      </c>
      <c r="D40">
        <f t="shared" si="1"/>
        <v>5.4826792786000171E-5</v>
      </c>
      <c r="G40" s="11">
        <f t="shared" si="2"/>
        <v>2412.3788825840074</v>
      </c>
      <c r="I40" s="14">
        <v>27.003320339969086</v>
      </c>
      <c r="K40" s="14">
        <f t="shared" si="3"/>
        <v>40.297133226336577</v>
      </c>
    </row>
    <row r="41" spans="1:11" x14ac:dyDescent="0.55000000000000004">
      <c r="A41" s="3">
        <f t="shared" si="0"/>
        <v>2550</v>
      </c>
      <c r="B41" s="14">
        <v>102.982746464</v>
      </c>
      <c r="C41" s="14">
        <v>0.19745443680111374</v>
      </c>
      <c r="D41">
        <f t="shared" si="1"/>
        <v>5.4848454666976039E-5</v>
      </c>
      <c r="G41" s="11">
        <f t="shared" si="2"/>
        <v>2413.3320053469456</v>
      </c>
      <c r="I41" s="14">
        <v>27.500036377713226</v>
      </c>
      <c r="K41" s="14">
        <f t="shared" si="3"/>
        <v>41.022176285908564</v>
      </c>
    </row>
    <row r="42" spans="1:11" x14ac:dyDescent="0.55000000000000004">
      <c r="A42" s="3">
        <f t="shared" si="0"/>
        <v>2600</v>
      </c>
      <c r="B42" s="14">
        <v>102.919115936</v>
      </c>
      <c r="C42" s="14">
        <v>0.20027195056887639</v>
      </c>
      <c r="D42">
        <f t="shared" si="1"/>
        <v>5.5631097380243446E-5</v>
      </c>
      <c r="G42" s="11">
        <f t="shared" si="2"/>
        <v>2447.7682847307115</v>
      </c>
      <c r="I42" s="14">
        <v>28.021928006669459</v>
      </c>
      <c r="K42" s="14">
        <f t="shared" si="3"/>
        <v>41.212618634409729</v>
      </c>
    </row>
    <row r="43" spans="1:11" x14ac:dyDescent="0.55000000000000004">
      <c r="A43" s="3">
        <f t="shared" si="0"/>
        <v>2650</v>
      </c>
      <c r="B43" s="14">
        <v>102.66296227199999</v>
      </c>
      <c r="C43" s="14">
        <v>0.20096888824016559</v>
      </c>
      <c r="D43">
        <f t="shared" si="1"/>
        <v>5.5824691177823776E-5</v>
      </c>
      <c r="G43" s="11">
        <f t="shared" si="2"/>
        <v>2456.286411824246</v>
      </c>
      <c r="I43" s="14">
        <v>28.489726712804178</v>
      </c>
      <c r="K43" s="14">
        <f t="shared" si="3"/>
        <v>41.755316347625389</v>
      </c>
    </row>
    <row r="44" spans="1:11" x14ac:dyDescent="0.55000000000000004">
      <c r="A44" s="3">
        <f t="shared" si="0"/>
        <v>2700</v>
      </c>
      <c r="B44" s="14">
        <v>101.89939593599999</v>
      </c>
      <c r="C44" s="14">
        <v>0.20243435683586058</v>
      </c>
      <c r="D44">
        <f t="shared" si="1"/>
        <v>5.6231765787739052E-5</v>
      </c>
      <c r="G44" s="11">
        <f t="shared" si="2"/>
        <v>2474.1976946605182</v>
      </c>
      <c r="I44" s="14">
        <v>28.811375430999771</v>
      </c>
      <c r="K44" s="14">
        <f t="shared" si="3"/>
        <v>41.921044456324495</v>
      </c>
    </row>
    <row r="45" spans="1:11" x14ac:dyDescent="0.55000000000000004">
      <c r="A45" s="3">
        <f t="shared" si="0"/>
        <v>2750</v>
      </c>
      <c r="B45" s="14">
        <v>101.096672352</v>
      </c>
      <c r="C45" s="14">
        <v>0.20463329687177975</v>
      </c>
      <c r="D45">
        <f t="shared" si="1"/>
        <v>5.6842582464383266E-5</v>
      </c>
      <c r="G45" s="11">
        <f t="shared" si="2"/>
        <v>2501.0736284328636</v>
      </c>
      <c r="I45" s="14">
        <v>29.113751623313274</v>
      </c>
      <c r="K45" s="14">
        <f t="shared" si="3"/>
        <v>41.90580583171392</v>
      </c>
    </row>
    <row r="46" spans="1:11" x14ac:dyDescent="0.55000000000000004">
      <c r="A46" s="3">
        <f t="shared" si="0"/>
        <v>2800</v>
      </c>
      <c r="B46" s="14">
        <v>100.90251766399999</v>
      </c>
      <c r="C46" s="14">
        <v>0.20322825941835315</v>
      </c>
      <c r="D46">
        <f t="shared" si="1"/>
        <v>5.6452294282875874E-5</v>
      </c>
      <c r="G46" s="11">
        <f t="shared" si="2"/>
        <v>2483.9009484465382</v>
      </c>
      <c r="I46" s="14">
        <v>29.586163434047425</v>
      </c>
      <c r="K46" s="14">
        <f t="shared" si="3"/>
        <v>42.880207614230152</v>
      </c>
    </row>
    <row r="47" spans="1:11" x14ac:dyDescent="0.55000000000000004">
      <c r="A47" s="3">
        <f t="shared" si="0"/>
        <v>2850</v>
      </c>
      <c r="B47" s="14">
        <v>100.65778486399999</v>
      </c>
      <c r="C47" s="14">
        <v>0.2035387585789252</v>
      </c>
      <c r="D47">
        <f t="shared" si="1"/>
        <v>5.6538544049701442E-5</v>
      </c>
      <c r="G47" s="11">
        <f t="shared" si="2"/>
        <v>2487.6959381868633</v>
      </c>
      <c r="I47" s="14">
        <v>30.041446958259602</v>
      </c>
      <c r="K47" s="14">
        <f t="shared" si="3"/>
        <v>43.473644583975251</v>
      </c>
    </row>
    <row r="48" spans="1:11" x14ac:dyDescent="0.55000000000000004">
      <c r="A48" s="3">
        <f t="shared" si="0"/>
        <v>2900</v>
      </c>
      <c r="B48" s="14">
        <v>99.948059743999991</v>
      </c>
      <c r="C48" s="14">
        <v>0.206730911904423</v>
      </c>
      <c r="D48">
        <f t="shared" si="1"/>
        <v>5.7425253306784165E-5</v>
      </c>
      <c r="G48" s="11">
        <f t="shared" si="2"/>
        <v>2526.7111454985034</v>
      </c>
      <c r="I48" s="14">
        <v>30.35295538912273</v>
      </c>
      <c r="K48" s="14">
        <f t="shared" si="3"/>
        <v>43.246193612401811</v>
      </c>
    </row>
    <row r="49" spans="1:11" x14ac:dyDescent="0.55000000000000004">
      <c r="A49" s="3">
        <f t="shared" si="0"/>
        <v>2950</v>
      </c>
      <c r="B49" s="14">
        <v>99.391700512</v>
      </c>
      <c r="C49" s="14">
        <v>0.20942204288317046</v>
      </c>
      <c r="D49">
        <f t="shared" si="1"/>
        <v>5.8172789689769574E-5</v>
      </c>
      <c r="G49" s="11">
        <f t="shared" si="2"/>
        <v>2559.6027463498613</v>
      </c>
      <c r="I49" s="14">
        <v>30.704409888702447</v>
      </c>
      <c r="K49" s="14">
        <f t="shared" si="3"/>
        <v>43.184777699179783</v>
      </c>
    </row>
    <row r="50" spans="1:11" x14ac:dyDescent="0.55000000000000004">
      <c r="A50" s="3">
        <f t="shared" si="0"/>
        <v>3000</v>
      </c>
      <c r="B50" s="14">
        <v>99.287281183999994</v>
      </c>
      <c r="C50" s="14">
        <v>0.21305376296440684</v>
      </c>
      <c r="D50">
        <f t="shared" si="1"/>
        <v>5.9181600823446342E-5</v>
      </c>
      <c r="G50" s="11">
        <f t="shared" si="2"/>
        <v>2603.9904362316393</v>
      </c>
      <c r="I50" s="14">
        <v>31.192019316255848</v>
      </c>
      <c r="K50" s="14">
        <f t="shared" si="3"/>
        <v>43.122765727597361</v>
      </c>
    </row>
    <row r="51" spans="1:11" x14ac:dyDescent="0.55000000000000004">
      <c r="A51" s="3">
        <f t="shared" si="0"/>
        <v>3050</v>
      </c>
      <c r="B51" s="14">
        <v>98.809236447999993</v>
      </c>
      <c r="C51" s="14">
        <v>0.21803501401656389</v>
      </c>
      <c r="D51">
        <f t="shared" si="1"/>
        <v>6.0565281671267745E-5</v>
      </c>
      <c r="G51" s="11">
        <f t="shared" si="2"/>
        <v>2664.8723935357807</v>
      </c>
      <c r="I51" s="14">
        <v>31.559201085405117</v>
      </c>
      <c r="K51" s="14">
        <f t="shared" si="3"/>
        <v>42.633607591512224</v>
      </c>
    </row>
    <row r="52" spans="1:11" x14ac:dyDescent="0.55000000000000004">
      <c r="A52" s="3">
        <f t="shared" si="0"/>
        <v>3100</v>
      </c>
      <c r="B52" s="14">
        <v>98.810052223999989</v>
      </c>
      <c r="C52" s="14">
        <v>0.21868090829858025</v>
      </c>
      <c r="D52">
        <f t="shared" si="1"/>
        <v>6.0744696749605622E-5</v>
      </c>
      <c r="G52" s="11">
        <f t="shared" si="2"/>
        <v>2672.7666569826474</v>
      </c>
      <c r="I52" s="14">
        <v>32.076829864000025</v>
      </c>
      <c r="K52" s="14">
        <f t="shared" si="3"/>
        <v>43.204889289050193</v>
      </c>
    </row>
    <row r="53" spans="1:11" x14ac:dyDescent="0.55000000000000004">
      <c r="A53" s="3">
        <f t="shared" si="0"/>
        <v>3150</v>
      </c>
      <c r="B53" s="14">
        <v>98.587345375999988</v>
      </c>
      <c r="C53" s="14">
        <v>0.22185721147735457</v>
      </c>
      <c r="D53">
        <f t="shared" si="1"/>
        <v>6.1627003188154044E-5</v>
      </c>
      <c r="G53" s="11">
        <f t="shared" si="2"/>
        <v>2711.5881402787777</v>
      </c>
      <c r="I53" s="14">
        <v>32.520734396866928</v>
      </c>
      <c r="K53" s="14">
        <f t="shared" si="3"/>
        <v>43.17567335896539</v>
      </c>
    </row>
    <row r="54" spans="1:11" x14ac:dyDescent="0.55000000000000004">
      <c r="A54" s="3">
        <f t="shared" si="0"/>
        <v>3200</v>
      </c>
      <c r="B54" s="14">
        <v>98.379322496</v>
      </c>
      <c r="C54" s="14">
        <v>0.22077712496180243</v>
      </c>
      <c r="D54">
        <f t="shared" si="1"/>
        <v>6.1326979156056232E-5</v>
      </c>
      <c r="G54" s="11">
        <f t="shared" si="2"/>
        <v>2698.3870828664744</v>
      </c>
      <c r="I54" s="14">
        <v>32.967227393981297</v>
      </c>
      <c r="K54" s="14">
        <f t="shared" si="3"/>
        <v>43.982577359604662</v>
      </c>
    </row>
    <row r="55" spans="1:11" x14ac:dyDescent="0.55000000000000004">
      <c r="A55" s="3">
        <f t="shared" si="0"/>
        <v>3250</v>
      </c>
      <c r="B55" s="14">
        <v>98.578371840000003</v>
      </c>
      <c r="C55" s="14">
        <v>0.2220180232532088</v>
      </c>
      <c r="D55">
        <f t="shared" si="1"/>
        <v>6.1671673125891329E-5</v>
      </c>
      <c r="G55" s="11">
        <f t="shared" si="2"/>
        <v>2713.5536175392185</v>
      </c>
      <c r="I55" s="14">
        <v>33.550084617333589</v>
      </c>
      <c r="K55" s="14">
        <f t="shared" si="3"/>
        <v>44.510012200138618</v>
      </c>
    </row>
    <row r="56" spans="1:11" x14ac:dyDescent="0.55000000000000004">
      <c r="A56" s="3">
        <f t="shared" si="0"/>
        <v>3300</v>
      </c>
      <c r="B56" s="14">
        <v>99.225282207999996</v>
      </c>
      <c r="C56" s="14">
        <v>0.21961463072889847</v>
      </c>
      <c r="D56">
        <f t="shared" si="1"/>
        <v>6.1004064091360685E-5</v>
      </c>
      <c r="G56" s="11">
        <f t="shared" si="2"/>
        <v>2684.1788200198703</v>
      </c>
      <c r="I56" s="14">
        <v>34.289795939852951</v>
      </c>
      <c r="K56" s="14">
        <f t="shared" si="3"/>
        <v>45.989210727233448</v>
      </c>
    </row>
    <row r="57" spans="1:11" x14ac:dyDescent="0.55000000000000004">
      <c r="A57" s="3">
        <f t="shared" si="0"/>
        <v>3350</v>
      </c>
      <c r="B57" s="14">
        <v>99.672327455999991</v>
      </c>
      <c r="C57" s="14">
        <v>0.21823168383876385</v>
      </c>
      <c r="D57">
        <f t="shared" si="1"/>
        <v>6.06199121774344E-5</v>
      </c>
      <c r="G57" s="11">
        <f t="shared" si="2"/>
        <v>2667.2761358071134</v>
      </c>
      <c r="I57" s="14">
        <v>34.966166773386185</v>
      </c>
      <c r="K57" s="14">
        <f t="shared" si="3"/>
        <v>47.19353901694911</v>
      </c>
    </row>
    <row r="58" spans="1:11" x14ac:dyDescent="0.55000000000000004">
      <c r="A58" s="3">
        <f t="shared" si="0"/>
        <v>3400</v>
      </c>
      <c r="B58" s="14">
        <v>100.285791008</v>
      </c>
      <c r="C58" s="14">
        <v>0.21903805540994312</v>
      </c>
      <c r="D58">
        <f t="shared" si="1"/>
        <v>6.0843904280539758E-5</v>
      </c>
      <c r="G58" s="11">
        <f t="shared" si="2"/>
        <v>2677.1317883437496</v>
      </c>
      <c r="I58" s="14">
        <v>35.706471819553066</v>
      </c>
      <c r="K58" s="14">
        <f t="shared" si="3"/>
        <v>48.015304704112609</v>
      </c>
    </row>
    <row r="59" spans="1:11" x14ac:dyDescent="0.55000000000000004">
      <c r="A59" s="3">
        <f t="shared" si="0"/>
        <v>3450</v>
      </c>
      <c r="B59" s="14">
        <v>100.72794159999999</v>
      </c>
      <c r="C59" s="14">
        <v>0.21661371785174599</v>
      </c>
      <c r="D59">
        <f t="shared" si="1"/>
        <v>6.0170477181040553E-5</v>
      </c>
      <c r="G59" s="11">
        <f t="shared" si="2"/>
        <v>2647.5009959657841</v>
      </c>
      <c r="I59" s="14">
        <v>36.391308554304892</v>
      </c>
      <c r="K59" s="14">
        <f t="shared" si="3"/>
        <v>49.483913696397622</v>
      </c>
    </row>
    <row r="60" spans="1:11" x14ac:dyDescent="0.55000000000000004">
      <c r="A60" s="3">
        <f t="shared" si="0"/>
        <v>3500</v>
      </c>
      <c r="B60" s="14">
        <v>100.689600128</v>
      </c>
      <c r="C60" s="14">
        <v>0.2189394243302438</v>
      </c>
      <c r="D60">
        <f t="shared" si="1"/>
        <v>6.0816506758401052E-5</v>
      </c>
      <c r="G60" s="11">
        <f t="shared" si="2"/>
        <v>2675.9262973696464</v>
      </c>
      <c r="I60" s="14">
        <v>36.904665939752171</v>
      </c>
      <c r="K60" s="14">
        <f t="shared" si="3"/>
        <v>49.648900088803636</v>
      </c>
    </row>
    <row r="61" spans="1:11" x14ac:dyDescent="0.55000000000000004">
      <c r="A61" s="3">
        <f t="shared" si="0"/>
        <v>3550</v>
      </c>
      <c r="B61" s="14">
        <v>101.32345807999999</v>
      </c>
      <c r="C61" s="14">
        <v>0.2176084150560712</v>
      </c>
      <c r="D61">
        <f t="shared" si="1"/>
        <v>6.0446781960019777E-5</v>
      </c>
      <c r="G61" s="11">
        <f t="shared" si="2"/>
        <v>2659.6584062408701</v>
      </c>
      <c r="I61" s="14">
        <v>37.667515398952226</v>
      </c>
      <c r="K61" s="14">
        <f t="shared" si="3"/>
        <v>50.985139714948502</v>
      </c>
    </row>
    <row r="62" spans="1:11" x14ac:dyDescent="0.55000000000000004">
      <c r="A62" s="3">
        <f t="shared" si="0"/>
        <v>3600</v>
      </c>
      <c r="B62" s="14">
        <v>101.21006521599999</v>
      </c>
      <c r="C62" s="14">
        <v>0.22322875046176707</v>
      </c>
      <c r="D62">
        <f t="shared" si="1"/>
        <v>6.2007986239379746E-5</v>
      </c>
      <c r="G62" s="11">
        <f t="shared" si="2"/>
        <v>2728.351394532709</v>
      </c>
      <c r="I62" s="14">
        <v>38.155295682231532</v>
      </c>
      <c r="K62" s="14">
        <f t="shared" si="3"/>
        <v>50.345078251754785</v>
      </c>
    </row>
    <row r="63" spans="1:11" x14ac:dyDescent="0.55000000000000004">
      <c r="A63" s="3">
        <f t="shared" si="0"/>
        <v>3650</v>
      </c>
      <c r="B63" s="14">
        <v>101.129303392</v>
      </c>
      <c r="C63" s="14">
        <v>0.22250648849380913</v>
      </c>
      <c r="D63">
        <f t="shared" si="1"/>
        <v>6.1807357914946988E-5</v>
      </c>
      <c r="G63" s="11">
        <f t="shared" si="2"/>
        <v>2719.5237482576676</v>
      </c>
      <c r="I63" s="14">
        <v>38.654360986206868</v>
      </c>
      <c r="K63" s="14">
        <f t="shared" si="3"/>
        <v>51.169142994062241</v>
      </c>
    </row>
    <row r="64" spans="1:11" x14ac:dyDescent="0.55000000000000004">
      <c r="A64" s="3">
        <f t="shared" si="0"/>
        <v>3700</v>
      </c>
      <c r="B64" s="14">
        <v>101.00530543999999</v>
      </c>
      <c r="C64" s="14">
        <v>0.22565692557545919</v>
      </c>
      <c r="D64">
        <f t="shared" si="1"/>
        <v>6.2682479326516447E-5</v>
      </c>
      <c r="G64" s="11">
        <f t="shared" si="2"/>
        <v>2758.0290903667237</v>
      </c>
      <c r="I64" s="14">
        <v>39.135828150413971</v>
      </c>
      <c r="K64" s="14">
        <f t="shared" si="3"/>
        <v>51.083210773080303</v>
      </c>
    </row>
    <row r="65" spans="1:11" x14ac:dyDescent="0.55000000000000004">
      <c r="A65" s="3">
        <f t="shared" si="0"/>
        <v>3750</v>
      </c>
      <c r="B65" s="14">
        <v>100.96614819199999</v>
      </c>
      <c r="C65" s="14">
        <v>0.22328198140027303</v>
      </c>
      <c r="D65">
        <f t="shared" si="1"/>
        <v>6.2022772611186952E-5</v>
      </c>
      <c r="G65" s="11">
        <f t="shared" si="2"/>
        <v>2729.0019948922259</v>
      </c>
      <c r="I65" s="14">
        <v>39.649313677655691</v>
      </c>
      <c r="K65" s="14">
        <f t="shared" si="3"/>
        <v>52.303929973930828</v>
      </c>
    </row>
    <row r="66" spans="1:11" x14ac:dyDescent="0.55000000000000004">
      <c r="A66" s="3">
        <f t="shared" si="0"/>
        <v>3800</v>
      </c>
      <c r="B66" s="14">
        <v>100.75567798399999</v>
      </c>
      <c r="C66" s="14">
        <v>0.2243025613726552</v>
      </c>
      <c r="D66">
        <f t="shared" si="1"/>
        <v>6.2306267047959778E-5</v>
      </c>
      <c r="G66" s="11">
        <f t="shared" si="2"/>
        <v>2741.4757501102304</v>
      </c>
      <c r="I66" s="14">
        <v>40.09421771651914</v>
      </c>
      <c r="K66" s="14">
        <f t="shared" si="3"/>
        <v>52.650177107590764</v>
      </c>
    </row>
    <row r="67" spans="1:11" x14ac:dyDescent="0.55000000000000004">
      <c r="A67" s="3">
        <f t="shared" si="0"/>
        <v>3850</v>
      </c>
      <c r="B67" s="14">
        <v>100.072873472</v>
      </c>
      <c r="C67" s="14">
        <v>0.22658337114057964</v>
      </c>
      <c r="D67">
        <f t="shared" si="1"/>
        <v>6.2939825316827671E-5</v>
      </c>
      <c r="G67" s="11">
        <f t="shared" si="2"/>
        <v>2769.3523139404174</v>
      </c>
      <c r="I67" s="14">
        <v>40.346486195817867</v>
      </c>
      <c r="K67" s="14">
        <f t="shared" si="3"/>
        <v>52.448130046074489</v>
      </c>
    </row>
    <row r="68" spans="1:11" x14ac:dyDescent="0.55000000000000004">
      <c r="A68" s="3">
        <f t="shared" si="0"/>
        <v>3900</v>
      </c>
      <c r="B68" s="14">
        <v>99.652748831999986</v>
      </c>
      <c r="C68" s="14">
        <v>0.22638560929486762</v>
      </c>
      <c r="D68">
        <f t="shared" si="1"/>
        <v>6.2884891470796559E-5</v>
      </c>
      <c r="G68" s="11">
        <f t="shared" si="2"/>
        <v>2766.9352247150487</v>
      </c>
      <c r="I68" s="14">
        <v>40.698884673283203</v>
      </c>
      <c r="K68" s="14">
        <f t="shared" si="3"/>
        <v>52.952444825992778</v>
      </c>
    </row>
    <row r="69" spans="1:11" x14ac:dyDescent="0.55000000000000004">
      <c r="A69" s="3">
        <f t="shared" si="0"/>
        <v>3950</v>
      </c>
      <c r="B69" s="14">
        <v>98.858998783999994</v>
      </c>
      <c r="C69" s="14">
        <v>0.23099037589109139</v>
      </c>
      <c r="D69">
        <f t="shared" si="1"/>
        <v>6.4163993303080943E-5</v>
      </c>
      <c r="G69" s="11">
        <f t="shared" si="2"/>
        <v>2823.2157053355613</v>
      </c>
      <c r="I69" s="14">
        <v>40.892336068939137</v>
      </c>
      <c r="K69" s="14">
        <f t="shared" si="3"/>
        <v>52.143521860538655</v>
      </c>
    </row>
    <row r="70" spans="1:11" x14ac:dyDescent="0.55000000000000004">
      <c r="A70" s="3">
        <f t="shared" si="0"/>
        <v>4000</v>
      </c>
      <c r="B70" s="14">
        <v>97.896383103999995</v>
      </c>
      <c r="C70" s="14">
        <v>0.23173037151623285</v>
      </c>
      <c r="D70">
        <f t="shared" si="1"/>
        <v>6.4369547643398017E-5</v>
      </c>
      <c r="G70" s="11">
        <f t="shared" si="2"/>
        <v>2832.2600963095128</v>
      </c>
      <c r="I70" s="14">
        <v>41.006741063005101</v>
      </c>
      <c r="K70" s="14">
        <f t="shared" si="3"/>
        <v>52.122426192133808</v>
      </c>
    </row>
    <row r="71" spans="1:11" x14ac:dyDescent="0.55000000000000004">
      <c r="A71" s="3">
        <f t="shared" si="0"/>
        <v>4050</v>
      </c>
      <c r="B71" s="14">
        <v>96.860347583999996</v>
      </c>
      <c r="C71" s="14">
        <v>0.2333904879416584</v>
      </c>
      <c r="D71">
        <f t="shared" si="1"/>
        <v>6.4830691094905113E-5</v>
      </c>
      <c r="G71" s="11">
        <f t="shared" si="2"/>
        <v>2852.5504081758249</v>
      </c>
      <c r="I71" s="14">
        <v>41.079927113196504</v>
      </c>
      <c r="K71" s="14">
        <f t="shared" si="3"/>
        <v>51.844040050489419</v>
      </c>
    </row>
    <row r="72" spans="1:11" x14ac:dyDescent="0.55000000000000004">
      <c r="A72" s="3">
        <f t="shared" si="0"/>
        <v>4100</v>
      </c>
      <c r="B72" s="14">
        <v>95.806364991999985</v>
      </c>
      <c r="C72" s="14">
        <v>0.23458243236189005</v>
      </c>
      <c r="D72">
        <f t="shared" si="1"/>
        <v>6.5161786767191688E-5</v>
      </c>
      <c r="G72" s="11">
        <f t="shared" si="2"/>
        <v>2867.1186177564341</v>
      </c>
      <c r="I72" s="14">
        <v>41.134558231554628</v>
      </c>
      <c r="K72" s="14">
        <f t="shared" si="3"/>
        <v>51.649209319939146</v>
      </c>
    </row>
    <row r="73" spans="1:11" x14ac:dyDescent="0.55000000000000004">
      <c r="A73" s="3">
        <f t="shared" si="0"/>
        <v>4150</v>
      </c>
      <c r="B73" s="14">
        <v>95.037903999999997</v>
      </c>
      <c r="C73" s="14">
        <v>0.23694512905670762</v>
      </c>
      <c r="D73">
        <f t="shared" si="1"/>
        <v>6.5818091404641003E-5</v>
      </c>
      <c r="G73" s="11">
        <f t="shared" si="2"/>
        <v>2895.9960218042042</v>
      </c>
      <c r="I73" s="14">
        <v>41.302236040957787</v>
      </c>
      <c r="K73" s="14">
        <f t="shared" si="3"/>
        <v>51.34262914312135</v>
      </c>
    </row>
    <row r="74" spans="1:11" x14ac:dyDescent="0.55000000000000004">
      <c r="A74" s="3">
        <f t="shared" si="0"/>
        <v>4200</v>
      </c>
      <c r="B74" s="14">
        <v>94.573727455999986</v>
      </c>
      <c r="C74" s="14">
        <v>0.23675871909808807</v>
      </c>
      <c r="D74">
        <f t="shared" si="1"/>
        <v>6.5766310860580014E-5</v>
      </c>
      <c r="G74" s="11">
        <f t="shared" si="2"/>
        <v>2893.7176778655207</v>
      </c>
      <c r="I74" s="14">
        <v>41.595697835772199</v>
      </c>
      <c r="K74" s="14">
        <f t="shared" si="3"/>
        <v>51.748141622176242</v>
      </c>
    </row>
    <row r="75" spans="1:11" x14ac:dyDescent="0.55000000000000004">
      <c r="A75" s="3">
        <f t="shared" ref="A75:A100" si="4">A74+50</f>
        <v>4250</v>
      </c>
      <c r="B75" s="14">
        <v>93.841976383999992</v>
      </c>
      <c r="C75" s="14">
        <v>0.23759684237286097</v>
      </c>
      <c r="D75">
        <f t="shared" ref="D75:D100" si="5">C75/3600</f>
        <v>6.5999122881350267E-5</v>
      </c>
      <c r="G75" s="11">
        <f t="shared" ref="G75:G100" si="6">($C$5*D75)</f>
        <v>2903.9614067794118</v>
      </c>
      <c r="I75" s="14">
        <v>41.765212344228843</v>
      </c>
      <c r="K75" s="14">
        <f t="shared" ref="K75:K100" si="7">(I75*100*3600/100)/G75</f>
        <v>51.775744707975363</v>
      </c>
    </row>
    <row r="76" spans="1:11" x14ac:dyDescent="0.55000000000000004">
      <c r="A76" s="3">
        <f t="shared" si="4"/>
        <v>4300</v>
      </c>
      <c r="B76" s="14">
        <v>93.317432416000003</v>
      </c>
      <c r="C76" s="14">
        <v>0.24016749561136355</v>
      </c>
      <c r="D76">
        <f t="shared" si="5"/>
        <v>6.6713193225378768E-5</v>
      </c>
      <c r="G76" s="11">
        <f t="shared" si="6"/>
        <v>2935.3805019166657</v>
      </c>
      <c r="I76" s="14">
        <v>42.020368285295355</v>
      </c>
      <c r="K76" s="14">
        <f t="shared" si="7"/>
        <v>51.534486152064062</v>
      </c>
    </row>
    <row r="77" spans="1:11" x14ac:dyDescent="0.55000000000000004">
      <c r="A77" s="3">
        <f t="shared" si="4"/>
        <v>4350</v>
      </c>
      <c r="B77" s="14">
        <v>93.011516415999992</v>
      </c>
      <c r="C77" s="14">
        <v>0.24122227430668533</v>
      </c>
      <c r="D77">
        <f t="shared" si="5"/>
        <v>6.7006187307412597E-5</v>
      </c>
      <c r="G77" s="11">
        <f t="shared" si="6"/>
        <v>2948.2722415261542</v>
      </c>
      <c r="I77" s="14">
        <v>42.369623017404038</v>
      </c>
      <c r="K77" s="14">
        <f t="shared" si="7"/>
        <v>51.73560321678368</v>
      </c>
    </row>
    <row r="78" spans="1:11" x14ac:dyDescent="0.55000000000000004">
      <c r="A78" s="3">
        <f t="shared" si="4"/>
        <v>4400</v>
      </c>
      <c r="B78" s="14">
        <v>92.893228895999997</v>
      </c>
      <c r="C78" s="14">
        <v>0.24124246407798702</v>
      </c>
      <c r="D78">
        <f t="shared" si="5"/>
        <v>6.7011795577218619E-5</v>
      </c>
      <c r="G78" s="11">
        <f t="shared" si="6"/>
        <v>2948.5190053976194</v>
      </c>
      <c r="I78" s="14">
        <v>42.802127201959941</v>
      </c>
      <c r="K78" s="14">
        <f t="shared" si="7"/>
        <v>52.259340246740727</v>
      </c>
    </row>
    <row r="79" spans="1:11" x14ac:dyDescent="0.55000000000000004">
      <c r="A79" s="3">
        <f t="shared" si="4"/>
        <v>4450</v>
      </c>
      <c r="B79" s="14">
        <v>92.986227359999987</v>
      </c>
      <c r="C79" s="14">
        <v>0.23883278519082154</v>
      </c>
      <c r="D79">
        <f t="shared" si="5"/>
        <v>6.6342440330783767E-5</v>
      </c>
      <c r="G79" s="11">
        <f t="shared" si="6"/>
        <v>2919.0673745544859</v>
      </c>
      <c r="I79" s="14">
        <v>43.331852565948921</v>
      </c>
      <c r="K79" s="14">
        <f t="shared" si="7"/>
        <v>53.439900221975641</v>
      </c>
    </row>
    <row r="80" spans="1:11" x14ac:dyDescent="0.55000000000000004">
      <c r="A80" s="3">
        <f t="shared" si="4"/>
        <v>4500</v>
      </c>
      <c r="B80" s="14">
        <v>92.432315455999998</v>
      </c>
      <c r="C80" s="14">
        <v>0.24108281773602663</v>
      </c>
      <c r="D80">
        <f t="shared" si="5"/>
        <v>6.6967449371118507E-5</v>
      </c>
      <c r="G80" s="11">
        <f t="shared" si="6"/>
        <v>2946.5677723292142</v>
      </c>
      <c r="I80" s="14">
        <v>43.557702478629579</v>
      </c>
      <c r="K80" s="14">
        <f t="shared" si="7"/>
        <v>53.217078662036855</v>
      </c>
    </row>
    <row r="81" spans="1:11" x14ac:dyDescent="0.55000000000000004">
      <c r="A81" s="3">
        <f t="shared" si="4"/>
        <v>4550</v>
      </c>
      <c r="B81" s="14">
        <v>92.243055423999991</v>
      </c>
      <c r="C81" s="14">
        <v>0.24093626372269569</v>
      </c>
      <c r="D81">
        <f t="shared" si="5"/>
        <v>6.6926739922971027E-5</v>
      </c>
      <c r="G81" s="11">
        <f t="shared" si="6"/>
        <v>2944.776556610725</v>
      </c>
      <c r="I81" s="14">
        <v>43.9514992984817</v>
      </c>
      <c r="K81" s="14">
        <f t="shared" si="7"/>
        <v>53.730866988646099</v>
      </c>
    </row>
    <row r="82" spans="1:11" x14ac:dyDescent="0.55000000000000004">
      <c r="A82" s="3">
        <f t="shared" si="4"/>
        <v>4600</v>
      </c>
      <c r="B82" s="14">
        <v>91.525988319999982</v>
      </c>
      <c r="C82" s="14">
        <v>0.24192662051369146</v>
      </c>
      <c r="D82">
        <f t="shared" si="5"/>
        <v>6.7201839031580957E-5</v>
      </c>
      <c r="G82" s="11">
        <f t="shared" si="6"/>
        <v>2956.880917389562</v>
      </c>
      <c r="I82" s="14">
        <v>44.089063786194089</v>
      </c>
      <c r="K82" s="14">
        <f t="shared" si="7"/>
        <v>53.678397630711103</v>
      </c>
    </row>
    <row r="83" spans="1:11" x14ac:dyDescent="0.55000000000000004">
      <c r="A83" s="3">
        <f t="shared" si="4"/>
        <v>4650</v>
      </c>
      <c r="B83" s="14">
        <v>90.600898336</v>
      </c>
      <c r="C83" s="14">
        <v>0.24263940388929361</v>
      </c>
      <c r="D83">
        <f t="shared" si="5"/>
        <v>6.7399834413692664E-5</v>
      </c>
      <c r="G83" s="11">
        <f t="shared" si="6"/>
        <v>2965.5927142024771</v>
      </c>
      <c r="I83" s="14">
        <v>44.117823076257061</v>
      </c>
      <c r="K83" s="14">
        <f t="shared" si="7"/>
        <v>53.555622224826401</v>
      </c>
    </row>
    <row r="84" spans="1:11" x14ac:dyDescent="0.55000000000000004">
      <c r="A84" s="3">
        <f t="shared" si="4"/>
        <v>4700</v>
      </c>
      <c r="B84" s="14">
        <v>89.713334047999993</v>
      </c>
      <c r="C84" s="14">
        <v>0.24254655529584163</v>
      </c>
      <c r="D84">
        <f t="shared" si="5"/>
        <v>6.7374043137733791E-5</v>
      </c>
      <c r="G84" s="11">
        <f t="shared" si="6"/>
        <v>2964.4578980602869</v>
      </c>
      <c r="I84" s="14">
        <v>44.15536435063153</v>
      </c>
      <c r="K84" s="14">
        <f t="shared" si="7"/>
        <v>53.621713354837745</v>
      </c>
    </row>
    <row r="85" spans="1:11" x14ac:dyDescent="0.55000000000000004">
      <c r="A85" s="3">
        <f t="shared" si="4"/>
        <v>4750</v>
      </c>
      <c r="B85" s="14">
        <v>88.637325503999989</v>
      </c>
      <c r="C85" s="14">
        <v>0.24605014422686067</v>
      </c>
      <c r="D85">
        <f t="shared" si="5"/>
        <v>6.8347262285239075E-5</v>
      </c>
      <c r="G85" s="11">
        <f t="shared" si="6"/>
        <v>3007.2795405505194</v>
      </c>
      <c r="I85" s="14">
        <v>44.08987535089215</v>
      </c>
      <c r="K85" s="14">
        <f t="shared" si="7"/>
        <v>52.779779572522024</v>
      </c>
    </row>
    <row r="86" spans="1:11" x14ac:dyDescent="0.55000000000000004">
      <c r="A86" s="3">
        <f t="shared" si="4"/>
        <v>4800</v>
      </c>
      <c r="B86" s="14">
        <v>87.350030975999985</v>
      </c>
      <c r="C86" s="14">
        <v>0.24684726438463944</v>
      </c>
      <c r="D86">
        <f t="shared" si="5"/>
        <v>6.856868455128874E-5</v>
      </c>
      <c r="G86" s="11">
        <f t="shared" si="6"/>
        <v>3017.0221202567045</v>
      </c>
      <c r="I86" s="14">
        <v>43.906914496806785</v>
      </c>
      <c r="K86" s="14">
        <f t="shared" si="7"/>
        <v>52.391028599768902</v>
      </c>
    </row>
    <row r="87" spans="1:11" x14ac:dyDescent="0.55000000000000004">
      <c r="A87" s="3">
        <f t="shared" si="4"/>
        <v>4850</v>
      </c>
      <c r="B87" s="14">
        <v>85.852266239999992</v>
      </c>
      <c r="C87" s="14">
        <v>0.24944526362348182</v>
      </c>
      <c r="D87">
        <f t="shared" si="5"/>
        <v>6.9290351006522725E-5</v>
      </c>
      <c r="G87" s="11">
        <f t="shared" si="6"/>
        <v>3048.775444287</v>
      </c>
      <c r="I87" s="14">
        <v>43.603577241035069</v>
      </c>
      <c r="K87" s="14">
        <f t="shared" si="7"/>
        <v>51.487189180125604</v>
      </c>
    </row>
    <row r="88" spans="1:11" x14ac:dyDescent="0.55000000000000004">
      <c r="A88" s="3">
        <f t="shared" si="4"/>
        <v>4900</v>
      </c>
      <c r="B88" s="14">
        <v>84.540498431999993</v>
      </c>
      <c r="C88" s="14">
        <v>0.25227055532829074</v>
      </c>
      <c r="D88">
        <f t="shared" si="5"/>
        <v>7.0075154257858544E-5</v>
      </c>
      <c r="G88" s="11">
        <f t="shared" si="6"/>
        <v>3083.3067873457758</v>
      </c>
      <c r="I88" s="14">
        <v>43.379995438115792</v>
      </c>
      <c r="K88" s="14">
        <f t="shared" si="7"/>
        <v>50.649511822225129</v>
      </c>
    </row>
    <row r="89" spans="1:11" x14ac:dyDescent="0.55000000000000004">
      <c r="A89" s="3">
        <f t="shared" si="4"/>
        <v>4950</v>
      </c>
      <c r="B89" s="14">
        <v>83.482436959999987</v>
      </c>
      <c r="C89" s="14">
        <v>0.25346614226198849</v>
      </c>
      <c r="D89">
        <f t="shared" si="5"/>
        <v>7.0407261739441243E-5</v>
      </c>
      <c r="G89" s="11">
        <f t="shared" si="6"/>
        <v>3097.9195165354145</v>
      </c>
      <c r="I89" s="14">
        <v>43.274188758455985</v>
      </c>
      <c r="K89" s="14">
        <f t="shared" si="7"/>
        <v>50.287645853584799</v>
      </c>
    </row>
    <row r="90" spans="1:11" x14ac:dyDescent="0.55000000000000004">
      <c r="A90" s="3">
        <f t="shared" si="4"/>
        <v>5000</v>
      </c>
      <c r="B90" s="14">
        <v>82.479848255999997</v>
      </c>
      <c r="C90" s="14">
        <v>0.25417501177246754</v>
      </c>
      <c r="D90">
        <f t="shared" si="5"/>
        <v>7.0604169936796545E-5</v>
      </c>
      <c r="G90" s="11">
        <f t="shared" si="6"/>
        <v>3106.5834772190478</v>
      </c>
      <c r="I90" s="14">
        <v>43.186347558375083</v>
      </c>
      <c r="K90" s="14">
        <f t="shared" si="7"/>
        <v>50.045605518163867</v>
      </c>
    </row>
    <row r="91" spans="1:11" x14ac:dyDescent="0.55000000000000004">
      <c r="A91" s="3">
        <f t="shared" si="4"/>
        <v>5050</v>
      </c>
      <c r="B91" s="14">
        <v>81.018711862399996</v>
      </c>
      <c r="C91" s="14">
        <v>0.25709331385451034</v>
      </c>
      <c r="D91">
        <f t="shared" si="5"/>
        <v>7.1414809404030647E-5</v>
      </c>
      <c r="G91" s="11">
        <f t="shared" si="6"/>
        <v>3142.2516137773487</v>
      </c>
      <c r="I91" s="14">
        <v>42.845511315021049</v>
      </c>
      <c r="K91" s="14">
        <f t="shared" si="7"/>
        <v>49.087043207420585</v>
      </c>
    </row>
    <row r="92" spans="1:11" x14ac:dyDescent="0.55000000000000004">
      <c r="A92" s="3">
        <f t="shared" si="4"/>
        <v>5100</v>
      </c>
      <c r="B92" s="14">
        <v>79.604645743999995</v>
      </c>
      <c r="C92" s="14">
        <v>0.25897709973099825</v>
      </c>
      <c r="D92">
        <f t="shared" si="5"/>
        <v>7.1938083258610619E-5</v>
      </c>
      <c r="G92" s="11">
        <f t="shared" si="6"/>
        <v>3165.2756633788672</v>
      </c>
      <c r="I92" s="14">
        <v>42.514512944364625</v>
      </c>
      <c r="K92" s="14">
        <f t="shared" si="7"/>
        <v>48.3535283736812</v>
      </c>
    </row>
    <row r="93" spans="1:11" x14ac:dyDescent="0.55000000000000004">
      <c r="A93" s="3">
        <f t="shared" si="4"/>
        <v>5150</v>
      </c>
      <c r="B93" s="14">
        <v>78.190987513599993</v>
      </c>
      <c r="C93" s="14">
        <v>0.26208940456438756</v>
      </c>
      <c r="D93">
        <f t="shared" si="5"/>
        <v>7.280261237899655E-5</v>
      </c>
      <c r="G93" s="11">
        <f t="shared" si="6"/>
        <v>3203.314944675848</v>
      </c>
      <c r="I93" s="14">
        <v>42.16892648469112</v>
      </c>
      <c r="K93" s="14">
        <f t="shared" si="7"/>
        <v>47.390949053325102</v>
      </c>
    </row>
    <row r="94" spans="1:11" x14ac:dyDescent="0.55000000000000004">
      <c r="A94" s="3">
        <f t="shared" si="4"/>
        <v>5200</v>
      </c>
      <c r="B94" s="14">
        <v>77.338256860799987</v>
      </c>
      <c r="C94" s="14">
        <v>0.26469126856811986</v>
      </c>
      <c r="D94">
        <f t="shared" si="5"/>
        <v>7.35253523800333E-5</v>
      </c>
      <c r="G94" s="11">
        <f t="shared" si="6"/>
        <v>3235.1155047214652</v>
      </c>
      <c r="I94" s="14">
        <v>42.113985263190472</v>
      </c>
      <c r="K94" s="14">
        <f t="shared" si="7"/>
        <v>46.86396721422129</v>
      </c>
    </row>
    <row r="95" spans="1:11" x14ac:dyDescent="0.55000000000000004">
      <c r="A95" s="3">
        <f t="shared" si="4"/>
        <v>5250</v>
      </c>
      <c r="B95" s="14">
        <v>75.94678773759999</v>
      </c>
      <c r="C95" s="14">
        <v>0.26497428490201502</v>
      </c>
      <c r="D95">
        <f t="shared" si="5"/>
        <v>7.3603968028337509E-5</v>
      </c>
      <c r="G95" s="11">
        <f t="shared" si="6"/>
        <v>3238.5745932468503</v>
      </c>
      <c r="I95" s="14">
        <v>41.753927323532807</v>
      </c>
      <c r="K95" s="14">
        <f t="shared" si="7"/>
        <v>46.413671829006688</v>
      </c>
    </row>
    <row r="96" spans="1:11" x14ac:dyDescent="0.55000000000000004">
      <c r="A96" s="3">
        <f t="shared" si="4"/>
        <v>5300</v>
      </c>
      <c r="B96" s="14">
        <v>74.878936953600004</v>
      </c>
      <c r="C96" s="14">
        <v>0.26710159488202928</v>
      </c>
      <c r="D96">
        <f t="shared" si="5"/>
        <v>7.4194887467230361E-5</v>
      </c>
      <c r="G96" s="11">
        <f t="shared" si="6"/>
        <v>3264.5750485581357</v>
      </c>
      <c r="I96" s="14">
        <v>41.558910889427615</v>
      </c>
      <c r="K96" s="14">
        <f t="shared" si="7"/>
        <v>45.828959964641818</v>
      </c>
    </row>
    <row r="97" spans="1:11" x14ac:dyDescent="0.55000000000000004">
      <c r="A97" s="3">
        <f t="shared" si="4"/>
        <v>5350</v>
      </c>
      <c r="B97" s="14">
        <v>73.904247788799992</v>
      </c>
      <c r="C97" s="14">
        <v>0.26680460656906019</v>
      </c>
      <c r="D97">
        <f t="shared" si="5"/>
        <v>7.4112390713627831E-5</v>
      </c>
      <c r="G97" s="11">
        <f t="shared" si="6"/>
        <v>3260.9451913996245</v>
      </c>
      <c r="I97" s="14">
        <v>41.404905809489989</v>
      </c>
      <c r="K97" s="14">
        <f t="shared" si="7"/>
        <v>45.709955907043984</v>
      </c>
    </row>
    <row r="98" spans="1:11" x14ac:dyDescent="0.55000000000000004">
      <c r="A98" s="3">
        <f t="shared" si="4"/>
        <v>5400</v>
      </c>
      <c r="B98" s="14">
        <v>73.124039622399991</v>
      </c>
      <c r="C98" s="14">
        <v>0.27361535911585377</v>
      </c>
      <c r="D98">
        <f t="shared" si="5"/>
        <v>7.6004266421070494E-5</v>
      </c>
      <c r="G98" s="11">
        <f t="shared" si="6"/>
        <v>3344.1877225271019</v>
      </c>
      <c r="I98" s="14">
        <v>41.350670222137339</v>
      </c>
      <c r="K98" s="14">
        <f t="shared" si="7"/>
        <v>44.513772895261873</v>
      </c>
    </row>
    <row r="99" spans="1:11" x14ac:dyDescent="0.55000000000000004">
      <c r="A99" s="3">
        <f t="shared" si="4"/>
        <v>5450</v>
      </c>
      <c r="B99" s="14">
        <v>72.543370265600004</v>
      </c>
      <c r="C99" s="14">
        <v>0.27730815891526955</v>
      </c>
      <c r="D99">
        <f t="shared" si="5"/>
        <v>7.7030044143130435E-5</v>
      </c>
      <c r="G99" s="11">
        <f t="shared" si="6"/>
        <v>3389.321942297739</v>
      </c>
      <c r="I99" s="14">
        <v>41.402145635238007</v>
      </c>
      <c r="K99" s="14">
        <f t="shared" si="7"/>
        <v>43.975676204371489</v>
      </c>
    </row>
    <row r="100" spans="1:11" x14ac:dyDescent="0.55000000000000004">
      <c r="A100" s="3">
        <f t="shared" si="4"/>
        <v>5500</v>
      </c>
      <c r="B100" s="14">
        <v>72.316421382399994</v>
      </c>
      <c r="C100" s="14">
        <v>0.27965839828068045</v>
      </c>
      <c r="D100">
        <f t="shared" si="5"/>
        <v>7.7682888411300126E-5</v>
      </c>
      <c r="G100" s="11">
        <f t="shared" si="6"/>
        <v>3418.0470900972055</v>
      </c>
      <c r="I100" s="14">
        <v>41.651268660622797</v>
      </c>
      <c r="K100" s="14">
        <f t="shared" si="7"/>
        <v>43.868490756801663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67B63B1-C289-4F65-9D52-46F8D8716C04}">
  <dimension ref="A8:N184"/>
  <sheetViews>
    <sheetView tabSelected="1" topLeftCell="A4" zoomScale="30" zoomScaleNormal="30" workbookViewId="0">
      <selection activeCell="W51" sqref="W51"/>
    </sheetView>
  </sheetViews>
  <sheetFormatPr defaultRowHeight="14.4" x14ac:dyDescent="0.55000000000000004"/>
  <cols>
    <col min="1" max="1" width="11.3125" customWidth="1"/>
    <col min="3" max="3" width="11.7890625" customWidth="1"/>
    <col min="4" max="4" width="14.15625" customWidth="1"/>
    <col min="7" max="7" width="20.62890625" customWidth="1"/>
    <col min="8" max="8" width="9.62890625" customWidth="1"/>
    <col min="9" max="9" width="16.15625" customWidth="1"/>
  </cols>
  <sheetData>
    <row r="8" spans="1:11" x14ac:dyDescent="0.55000000000000004">
      <c r="A8" s="2" t="s">
        <v>2</v>
      </c>
      <c r="B8" s="2" t="s">
        <v>14</v>
      </c>
      <c r="C8" s="2" t="s">
        <v>21</v>
      </c>
      <c r="D8" s="2" t="s">
        <v>23</v>
      </c>
      <c r="E8" s="2" t="s">
        <v>27</v>
      </c>
      <c r="F8" s="2" t="s">
        <v>34</v>
      </c>
      <c r="G8" s="2" t="s">
        <v>43</v>
      </c>
      <c r="H8" s="2" t="s">
        <v>46</v>
      </c>
      <c r="I8" s="2" t="s">
        <v>48</v>
      </c>
      <c r="K8" s="2"/>
    </row>
    <row r="9" spans="1:11" x14ac:dyDescent="0.55000000000000004">
      <c r="A9" s="2" t="s">
        <v>6</v>
      </c>
      <c r="B9" s="2" t="s">
        <v>15</v>
      </c>
      <c r="C9" s="2" t="s">
        <v>20</v>
      </c>
      <c r="D9" s="2" t="s">
        <v>18</v>
      </c>
      <c r="E9" s="2" t="s">
        <v>45</v>
      </c>
      <c r="F9" s="2" t="s">
        <v>35</v>
      </c>
      <c r="G9" s="2" t="s">
        <v>12</v>
      </c>
      <c r="H9" s="2" t="s">
        <v>47</v>
      </c>
      <c r="I9" s="2" t="s">
        <v>12</v>
      </c>
      <c r="K9" s="2"/>
    </row>
    <row r="10" spans="1:11" x14ac:dyDescent="0.55000000000000004">
      <c r="A10" s="3">
        <v>1000</v>
      </c>
      <c r="B10" s="14">
        <v>83.433490399999997</v>
      </c>
      <c r="C10" s="14">
        <v>8.7371346834664845</v>
      </c>
      <c r="D10" s="14">
        <v>8.8065036256360187</v>
      </c>
      <c r="E10" s="14">
        <v>0.26908113602563349</v>
      </c>
      <c r="F10" s="14">
        <v>329.64099918756779</v>
      </c>
      <c r="G10" s="14">
        <v>22.564913955233688</v>
      </c>
      <c r="H10" s="14">
        <f>(E10/C10)*1000</f>
        <v>30.797411940418293</v>
      </c>
      <c r="I10" s="14">
        <v>9.5639677488256467</v>
      </c>
      <c r="K10" s="14"/>
    </row>
    <row r="11" spans="1:11" x14ac:dyDescent="0.55000000000000004">
      <c r="A11" s="3">
        <f t="shared" ref="A11:A74" si="0">A10+50</f>
        <v>1050</v>
      </c>
      <c r="B11" s="14">
        <v>83.825878656</v>
      </c>
      <c r="C11" s="14">
        <v>9.2171367598239673</v>
      </c>
      <c r="D11" s="14">
        <v>9.2903167038244696</v>
      </c>
      <c r="E11" s="14">
        <v>0.26231441593339722</v>
      </c>
      <c r="F11" s="14">
        <v>331.1913029823292</v>
      </c>
      <c r="G11" s="14">
        <v>23.147003414927084</v>
      </c>
      <c r="H11" s="14">
        <f t="shared" ref="H11:H74" si="1">(E11/C11)*1000</f>
        <v>28.459425390841982</v>
      </c>
      <c r="I11" s="14">
        <v>10.349662739158356</v>
      </c>
      <c r="K11" s="14"/>
    </row>
    <row r="12" spans="1:11" x14ac:dyDescent="0.55000000000000004">
      <c r="A12" s="3">
        <f t="shared" si="0"/>
        <v>1100</v>
      </c>
      <c r="B12" s="14">
        <v>84.586997663999995</v>
      </c>
      <c r="C12" s="14">
        <v>9.7437226498494454</v>
      </c>
      <c r="D12" s="14">
        <v>9.821083450329315</v>
      </c>
      <c r="E12" s="14">
        <v>0.25259351603583174</v>
      </c>
      <c r="F12" s="14">
        <v>334.19844111229253</v>
      </c>
      <c r="G12" s="14">
        <v>24.037801035770183</v>
      </c>
      <c r="H12" s="14">
        <f t="shared" si="1"/>
        <v>25.923717773281926</v>
      </c>
      <c r="I12" s="14">
        <v>11.362006681349751</v>
      </c>
      <c r="K12" s="14"/>
    </row>
    <row r="13" spans="1:11" x14ac:dyDescent="0.55000000000000004">
      <c r="A13" s="3">
        <f t="shared" si="0"/>
        <v>1150</v>
      </c>
      <c r="B13" s="14">
        <v>85.011201184000001</v>
      </c>
      <c r="C13" s="14">
        <v>10.237704995979101</v>
      </c>
      <c r="D13" s="14">
        <v>10.318987795379998</v>
      </c>
      <c r="E13" s="14">
        <v>0.23746980310385782</v>
      </c>
      <c r="F13" s="14">
        <v>335.87444521473719</v>
      </c>
      <c r="G13" s="14">
        <v>25.568693796151599</v>
      </c>
      <c r="H13" s="14">
        <f t="shared" si="1"/>
        <v>23.195609093749528</v>
      </c>
      <c r="I13" s="14">
        <v>12.698328091105186</v>
      </c>
      <c r="K13" s="14"/>
    </row>
    <row r="14" spans="1:11" x14ac:dyDescent="0.55000000000000004">
      <c r="A14" s="3">
        <f t="shared" si="0"/>
        <v>1200</v>
      </c>
      <c r="B14" s="14">
        <v>86.318074335999995</v>
      </c>
      <c r="C14" s="14">
        <v>10.847049128239808</v>
      </c>
      <c r="D14" s="14">
        <v>10.933169847554213</v>
      </c>
      <c r="E14" s="14">
        <v>0.2290556201832189</v>
      </c>
      <c r="F14" s="14">
        <v>341.03782708419192</v>
      </c>
      <c r="G14" s="14">
        <v>26.507940196089464</v>
      </c>
      <c r="H14" s="14">
        <f t="shared" si="1"/>
        <v>21.116860214718013</v>
      </c>
      <c r="I14" s="14">
        <v>13.948354610983429</v>
      </c>
      <c r="K14" s="14"/>
    </row>
    <row r="15" spans="1:11" x14ac:dyDescent="0.55000000000000004">
      <c r="A15" s="3">
        <f t="shared" si="0"/>
        <v>1250</v>
      </c>
      <c r="B15" s="14">
        <v>87.704077760000004</v>
      </c>
      <c r="C15" s="14">
        <v>11.480436932528498</v>
      </c>
      <c r="D15" s="14">
        <v>11.571586467760063</v>
      </c>
      <c r="E15" s="14">
        <v>0.22965364407067421</v>
      </c>
      <c r="F15" s="14">
        <v>346.51384818044886</v>
      </c>
      <c r="G15" s="14">
        <v>26.438912850546377</v>
      </c>
      <c r="H15" s="14">
        <f t="shared" si="1"/>
        <v>20.003911473088362</v>
      </c>
      <c r="I15" s="14">
        <v>14.72439302391995</v>
      </c>
      <c r="K15" s="14"/>
    </row>
    <row r="16" spans="1:11" x14ac:dyDescent="0.55000000000000004">
      <c r="A16" s="3">
        <f t="shared" si="0"/>
        <v>1300</v>
      </c>
      <c r="B16" s="14">
        <v>89.317682687999991</v>
      </c>
      <c r="C16" s="14">
        <v>12.159323616625683</v>
      </c>
      <c r="D16" s="14">
        <v>12.255863208533142</v>
      </c>
      <c r="E16" s="14">
        <v>0.21696880544069502</v>
      </c>
      <c r="F16" s="14">
        <v>352.88910993936361</v>
      </c>
      <c r="G16" s="14">
        <v>27.984634330553927</v>
      </c>
      <c r="H16" s="14">
        <f t="shared" si="1"/>
        <v>17.843821932992167</v>
      </c>
      <c r="I16" s="14">
        <v>16.506859105159386</v>
      </c>
      <c r="K16" s="14"/>
    </row>
    <row r="17" spans="1:11" x14ac:dyDescent="0.55000000000000004">
      <c r="A17" s="3">
        <f t="shared" si="0"/>
        <v>1350</v>
      </c>
      <c r="B17" s="14">
        <v>91.201309471999991</v>
      </c>
      <c r="C17" s="14">
        <v>12.893281372575199</v>
      </c>
      <c r="D17" s="14">
        <v>12.995648260841463</v>
      </c>
      <c r="E17" s="14">
        <v>0.20617178506388067</v>
      </c>
      <c r="F17" s="14">
        <v>360.33121277118084</v>
      </c>
      <c r="G17" s="14">
        <v>29.450163025525804</v>
      </c>
      <c r="H17" s="14">
        <f t="shared" si="1"/>
        <v>15.990637224626209</v>
      </c>
      <c r="I17" s="14">
        <v>18.419869728008276</v>
      </c>
      <c r="K17" s="14"/>
    </row>
    <row r="18" spans="1:11" x14ac:dyDescent="0.55000000000000004">
      <c r="A18" s="3">
        <f t="shared" si="0"/>
        <v>1400</v>
      </c>
      <c r="B18" s="14">
        <v>93.217091967999991</v>
      </c>
      <c r="C18" s="14">
        <v>13.666339461398067</v>
      </c>
      <c r="D18" s="14">
        <v>13.774844085180613</v>
      </c>
      <c r="E18" s="14">
        <v>0.20403933304942001</v>
      </c>
      <c r="F18" s="14">
        <v>368.29545534260558</v>
      </c>
      <c r="G18" s="14">
        <v>29.757952011754092</v>
      </c>
      <c r="H18" s="14">
        <f t="shared" si="1"/>
        <v>14.930064749653656</v>
      </c>
      <c r="I18" s="14">
        <v>19.728344081849169</v>
      </c>
      <c r="K18" s="14"/>
    </row>
    <row r="19" spans="1:11" x14ac:dyDescent="0.55000000000000004">
      <c r="A19" s="3">
        <f t="shared" si="0"/>
        <v>1450</v>
      </c>
      <c r="B19" s="14">
        <v>94.452992607999988</v>
      </c>
      <c r="C19" s="14">
        <v>14.342086671531749</v>
      </c>
      <c r="D19" s="14">
        <v>14.45595642597088</v>
      </c>
      <c r="E19" s="14">
        <v>0.19721988058002349</v>
      </c>
      <c r="F19" s="14">
        <v>373.17842883338216</v>
      </c>
      <c r="G19" s="14">
        <v>30.786919977528715</v>
      </c>
      <c r="H19" s="14">
        <f t="shared" si="1"/>
        <v>13.751128765069735</v>
      </c>
      <c r="I19" s="14">
        <v>21.41972921478645</v>
      </c>
      <c r="K19" s="14"/>
    </row>
    <row r="20" spans="1:11" x14ac:dyDescent="0.55000000000000004">
      <c r="A20" s="3">
        <f t="shared" si="0"/>
        <v>1500</v>
      </c>
      <c r="B20" s="14">
        <v>95.43355536</v>
      </c>
      <c r="C20" s="14">
        <v>14.990667821246541</v>
      </c>
      <c r="D20" s="14">
        <v>15.109687019971103</v>
      </c>
      <c r="E20" s="14">
        <v>0.19748648638823407</v>
      </c>
      <c r="F20" s="14">
        <v>377.05257677787938</v>
      </c>
      <c r="G20" s="14">
        <v>30.745357783410839</v>
      </c>
      <c r="H20" s="14">
        <f t="shared" si="1"/>
        <v>13.173961877024114</v>
      </c>
      <c r="I20" s="14">
        <v>22.358152945557926</v>
      </c>
      <c r="K20" s="14"/>
    </row>
    <row r="21" spans="1:11" x14ac:dyDescent="0.55000000000000004">
      <c r="A21" s="3">
        <f t="shared" si="0"/>
        <v>1550</v>
      </c>
      <c r="B21" s="14">
        <v>96.088623487999996</v>
      </c>
      <c r="C21" s="14">
        <v>15.596684538245251</v>
      </c>
      <c r="D21" s="14">
        <v>15.720515238694148</v>
      </c>
      <c r="E21" s="14">
        <v>0.19955529143716472</v>
      </c>
      <c r="F21" s="14">
        <v>379.64071388223164</v>
      </c>
      <c r="G21" s="14">
        <v>30.42661829544528</v>
      </c>
      <c r="H21" s="14">
        <f t="shared" si="1"/>
        <v>12.794725119164092</v>
      </c>
      <c r="I21" s="14">
        <v>23.020850530370588</v>
      </c>
      <c r="K21" s="14"/>
    </row>
    <row r="22" spans="1:11" x14ac:dyDescent="0.55000000000000004">
      <c r="A22" s="3">
        <f t="shared" si="0"/>
        <v>1600</v>
      </c>
      <c r="B22" s="14">
        <v>96.645798495999998</v>
      </c>
      <c r="C22" s="14">
        <v>16.193158962952165</v>
      </c>
      <c r="D22" s="14">
        <v>16.321725403591884</v>
      </c>
      <c r="E22" s="14">
        <v>0.19777284081066715</v>
      </c>
      <c r="F22" s="14">
        <v>381.8420808090965</v>
      </c>
      <c r="G22" s="14">
        <v>30.700841715711757</v>
      </c>
      <c r="H22" s="14">
        <f t="shared" si="1"/>
        <v>12.213357582862345</v>
      </c>
      <c r="I22" s="14">
        <v>24.116665097790769</v>
      </c>
      <c r="K22" s="14"/>
    </row>
    <row r="23" spans="1:11" x14ac:dyDescent="0.55000000000000004">
      <c r="A23" s="3">
        <f t="shared" si="0"/>
        <v>1650</v>
      </c>
      <c r="B23" s="14">
        <v>96.891347072000002</v>
      </c>
      <c r="C23" s="14">
        <v>16.741622928679778</v>
      </c>
      <c r="D23" s="14">
        <v>16.874543927936138</v>
      </c>
      <c r="E23" s="14">
        <v>0.19697865697556288</v>
      </c>
      <c r="F23" s="14">
        <v>382.81222933762706</v>
      </c>
      <c r="G23" s="14">
        <v>30.824622193196372</v>
      </c>
      <c r="H23" s="14">
        <f t="shared" si="1"/>
        <v>11.765804176494873</v>
      </c>
      <c r="I23" s="14">
        <v>25.034026584760134</v>
      </c>
      <c r="K23" s="14"/>
    </row>
    <row r="24" spans="1:11" x14ac:dyDescent="0.55000000000000004">
      <c r="A24" s="3">
        <f t="shared" si="0"/>
        <v>1700</v>
      </c>
      <c r="B24" s="14">
        <v>96.796717055999991</v>
      </c>
      <c r="C24" s="14">
        <v>17.232098461035232</v>
      </c>
      <c r="D24" s="14">
        <v>17.368913616679489</v>
      </c>
      <c r="E24" s="14">
        <v>0.19389140128867877</v>
      </c>
      <c r="F24" s="14">
        <v>382.43835149938928</v>
      </c>
      <c r="G24" s="14">
        <v>31.315430395775262</v>
      </c>
      <c r="H24" s="14">
        <f t="shared" si="1"/>
        <v>11.251757975217057</v>
      </c>
      <c r="I24" s="14">
        <v>26.177727533263305</v>
      </c>
      <c r="K24" s="14"/>
    </row>
    <row r="25" spans="1:11" x14ac:dyDescent="0.55000000000000004">
      <c r="A25" s="3">
        <f t="shared" si="0"/>
        <v>1750</v>
      </c>
      <c r="B25" s="14">
        <v>96.963951135999991</v>
      </c>
      <c r="C25" s="14">
        <v>17.769572132194007</v>
      </c>
      <c r="D25" s="14">
        <v>17.910654588430848</v>
      </c>
      <c r="E25" s="14">
        <v>0.19366478108737226</v>
      </c>
      <c r="F25" s="14">
        <v>383.09908388593004</v>
      </c>
      <c r="G25" s="14">
        <v>31.352074689592886</v>
      </c>
      <c r="H25" s="14">
        <f t="shared" si="1"/>
        <v>10.898674410764244</v>
      </c>
      <c r="I25" s="14">
        <v>27.025805473603484</v>
      </c>
      <c r="K25" s="14"/>
    </row>
    <row r="26" spans="1:11" x14ac:dyDescent="0.55000000000000004">
      <c r="A26" s="3">
        <f t="shared" si="0"/>
        <v>1800</v>
      </c>
      <c r="B26" s="14">
        <v>97.553757183999991</v>
      </c>
      <c r="C26" s="14">
        <v>18.38845001396021</v>
      </c>
      <c r="D26" s="14">
        <v>18.534446083818171</v>
      </c>
      <c r="E26" s="14">
        <v>0.19849732672680465</v>
      </c>
      <c r="F26" s="14">
        <v>385.42937420529057</v>
      </c>
      <c r="G26" s="14">
        <v>30.588788179256778</v>
      </c>
      <c r="H26" s="14">
        <f t="shared" si="1"/>
        <v>10.794674188205571</v>
      </c>
      <c r="I26" s="14">
        <v>27.286182927807072</v>
      </c>
      <c r="K26" s="14"/>
    </row>
    <row r="27" spans="1:11" x14ac:dyDescent="0.55000000000000004">
      <c r="A27" s="3">
        <f t="shared" si="0"/>
        <v>1850</v>
      </c>
      <c r="B27" s="14">
        <v>97.839278783999987</v>
      </c>
      <c r="C27" s="14">
        <v>18.954554833387512</v>
      </c>
      <c r="D27" s="14">
        <v>19.10504552235156</v>
      </c>
      <c r="E27" s="14">
        <v>0.20111383642110625</v>
      </c>
      <c r="F27" s="14">
        <v>386.55745388962839</v>
      </c>
      <c r="G27" s="14">
        <v>30.190825203500193</v>
      </c>
      <c r="H27" s="14">
        <f t="shared" si="1"/>
        <v>10.610317055130947</v>
      </c>
      <c r="I27" s="14">
        <v>27.760287747765091</v>
      </c>
      <c r="K27" s="14"/>
    </row>
    <row r="28" spans="1:11" x14ac:dyDescent="0.55000000000000004">
      <c r="A28" s="3">
        <f t="shared" si="0"/>
        <v>1900</v>
      </c>
      <c r="B28" s="14">
        <v>98.036696575999997</v>
      </c>
      <c r="C28" s="14">
        <v>19.506119830540307</v>
      </c>
      <c r="D28" s="14">
        <v>19.660989698923739</v>
      </c>
      <c r="E28" s="14">
        <v>0.20107670369291789</v>
      </c>
      <c r="F28" s="14">
        <v>387.33744041422784</v>
      </c>
      <c r="G28" s="14">
        <v>30.196400527172578</v>
      </c>
      <c r="H28" s="14">
        <f t="shared" si="1"/>
        <v>10.308390671223934</v>
      </c>
      <c r="I28" s="14">
        <v>28.573369397774542</v>
      </c>
      <c r="K28" s="14"/>
    </row>
    <row r="29" spans="1:11" x14ac:dyDescent="0.55000000000000004">
      <c r="A29" s="3">
        <f t="shared" si="0"/>
        <v>1950</v>
      </c>
      <c r="B29" s="14">
        <v>98.666475647999988</v>
      </c>
      <c r="C29" s="14">
        <v>20.148041878337946</v>
      </c>
      <c r="D29" s="14">
        <v>20.308008320715512</v>
      </c>
      <c r="E29" s="14">
        <v>0.19980851573026318</v>
      </c>
      <c r="F29" s="14">
        <v>389.82566188939575</v>
      </c>
      <c r="G29" s="14">
        <v>30.388057582048855</v>
      </c>
      <c r="H29" s="14">
        <f t="shared" si="1"/>
        <v>9.917019079908016</v>
      </c>
      <c r="I29" s="14">
        <v>29.701007144597174</v>
      </c>
      <c r="K29" s="14"/>
    </row>
    <row r="30" spans="1:11" x14ac:dyDescent="0.55000000000000004">
      <c r="A30" s="3">
        <f t="shared" si="0"/>
        <v>2000</v>
      </c>
      <c r="B30" s="14">
        <v>99.652748831999986</v>
      </c>
      <c r="C30" s="14">
        <v>20.871222909375998</v>
      </c>
      <c r="D30" s="14">
        <v>21.03693108573589</v>
      </c>
      <c r="E30" s="14">
        <v>0.20088543251755253</v>
      </c>
      <c r="F30" s="14">
        <v>393.72237142757967</v>
      </c>
      <c r="G30" s="14">
        <v>30.225151745955621</v>
      </c>
      <c r="H30" s="14">
        <f t="shared" si="1"/>
        <v>9.6249957843777612</v>
      </c>
      <c r="I30" s="14">
        <v>30.602138550910169</v>
      </c>
      <c r="K30" s="14"/>
    </row>
    <row r="31" spans="1:11" x14ac:dyDescent="0.55000000000000004">
      <c r="A31" s="3">
        <f t="shared" si="0"/>
        <v>2050</v>
      </c>
      <c r="B31" s="14">
        <v>100.21400272</v>
      </c>
      <c r="C31" s="14">
        <v>21.513490940018599</v>
      </c>
      <c r="D31" s="14">
        <v>21.68429843732169</v>
      </c>
      <c r="E31" s="14">
        <v>0.19845839202218307</v>
      </c>
      <c r="F31" s="14">
        <v>395.93985377850657</v>
      </c>
      <c r="G31" s="14">
        <v>30.594789263012203</v>
      </c>
      <c r="H31" s="14">
        <f t="shared" si="1"/>
        <v>9.2248344341465334</v>
      </c>
      <c r="I31" s="14">
        <v>31.92961962061549</v>
      </c>
      <c r="K31" s="14"/>
    </row>
    <row r="32" spans="1:11" x14ac:dyDescent="0.55000000000000004">
      <c r="A32" s="3">
        <f t="shared" si="0"/>
        <v>2100</v>
      </c>
      <c r="B32" s="14">
        <v>100.989805696</v>
      </c>
      <c r="C32" s="14">
        <v>22.208818216340998</v>
      </c>
      <c r="D32" s="14">
        <v>22.385146301270076</v>
      </c>
      <c r="E32" s="14">
        <v>0.19683114600640372</v>
      </c>
      <c r="F32" s="14">
        <v>399.00500743509303</v>
      </c>
      <c r="G32" s="14">
        <v>30.847723059019383</v>
      </c>
      <c r="H32" s="14">
        <f t="shared" si="1"/>
        <v>8.8627474046132537</v>
      </c>
      <c r="I32" s="14">
        <v>33.234102372379155</v>
      </c>
      <c r="K32" s="14"/>
    </row>
    <row r="33" spans="1:11" x14ac:dyDescent="0.55000000000000004">
      <c r="A33" s="3">
        <f t="shared" si="0"/>
        <v>2150</v>
      </c>
      <c r="B33" s="14">
        <v>101.80395014399998</v>
      </c>
      <c r="C33" s="14">
        <v>22.920902167981524</v>
      </c>
      <c r="D33" s="14">
        <v>23.102883881045084</v>
      </c>
      <c r="E33" s="14">
        <v>0.19574270568490743</v>
      </c>
      <c r="F33" s="14">
        <v>402.22164607786198</v>
      </c>
      <c r="G33" s="14">
        <v>31.019253872830831</v>
      </c>
      <c r="H33" s="14">
        <f t="shared" si="1"/>
        <v>8.5399215201198633</v>
      </c>
      <c r="I33" s="14">
        <v>34.490417019818281</v>
      </c>
      <c r="K33" s="14"/>
    </row>
    <row r="34" spans="1:11" x14ac:dyDescent="0.55000000000000004">
      <c r="A34" s="3">
        <f t="shared" si="0"/>
        <v>2200</v>
      </c>
      <c r="B34" s="14">
        <v>102.08376131199999</v>
      </c>
      <c r="C34" s="14">
        <v>23.518410269830163</v>
      </c>
      <c r="D34" s="14">
        <v>23.705135930018791</v>
      </c>
      <c r="E34" s="14">
        <v>0.19552648901416048</v>
      </c>
      <c r="F34" s="14">
        <v>403.32716416851304</v>
      </c>
      <c r="G34" s="14">
        <v>31.053555515719506</v>
      </c>
      <c r="H34" s="14">
        <f t="shared" si="1"/>
        <v>8.3137629954940184</v>
      </c>
      <c r="I34" s="14">
        <v>35.428656639008771</v>
      </c>
      <c r="K34" s="14"/>
    </row>
    <row r="35" spans="1:11" x14ac:dyDescent="0.55000000000000004">
      <c r="A35" s="3">
        <f t="shared" si="0"/>
        <v>2250</v>
      </c>
      <c r="B35" s="14">
        <v>102.810617728</v>
      </c>
      <c r="C35" s="14">
        <v>24.2241811023985</v>
      </c>
      <c r="D35" s="14">
        <v>24.416510267379383</v>
      </c>
      <c r="E35" s="14">
        <v>0.19444805781041591</v>
      </c>
      <c r="F35" s="14">
        <v>406.1989327363558</v>
      </c>
      <c r="G35" s="14">
        <v>31.225782091970604</v>
      </c>
      <c r="H35" s="14">
        <f t="shared" si="1"/>
        <v>8.0270229564607707</v>
      </c>
      <c r="I35" s="14">
        <v>36.694233483957035</v>
      </c>
      <c r="K35" s="14"/>
    </row>
    <row r="36" spans="1:11" x14ac:dyDescent="0.55000000000000004">
      <c r="A36" s="3">
        <f t="shared" si="0"/>
        <v>2300</v>
      </c>
      <c r="B36" s="14">
        <v>103.32618815999999</v>
      </c>
      <c r="C36" s="14">
        <v>24.886674179595097</v>
      </c>
      <c r="D36" s="14">
        <v>25.08426324334425</v>
      </c>
      <c r="E36" s="14">
        <v>0.19450509479462494</v>
      </c>
      <c r="F36" s="14">
        <v>408.23592233778857</v>
      </c>
      <c r="G36" s="14">
        <v>31.216625393828718</v>
      </c>
      <c r="H36" s="14">
        <f t="shared" si="1"/>
        <v>7.8156323095233891</v>
      </c>
      <c r="I36" s="14">
        <v>37.68670823812289</v>
      </c>
      <c r="K36" s="14"/>
    </row>
    <row r="37" spans="1:11" x14ac:dyDescent="0.55000000000000004">
      <c r="A37" s="3">
        <f t="shared" si="0"/>
        <v>2350</v>
      </c>
      <c r="B37" s="14">
        <v>103.458343872</v>
      </c>
      <c r="C37" s="14">
        <v>25.460211223099272</v>
      </c>
      <c r="D37" s="14">
        <v>25.662353914490016</v>
      </c>
      <c r="E37" s="14">
        <v>0.19655059768901323</v>
      </c>
      <c r="F37" s="14">
        <v>408.7580620773964</v>
      </c>
      <c r="G37" s="14">
        <v>30.891753842447621</v>
      </c>
      <c r="H37" s="14">
        <f t="shared" si="1"/>
        <v>7.7199122963555338</v>
      </c>
      <c r="I37" s="14">
        <v>38.153989739560316</v>
      </c>
      <c r="K37" s="14"/>
    </row>
    <row r="38" spans="1:11" x14ac:dyDescent="0.55000000000000004">
      <c r="A38" s="3">
        <f t="shared" si="0"/>
        <v>2400</v>
      </c>
      <c r="B38" s="14">
        <v>103.35066144</v>
      </c>
      <c r="C38" s="14">
        <v>25.97485429788399</v>
      </c>
      <c r="D38" s="14">
        <v>26.181083025141874</v>
      </c>
      <c r="E38" s="14">
        <v>0.19760611106239617</v>
      </c>
      <c r="F38" s="14">
        <v>408.33261488216039</v>
      </c>
      <c r="G38" s="14">
        <v>30.726745487530604</v>
      </c>
      <c r="H38" s="14">
        <f t="shared" si="1"/>
        <v>7.6075926662077151</v>
      </c>
      <c r="I38" s="14">
        <v>38.717300921459767</v>
      </c>
      <c r="K38" s="14"/>
    </row>
    <row r="39" spans="1:11" x14ac:dyDescent="0.55000000000000004">
      <c r="A39" s="3">
        <f t="shared" si="0"/>
        <v>2450</v>
      </c>
      <c r="B39" s="14">
        <v>103.238084352</v>
      </c>
      <c r="C39" s="14">
        <v>26.487113935292339</v>
      </c>
      <c r="D39" s="14">
        <v>26.697409774990462</v>
      </c>
      <c r="E39" s="14">
        <v>0.19624297054120757</v>
      </c>
      <c r="F39" s="14">
        <v>407.8878291780502</v>
      </c>
      <c r="G39" s="14">
        <v>30.940179231133175</v>
      </c>
      <c r="H39" s="14">
        <f t="shared" si="1"/>
        <v>7.4089978629089792</v>
      </c>
      <c r="I39" s="14">
        <v>39.755100486667949</v>
      </c>
      <c r="K39" s="14"/>
    </row>
    <row r="40" spans="1:11" x14ac:dyDescent="0.55000000000000004">
      <c r="A40" s="3">
        <f t="shared" si="0"/>
        <v>2500</v>
      </c>
      <c r="B40" s="14">
        <v>103.145085888</v>
      </c>
      <c r="C40" s="14">
        <v>27.003320339969086</v>
      </c>
      <c r="D40" s="14">
        <v>27.217714627674578</v>
      </c>
      <c r="E40" s="14">
        <v>0.19737645402960061</v>
      </c>
      <c r="F40" s="14">
        <v>407.52039750943726</v>
      </c>
      <c r="G40" s="14">
        <v>30.762497539267581</v>
      </c>
      <c r="H40" s="14">
        <f t="shared" si="1"/>
        <v>7.309340167973823</v>
      </c>
      <c r="I40" s="14">
        <v>40.297133226336577</v>
      </c>
      <c r="K40" s="14"/>
    </row>
    <row r="41" spans="1:11" x14ac:dyDescent="0.55000000000000004">
      <c r="A41" s="3">
        <f t="shared" si="0"/>
        <v>2550</v>
      </c>
      <c r="B41" s="14">
        <v>102.982746464</v>
      </c>
      <c r="C41" s="14">
        <v>27.500036377713226</v>
      </c>
      <c r="D41" s="14">
        <v>27.718374368628666</v>
      </c>
      <c r="E41" s="14">
        <v>0.19745443680111374</v>
      </c>
      <c r="F41" s="14">
        <v>406.8790036317709</v>
      </c>
      <c r="G41" s="14">
        <v>30.750348180379326</v>
      </c>
      <c r="H41" s="14">
        <f t="shared" si="1"/>
        <v>7.1801518401312432</v>
      </c>
      <c r="I41" s="14">
        <v>41.022176285908564</v>
      </c>
      <c r="K41" s="14"/>
    </row>
    <row r="42" spans="1:11" x14ac:dyDescent="0.55000000000000004">
      <c r="A42" s="3">
        <f t="shared" si="0"/>
        <v>2600</v>
      </c>
      <c r="B42" s="14">
        <v>102.919115936</v>
      </c>
      <c r="C42" s="14">
        <v>28.021928006669459</v>
      </c>
      <c r="D42" s="14">
        <v>28.244409583730636</v>
      </c>
      <c r="E42" s="14">
        <v>0.20027195056887639</v>
      </c>
      <c r="F42" s="14">
        <v>406.62760301640412</v>
      </c>
      <c r="G42" s="14">
        <v>30.317738775439622</v>
      </c>
      <c r="H42" s="14">
        <f t="shared" si="1"/>
        <v>7.1469725609604726</v>
      </c>
      <c r="I42" s="14">
        <v>41.212618634409729</v>
      </c>
      <c r="K42" s="14"/>
    </row>
    <row r="43" spans="1:11" x14ac:dyDescent="0.55000000000000004">
      <c r="A43" s="3">
        <f t="shared" si="0"/>
        <v>2650</v>
      </c>
      <c r="B43" s="14">
        <v>102.66296227199999</v>
      </c>
      <c r="C43" s="14">
        <v>28.489726712804178</v>
      </c>
      <c r="D43" s="14">
        <v>28.715922402394057</v>
      </c>
      <c r="E43" s="14">
        <v>0.20096888824016559</v>
      </c>
      <c r="F43" s="14">
        <v>405.61555438531258</v>
      </c>
      <c r="G43" s="14">
        <v>30.212600241580294</v>
      </c>
      <c r="H43" s="14">
        <f t="shared" si="1"/>
        <v>7.0540826967583321</v>
      </c>
      <c r="I43" s="14">
        <v>41.755316347625389</v>
      </c>
      <c r="K43" s="14"/>
    </row>
    <row r="44" spans="1:11" x14ac:dyDescent="0.55000000000000004">
      <c r="A44" s="3">
        <f t="shared" si="0"/>
        <v>2700</v>
      </c>
      <c r="B44" s="14">
        <v>101.89939593599999</v>
      </c>
      <c r="C44" s="14">
        <v>28.811375430999771</v>
      </c>
      <c r="D44" s="14">
        <v>29.040124867571905</v>
      </c>
      <c r="E44" s="14">
        <v>0.20243435683586058</v>
      </c>
      <c r="F44" s="14">
        <v>402.59874700091211</v>
      </c>
      <c r="G44" s="14">
        <v>29.993884320328728</v>
      </c>
      <c r="H44" s="14">
        <f t="shared" si="1"/>
        <v>7.0261955150551447</v>
      </c>
      <c r="I44" s="14">
        <v>41.921044456324495</v>
      </c>
      <c r="K44" s="14"/>
    </row>
    <row r="45" spans="1:11" x14ac:dyDescent="0.55000000000000004">
      <c r="A45" s="3">
        <f t="shared" si="0"/>
        <v>2750</v>
      </c>
      <c r="B45" s="14">
        <v>101.096672352</v>
      </c>
      <c r="C45" s="14">
        <v>29.113751623313274</v>
      </c>
      <c r="D45" s="14">
        <v>29.344901791630761</v>
      </c>
      <c r="E45" s="14">
        <v>0.20463329687177975</v>
      </c>
      <c r="F45" s="14">
        <v>399.42723154551658</v>
      </c>
      <c r="G45" s="14">
        <v>29.671577276104028</v>
      </c>
      <c r="H45" s="14">
        <f t="shared" si="1"/>
        <v>7.0287505203526077</v>
      </c>
      <c r="I45" s="14">
        <v>41.90580583171392</v>
      </c>
      <c r="K45" s="14"/>
    </row>
    <row r="46" spans="1:11" x14ac:dyDescent="0.55000000000000004">
      <c r="A46" s="3">
        <f t="shared" si="0"/>
        <v>2800</v>
      </c>
      <c r="B46" s="14">
        <v>100.90251766399999</v>
      </c>
      <c r="C46" s="14">
        <v>29.586163434047425</v>
      </c>
      <c r="D46" s="14">
        <v>29.821064340881168</v>
      </c>
      <c r="E46" s="14">
        <v>0.20322825941835315</v>
      </c>
      <c r="F46" s="14">
        <v>398.66013736016686</v>
      </c>
      <c r="G46" s="14">
        <v>29.87671448238865</v>
      </c>
      <c r="H46" s="14">
        <f t="shared" si="1"/>
        <v>6.8690305139219356</v>
      </c>
      <c r="I46" s="14">
        <v>42.880207614230152</v>
      </c>
      <c r="K46" s="14"/>
    </row>
    <row r="47" spans="1:11" x14ac:dyDescent="0.55000000000000004">
      <c r="A47" s="3">
        <f t="shared" si="0"/>
        <v>2850</v>
      </c>
      <c r="B47" s="14">
        <v>100.65778486399999</v>
      </c>
      <c r="C47" s="14">
        <v>30.041446958259602</v>
      </c>
      <c r="D47" s="14">
        <v>30.279962612674332</v>
      </c>
      <c r="E47" s="14">
        <v>0.2035387585789252</v>
      </c>
      <c r="F47" s="14">
        <v>397.69321191644877</v>
      </c>
      <c r="G47" s="14">
        <v>29.83113743931245</v>
      </c>
      <c r="H47" s="14">
        <f t="shared" si="1"/>
        <v>6.7752648153641681</v>
      </c>
      <c r="I47" s="14">
        <v>43.473644583975251</v>
      </c>
      <c r="K47" s="14"/>
    </row>
    <row r="48" spans="1:11" x14ac:dyDescent="0.55000000000000004">
      <c r="A48" s="3">
        <f t="shared" si="0"/>
        <v>2900</v>
      </c>
      <c r="B48" s="14">
        <v>99.948059743999991</v>
      </c>
      <c r="C48" s="14">
        <v>30.35295538912273</v>
      </c>
      <c r="D48" s="14">
        <v>30.593944281172995</v>
      </c>
      <c r="E48" s="14">
        <v>0.206730911904423</v>
      </c>
      <c r="F48" s="14">
        <v>394.88912812966629</v>
      </c>
      <c r="G48" s="14">
        <v>29.370511770402757</v>
      </c>
      <c r="H48" s="14">
        <f t="shared" si="1"/>
        <v>6.8108989472078552</v>
      </c>
      <c r="I48" s="14">
        <v>43.246193612401811</v>
      </c>
      <c r="K48" s="14"/>
    </row>
    <row r="49" spans="1:11" x14ac:dyDescent="0.55000000000000004">
      <c r="A49" s="3">
        <f t="shared" si="0"/>
        <v>2950</v>
      </c>
      <c r="B49" s="14">
        <v>99.391700512</v>
      </c>
      <c r="C49" s="14">
        <v>30.704409888702447</v>
      </c>
      <c r="D49" s="14">
        <v>30.948189172310109</v>
      </c>
      <c r="E49" s="14">
        <v>0.20942204288317046</v>
      </c>
      <c r="F49" s="14">
        <v>392.69098428761373</v>
      </c>
      <c r="G49" s="14">
        <v>28.993092598099619</v>
      </c>
      <c r="H49" s="14">
        <f t="shared" si="1"/>
        <v>6.8205851746470589</v>
      </c>
      <c r="I49" s="14">
        <v>43.184777699179783</v>
      </c>
      <c r="K49" s="14"/>
    </row>
    <row r="50" spans="1:11" x14ac:dyDescent="0.55000000000000004">
      <c r="A50" s="3">
        <f t="shared" si="0"/>
        <v>3000</v>
      </c>
      <c r="B50" s="14">
        <v>99.287281183999994</v>
      </c>
      <c r="C50" s="14">
        <v>31.192019316255848</v>
      </c>
      <c r="D50" s="14">
        <v>31.439670000660993</v>
      </c>
      <c r="E50" s="14">
        <v>0.21305376296440684</v>
      </c>
      <c r="F50" s="14">
        <v>392.27842943162733</v>
      </c>
      <c r="G50" s="14">
        <v>28.498875574468567</v>
      </c>
      <c r="H50" s="14">
        <f t="shared" si="1"/>
        <v>6.8303934030129625</v>
      </c>
      <c r="I50" s="14">
        <v>43.122765727597361</v>
      </c>
      <c r="K50" s="14"/>
    </row>
    <row r="51" spans="1:11" x14ac:dyDescent="0.55000000000000004">
      <c r="A51" s="3">
        <f t="shared" si="0"/>
        <v>3050</v>
      </c>
      <c r="B51" s="14">
        <v>98.809236447999993</v>
      </c>
      <c r="C51" s="14">
        <v>31.559201085405117</v>
      </c>
      <c r="D51" s="14">
        <v>31.809767028854854</v>
      </c>
      <c r="E51" s="14">
        <v>0.21803501401656389</v>
      </c>
      <c r="F51" s="14">
        <v>390.38970173156463</v>
      </c>
      <c r="G51" s="14">
        <v>27.847787240877203</v>
      </c>
      <c r="H51" s="14">
        <f t="shared" si="1"/>
        <v>6.9087621523282623</v>
      </c>
      <c r="I51" s="14">
        <v>42.633607591512224</v>
      </c>
      <c r="K51" s="14"/>
    </row>
    <row r="52" spans="1:11" x14ac:dyDescent="0.55000000000000004">
      <c r="A52" s="3">
        <f t="shared" si="0"/>
        <v>3100</v>
      </c>
      <c r="B52" s="14">
        <v>98.810052223999989</v>
      </c>
      <c r="C52" s="14">
        <v>32.076829864000025</v>
      </c>
      <c r="D52" s="14">
        <v>32.331505548469963</v>
      </c>
      <c r="E52" s="14">
        <v>0.21868090829858025</v>
      </c>
      <c r="F52" s="14">
        <v>390.39292481637699</v>
      </c>
      <c r="G52" s="14">
        <v>27.765536226439615</v>
      </c>
      <c r="H52" s="14">
        <f t="shared" si="1"/>
        <v>6.8174102374127328</v>
      </c>
      <c r="I52" s="14">
        <v>43.204889289050193</v>
      </c>
      <c r="K52" s="14"/>
    </row>
    <row r="53" spans="1:11" x14ac:dyDescent="0.55000000000000004">
      <c r="A53" s="3">
        <f t="shared" si="0"/>
        <v>3150</v>
      </c>
      <c r="B53" s="14">
        <v>98.587345375999988</v>
      </c>
      <c r="C53" s="14">
        <v>32.520734396866928</v>
      </c>
      <c r="D53" s="14">
        <v>32.77893448481521</v>
      </c>
      <c r="E53" s="14">
        <v>0.22185721147735457</v>
      </c>
      <c r="F53" s="14">
        <v>389.51302266259347</v>
      </c>
      <c r="G53" s="14">
        <v>27.368020363019447</v>
      </c>
      <c r="H53" s="14">
        <f t="shared" si="1"/>
        <v>6.8220234134296938</v>
      </c>
      <c r="I53" s="14">
        <v>43.17567335896539</v>
      </c>
      <c r="K53" s="14"/>
    </row>
    <row r="54" spans="1:11" x14ac:dyDescent="0.55000000000000004">
      <c r="A54" s="3">
        <f t="shared" si="0"/>
        <v>3200</v>
      </c>
      <c r="B54" s="14">
        <v>98.379322496</v>
      </c>
      <c r="C54" s="14">
        <v>32.967227393981297</v>
      </c>
      <c r="D54" s="14">
        <v>33.228972436656505</v>
      </c>
      <c r="E54" s="14">
        <v>0.22077712496180243</v>
      </c>
      <c r="F54" s="14">
        <v>388.69113603543309</v>
      </c>
      <c r="G54" s="14">
        <v>27.50191027465123</v>
      </c>
      <c r="H54" s="14">
        <f t="shared" si="1"/>
        <v>6.6968666282839688</v>
      </c>
      <c r="I54" s="14">
        <v>43.982577359604662</v>
      </c>
      <c r="K54" s="14"/>
    </row>
    <row r="55" spans="1:11" x14ac:dyDescent="0.55000000000000004">
      <c r="A55" s="3">
        <f t="shared" si="0"/>
        <v>3250</v>
      </c>
      <c r="B55" s="14">
        <v>98.578371840000003</v>
      </c>
      <c r="C55" s="14">
        <v>33.550084617333589</v>
      </c>
      <c r="D55" s="14">
        <v>33.816457285710428</v>
      </c>
      <c r="E55" s="14">
        <v>0.2220180232532088</v>
      </c>
      <c r="F55" s="14">
        <v>389.47756872965726</v>
      </c>
      <c r="G55" s="14">
        <v>27.348197197802037</v>
      </c>
      <c r="H55" s="14">
        <f t="shared" si="1"/>
        <v>6.6175100833725944</v>
      </c>
      <c r="I55" s="14">
        <v>44.510012200138618</v>
      </c>
      <c r="K55" s="14"/>
    </row>
    <row r="56" spans="1:11" x14ac:dyDescent="0.55000000000000004">
      <c r="A56" s="3">
        <f t="shared" si="0"/>
        <v>3300</v>
      </c>
      <c r="B56" s="14">
        <v>99.225282207999996</v>
      </c>
      <c r="C56" s="14">
        <v>34.289795939852951</v>
      </c>
      <c r="D56" s="14">
        <v>34.562041585334185</v>
      </c>
      <c r="E56" s="14">
        <v>0.21961463072889847</v>
      </c>
      <c r="F56" s="14">
        <v>392.03347498588545</v>
      </c>
      <c r="G56" s="14">
        <v>27.647487151665352</v>
      </c>
      <c r="H56" s="14">
        <f t="shared" si="1"/>
        <v>6.4046642655476909</v>
      </c>
      <c r="I56" s="14">
        <v>45.989210727233448</v>
      </c>
      <c r="K56" s="14"/>
    </row>
    <row r="57" spans="1:11" x14ac:dyDescent="0.55000000000000004">
      <c r="A57" s="3">
        <f t="shared" si="0"/>
        <v>3350</v>
      </c>
      <c r="B57" s="14">
        <v>99.672327455999991</v>
      </c>
      <c r="C57" s="14">
        <v>34.966166773386185</v>
      </c>
      <c r="D57" s="14">
        <v>35.243782500814916</v>
      </c>
      <c r="E57" s="14">
        <v>0.21823168383876385</v>
      </c>
      <c r="F57" s="14">
        <v>393.79972546307721</v>
      </c>
      <c r="G57" s="14">
        <v>27.822690887914209</v>
      </c>
      <c r="H57" s="14">
        <f t="shared" si="1"/>
        <v>6.2412241311182735</v>
      </c>
      <c r="I57" s="14">
        <v>47.19353901694911</v>
      </c>
      <c r="K57" s="14"/>
    </row>
    <row r="58" spans="1:11" x14ac:dyDescent="0.55000000000000004">
      <c r="A58" s="3">
        <f t="shared" si="0"/>
        <v>3400</v>
      </c>
      <c r="B58" s="14">
        <v>100.285791008</v>
      </c>
      <c r="C58" s="14">
        <v>35.706471819553066</v>
      </c>
      <c r="D58" s="14">
        <v>35.989965237986439</v>
      </c>
      <c r="E58" s="14">
        <v>0.21903805540994312</v>
      </c>
      <c r="F58" s="14">
        <v>396.22348524199725</v>
      </c>
      <c r="G58" s="14">
        <v>27.720263814574231</v>
      </c>
      <c r="H58" s="14">
        <f t="shared" si="1"/>
        <v>6.1344076927252349</v>
      </c>
      <c r="I58" s="14">
        <v>48.015304704112609</v>
      </c>
      <c r="K58" s="14"/>
    </row>
    <row r="59" spans="1:11" x14ac:dyDescent="0.55000000000000004">
      <c r="A59" s="3">
        <f t="shared" si="0"/>
        <v>3450</v>
      </c>
      <c r="B59" s="14">
        <v>100.72794159999999</v>
      </c>
      <c r="C59" s="14">
        <v>36.391308554304892</v>
      </c>
      <c r="D59" s="14">
        <v>36.680239270155511</v>
      </c>
      <c r="E59" s="14">
        <v>0.21661371785174599</v>
      </c>
      <c r="F59" s="14">
        <v>397.97039721031462</v>
      </c>
      <c r="G59" s="14">
        <v>28.030508601263133</v>
      </c>
      <c r="H59" s="14">
        <f t="shared" si="1"/>
        <v>5.9523475922418232</v>
      </c>
      <c r="I59" s="14">
        <v>49.483913696397622</v>
      </c>
      <c r="K59" s="14"/>
    </row>
    <row r="60" spans="1:11" x14ac:dyDescent="0.55000000000000004">
      <c r="A60" s="3">
        <f t="shared" si="0"/>
        <v>3500</v>
      </c>
      <c r="B60" s="14">
        <v>100.689600128</v>
      </c>
      <c r="C60" s="14">
        <v>36.904665939752171</v>
      </c>
      <c r="D60" s="14">
        <v>37.197672483671553</v>
      </c>
      <c r="E60" s="14">
        <v>0.2189394243302438</v>
      </c>
      <c r="F60" s="14">
        <v>397.81891222413208</v>
      </c>
      <c r="G60" s="14">
        <v>27.732751650229893</v>
      </c>
      <c r="H60" s="14">
        <f t="shared" si="1"/>
        <v>5.9325675698478912</v>
      </c>
      <c r="I60" s="14">
        <v>49.648900088803636</v>
      </c>
      <c r="K60" s="14"/>
    </row>
    <row r="61" spans="1:11" x14ac:dyDescent="0.55000000000000004">
      <c r="A61" s="3">
        <f t="shared" si="0"/>
        <v>3550</v>
      </c>
      <c r="B61" s="14">
        <v>101.32345807999999</v>
      </c>
      <c r="C61" s="14">
        <v>37.667515398952226</v>
      </c>
      <c r="D61" s="14">
        <v>37.966578626433943</v>
      </c>
      <c r="E61" s="14">
        <v>0.2176084150560712</v>
      </c>
      <c r="F61" s="14">
        <v>400.32324912336202</v>
      </c>
      <c r="G61" s="14">
        <v>27.902379969223301</v>
      </c>
      <c r="H61" s="14">
        <f t="shared" si="1"/>
        <v>5.7770843856115945</v>
      </c>
      <c r="I61" s="14">
        <v>50.985139714948502</v>
      </c>
      <c r="K61" s="14"/>
    </row>
    <row r="62" spans="1:11" x14ac:dyDescent="0.55000000000000004">
      <c r="A62" s="3">
        <f t="shared" si="0"/>
        <v>3600</v>
      </c>
      <c r="B62" s="14">
        <v>101.21006521599999</v>
      </c>
      <c r="C62" s="14">
        <v>38.155295682231532</v>
      </c>
      <c r="D62" s="14">
        <v>38.458231667028791</v>
      </c>
      <c r="E62" s="14">
        <v>0.22322875046176707</v>
      </c>
      <c r="F62" s="14">
        <v>399.8752403344393</v>
      </c>
      <c r="G62" s="14">
        <v>27.199868604894959</v>
      </c>
      <c r="H62" s="14">
        <f t="shared" si="1"/>
        <v>5.8505312688671429</v>
      </c>
      <c r="I62" s="14">
        <v>50.345078251754785</v>
      </c>
      <c r="K62" s="14"/>
    </row>
    <row r="63" spans="1:11" x14ac:dyDescent="0.55000000000000004">
      <c r="A63" s="3">
        <f t="shared" si="0"/>
        <v>3650</v>
      </c>
      <c r="B63" s="14">
        <v>101.129303392</v>
      </c>
      <c r="C63" s="14">
        <v>38.654360986206868</v>
      </c>
      <c r="D63" s="14">
        <v>38.96125932633737</v>
      </c>
      <c r="E63" s="14">
        <v>0.22250648849380913</v>
      </c>
      <c r="F63" s="14">
        <v>399.55615493801241</v>
      </c>
      <c r="G63" s="14">
        <v>27.288160100391355</v>
      </c>
      <c r="H63" s="14">
        <f t="shared" si="1"/>
        <v>5.7563100984441755</v>
      </c>
      <c r="I63" s="14">
        <v>51.169142994062241</v>
      </c>
      <c r="K63" s="14"/>
    </row>
    <row r="64" spans="1:11" x14ac:dyDescent="0.55000000000000004">
      <c r="A64" s="3">
        <f t="shared" si="0"/>
        <v>3700</v>
      </c>
      <c r="B64" s="14">
        <v>101.00530543999999</v>
      </c>
      <c r="C64" s="14">
        <v>39.135828150413971</v>
      </c>
      <c r="D64" s="14">
        <v>39.44654912451778</v>
      </c>
      <c r="E64" s="14">
        <v>0.22565692557545919</v>
      </c>
      <c r="F64" s="14">
        <v>399.06624604652842</v>
      </c>
      <c r="G64" s="14">
        <v>26.907185170191291</v>
      </c>
      <c r="H64" s="14">
        <f t="shared" si="1"/>
        <v>5.765993368229573</v>
      </c>
      <c r="I64" s="14">
        <v>51.083210773080303</v>
      </c>
      <c r="K64" s="14"/>
    </row>
    <row r="65" spans="1:11" x14ac:dyDescent="0.55000000000000004">
      <c r="A65" s="3">
        <f t="shared" si="0"/>
        <v>3750</v>
      </c>
      <c r="B65" s="14">
        <v>100.96614819199999</v>
      </c>
      <c r="C65" s="14">
        <v>39.649313677655691</v>
      </c>
      <c r="D65" s="14">
        <v>39.964111497216805</v>
      </c>
      <c r="E65" s="14">
        <v>0.22328198140027303</v>
      </c>
      <c r="F65" s="14">
        <v>398.91153797553358</v>
      </c>
      <c r="G65" s="14">
        <v>27.193384093587802</v>
      </c>
      <c r="H65" s="14">
        <f t="shared" si="1"/>
        <v>5.6314210938310199</v>
      </c>
      <c r="I65" s="14">
        <v>52.303929973930828</v>
      </c>
      <c r="K65" s="14"/>
    </row>
    <row r="66" spans="1:11" x14ac:dyDescent="0.55000000000000004">
      <c r="A66" s="3">
        <f t="shared" si="0"/>
        <v>3800</v>
      </c>
      <c r="B66" s="14">
        <v>100.75567798399999</v>
      </c>
      <c r="C66" s="14">
        <v>40.09421771651914</v>
      </c>
      <c r="D66" s="14">
        <v>40.41254787518924</v>
      </c>
      <c r="E66" s="14">
        <v>0.2243025613726552</v>
      </c>
      <c r="F66" s="14">
        <v>398.079982093936</v>
      </c>
      <c r="G66" s="14">
        <v>27.069653793686761</v>
      </c>
      <c r="H66" s="14">
        <f t="shared" si="1"/>
        <v>5.5943867756332537</v>
      </c>
      <c r="I66" s="14">
        <v>52.650177107590764</v>
      </c>
      <c r="K66" s="14"/>
    </row>
    <row r="67" spans="1:11" x14ac:dyDescent="0.55000000000000004">
      <c r="A67" s="3">
        <f t="shared" si="0"/>
        <v>3850</v>
      </c>
      <c r="B67" s="14">
        <v>100.072873472</v>
      </c>
      <c r="C67" s="14">
        <v>40.346486195817867</v>
      </c>
      <c r="D67" s="14">
        <v>40.666819253399993</v>
      </c>
      <c r="E67" s="14">
        <v>0.22658337114057964</v>
      </c>
      <c r="F67" s="14">
        <v>395.38226010596253</v>
      </c>
      <c r="G67" s="14">
        <v>26.797168083565214</v>
      </c>
      <c r="H67" s="14">
        <f t="shared" si="1"/>
        <v>5.6159381523555387</v>
      </c>
      <c r="I67" s="14">
        <v>52.448130046074489</v>
      </c>
      <c r="K67" s="14"/>
    </row>
    <row r="68" spans="1:11" x14ac:dyDescent="0.55000000000000004">
      <c r="A68" s="3">
        <f t="shared" si="0"/>
        <v>3900</v>
      </c>
      <c r="B68" s="14">
        <v>99.652748831999986</v>
      </c>
      <c r="C68" s="14">
        <v>40.698884673283203</v>
      </c>
      <c r="D68" s="14">
        <v>41.022015617184991</v>
      </c>
      <c r="E68" s="14">
        <v>0.22638560929486762</v>
      </c>
      <c r="F68" s="14">
        <v>393.72237142757979</v>
      </c>
      <c r="G68" s="14">
        <v>26.820577068953316</v>
      </c>
      <c r="H68" s="14">
        <f t="shared" si="1"/>
        <v>5.5624524139227463</v>
      </c>
      <c r="I68" s="14">
        <v>52.952444825992778</v>
      </c>
      <c r="K68" s="14"/>
    </row>
    <row r="69" spans="1:11" x14ac:dyDescent="0.55000000000000004">
      <c r="A69" s="3">
        <f t="shared" si="0"/>
        <v>3950</v>
      </c>
      <c r="B69" s="14">
        <v>98.858998783999994</v>
      </c>
      <c r="C69" s="14">
        <v>40.892336068939137</v>
      </c>
      <c r="D69" s="14">
        <v>41.217002930411624</v>
      </c>
      <c r="E69" s="14">
        <v>0.23099037589109139</v>
      </c>
      <c r="F69" s="14">
        <v>390.58630990512069</v>
      </c>
      <c r="G69" s="14">
        <v>26.285911947507763</v>
      </c>
      <c r="H69" s="14">
        <f t="shared" si="1"/>
        <v>5.6487449262294964</v>
      </c>
      <c r="I69" s="14">
        <v>52.143521860538655</v>
      </c>
      <c r="K69" s="14"/>
    </row>
    <row r="70" spans="1:11" x14ac:dyDescent="0.55000000000000004">
      <c r="A70" s="3">
        <f t="shared" si="0"/>
        <v>4000</v>
      </c>
      <c r="B70" s="14">
        <v>97.896383103999995</v>
      </c>
      <c r="C70" s="14">
        <v>41.006741063005101</v>
      </c>
      <c r="D70" s="14">
        <v>41.332316248968937</v>
      </c>
      <c r="E70" s="14">
        <v>0.23173037151623285</v>
      </c>
      <c r="F70" s="14">
        <v>386.78306982649599</v>
      </c>
      <c r="G70" s="14">
        <v>26.201971893742975</v>
      </c>
      <c r="H70" s="14">
        <f t="shared" si="1"/>
        <v>5.6510311599790164</v>
      </c>
      <c r="I70" s="14">
        <v>52.122426192133808</v>
      </c>
      <c r="K70" s="14"/>
    </row>
    <row r="71" spans="1:11" x14ac:dyDescent="0.55000000000000004">
      <c r="A71" s="3">
        <f t="shared" si="0"/>
        <v>4050</v>
      </c>
      <c r="B71" s="14">
        <v>96.860347583999996</v>
      </c>
      <c r="C71" s="14">
        <v>41.079927113196504</v>
      </c>
      <c r="D71" s="14">
        <v>41.406083363670312</v>
      </c>
      <c r="E71" s="14">
        <v>0.2333904879416584</v>
      </c>
      <c r="F71" s="14">
        <v>382.68975211475595</v>
      </c>
      <c r="G71" s="14">
        <v>26.015596157940855</v>
      </c>
      <c r="H71" s="14">
        <f t="shared" si="1"/>
        <v>5.6813754147748741</v>
      </c>
      <c r="I71" s="14">
        <v>51.844040050489419</v>
      </c>
      <c r="K71" s="14"/>
    </row>
    <row r="72" spans="1:11" x14ac:dyDescent="0.55000000000000004">
      <c r="A72" s="3">
        <f t="shared" si="0"/>
        <v>4100</v>
      </c>
      <c r="B72" s="14">
        <v>95.806364991999985</v>
      </c>
      <c r="C72" s="14">
        <v>41.134558231554628</v>
      </c>
      <c r="D72" s="14">
        <v>41.461148228677338</v>
      </c>
      <c r="E72" s="14">
        <v>0.23458243236189005</v>
      </c>
      <c r="F72" s="14">
        <v>378.52552653714332</v>
      </c>
      <c r="G72" s="14">
        <v>25.883407466881419</v>
      </c>
      <c r="H72" s="14">
        <f t="shared" si="1"/>
        <v>5.7028066532616872</v>
      </c>
      <c r="I72" s="14">
        <v>51.649209319939146</v>
      </c>
      <c r="K72" s="14"/>
    </row>
    <row r="73" spans="1:11" x14ac:dyDescent="0.55000000000000004">
      <c r="A73" s="3">
        <f t="shared" si="0"/>
        <v>4150</v>
      </c>
      <c r="B73" s="14">
        <v>95.037903999999997</v>
      </c>
      <c r="C73" s="14">
        <v>41.302236040957787</v>
      </c>
      <c r="D73" s="14">
        <v>41.630157324902207</v>
      </c>
      <c r="E73" s="14">
        <v>0.23694512905670762</v>
      </c>
      <c r="F73" s="14">
        <v>375.48938064386834</v>
      </c>
      <c r="G73" s="14">
        <v>25.625311250613631</v>
      </c>
      <c r="H73" s="14">
        <f t="shared" si="1"/>
        <v>5.7368595933096342</v>
      </c>
      <c r="I73" s="14">
        <v>51.34262914312135</v>
      </c>
      <c r="K73" s="14"/>
    </row>
    <row r="74" spans="1:11" x14ac:dyDescent="0.55000000000000004">
      <c r="A74" s="3">
        <f t="shared" si="0"/>
        <v>4200</v>
      </c>
      <c r="B74" s="14">
        <v>94.573727455999986</v>
      </c>
      <c r="C74" s="14">
        <v>41.595697835772199</v>
      </c>
      <c r="D74" s="14">
        <v>41.92594907513233</v>
      </c>
      <c r="E74" s="14">
        <v>0.23675871909808807</v>
      </c>
      <c r="F74" s="14">
        <v>373.65544538561636</v>
      </c>
      <c r="G74" s="14">
        <v>25.645487120917537</v>
      </c>
      <c r="H74" s="14">
        <f t="shared" si="1"/>
        <v>5.6919040049011063</v>
      </c>
      <c r="I74" s="14">
        <v>51.748141622176242</v>
      </c>
      <c r="K74" s="14"/>
    </row>
    <row r="75" spans="1:11" x14ac:dyDescent="0.55000000000000004">
      <c r="A75" s="3">
        <f t="shared" ref="A75:A100" si="2">A74+50</f>
        <v>4250</v>
      </c>
      <c r="B75" s="14">
        <v>93.841976383999992</v>
      </c>
      <c r="C75" s="14">
        <v>41.765212344228843</v>
      </c>
      <c r="D75" s="14">
        <v>42.096809452979791</v>
      </c>
      <c r="E75" s="14">
        <v>0.23759684237286097</v>
      </c>
      <c r="F75" s="14">
        <v>370.76433830889926</v>
      </c>
      <c r="G75" s="14">
        <v>25.555022620487872</v>
      </c>
      <c r="H75" s="14">
        <f t="shared" ref="H75:H100" si="3">(E75/C75)*1000</f>
        <v>5.6888694929787018</v>
      </c>
      <c r="I75" s="14">
        <v>51.775744707975363</v>
      </c>
      <c r="K75" s="14"/>
    </row>
    <row r="76" spans="1:11" x14ac:dyDescent="0.55000000000000004">
      <c r="A76" s="3">
        <f t="shared" si="2"/>
        <v>4300</v>
      </c>
      <c r="B76" s="14">
        <v>93.317432416000003</v>
      </c>
      <c r="C76" s="14">
        <v>42.020368285295355</v>
      </c>
      <c r="D76" s="14">
        <v>42.353991218113499</v>
      </c>
      <c r="E76" s="14">
        <v>0.24016749561136355</v>
      </c>
      <c r="F76" s="14">
        <v>368.69189477453006</v>
      </c>
      <c r="G76" s="14">
        <v>25.281492259969529</v>
      </c>
      <c r="H76" s="14">
        <f t="shared" si="3"/>
        <v>5.7155019199440948</v>
      </c>
      <c r="I76" s="14">
        <v>51.534486152064062</v>
      </c>
      <c r="K76" s="14"/>
    </row>
    <row r="77" spans="1:11" x14ac:dyDescent="0.55000000000000004">
      <c r="A77" s="3">
        <f t="shared" si="2"/>
        <v>4350</v>
      </c>
      <c r="B77" s="14">
        <v>93.011516415999992</v>
      </c>
      <c r="C77" s="14">
        <v>42.369623017404038</v>
      </c>
      <c r="D77" s="14">
        <v>42.706018876609583</v>
      </c>
      <c r="E77" s="14">
        <v>0.24122227430668533</v>
      </c>
      <c r="F77" s="14">
        <v>367.4832379698824</v>
      </c>
      <c r="G77" s="14">
        <v>25.17094534012805</v>
      </c>
      <c r="H77" s="14">
        <f t="shared" si="3"/>
        <v>5.6932834688569027</v>
      </c>
      <c r="I77" s="14">
        <v>51.73560321678368</v>
      </c>
      <c r="K77" s="14"/>
    </row>
    <row r="78" spans="1:11" x14ac:dyDescent="0.55000000000000004">
      <c r="A78" s="3">
        <f t="shared" si="2"/>
        <v>4400</v>
      </c>
      <c r="B78" s="14">
        <v>92.893228895999997</v>
      </c>
      <c r="C78" s="14">
        <v>42.802127201959941</v>
      </c>
      <c r="D78" s="14">
        <v>43.14195695097645</v>
      </c>
      <c r="E78" s="14">
        <v>0.24124246407798702</v>
      </c>
      <c r="F78" s="14">
        <v>367.01589067208539</v>
      </c>
      <c r="G78" s="14">
        <v>25.168838763942109</v>
      </c>
      <c r="H78" s="14">
        <f t="shared" si="3"/>
        <v>5.6362260440864338</v>
      </c>
      <c r="I78" s="14">
        <v>52.259340246740727</v>
      </c>
      <c r="K78" s="14"/>
    </row>
    <row r="79" spans="1:11" x14ac:dyDescent="0.55000000000000004">
      <c r="A79" s="3">
        <f t="shared" si="2"/>
        <v>4450</v>
      </c>
      <c r="B79" s="14">
        <v>92.986227359999987</v>
      </c>
      <c r="C79" s="14">
        <v>43.331852565948921</v>
      </c>
      <c r="D79" s="14">
        <v>43.675888097464103</v>
      </c>
      <c r="E79" s="14">
        <v>0.23883278519082154</v>
      </c>
      <c r="F79" s="14">
        <v>367.38332234069827</v>
      </c>
      <c r="G79" s="14">
        <v>25.422777180878825</v>
      </c>
      <c r="H79" s="14">
        <f t="shared" si="3"/>
        <v>5.5117141559394431</v>
      </c>
      <c r="I79" s="14">
        <v>53.439900221975641</v>
      </c>
      <c r="K79" s="14"/>
    </row>
    <row r="80" spans="1:11" x14ac:dyDescent="0.55000000000000004">
      <c r="A80" s="3">
        <f t="shared" si="2"/>
        <v>4500</v>
      </c>
      <c r="B80" s="14">
        <v>92.432315455999998</v>
      </c>
      <c r="C80" s="14">
        <v>43.557702478629579</v>
      </c>
      <c r="D80" s="14">
        <v>43.903531157452129</v>
      </c>
      <c r="E80" s="14">
        <v>0.24108281773602663</v>
      </c>
      <c r="F80" s="14">
        <v>365.19484775308291</v>
      </c>
      <c r="G80" s="14">
        <v>25.185505704696272</v>
      </c>
      <c r="H80" s="14">
        <f t="shared" si="3"/>
        <v>5.5347918741652515</v>
      </c>
      <c r="I80" s="14">
        <v>53.217078662036855</v>
      </c>
      <c r="K80" s="14"/>
    </row>
    <row r="81" spans="1:11" x14ac:dyDescent="0.55000000000000004">
      <c r="A81" s="3">
        <f t="shared" si="2"/>
        <v>4550</v>
      </c>
      <c r="B81" s="14">
        <v>92.243055423999991</v>
      </c>
      <c r="C81" s="14">
        <v>43.9514992984817</v>
      </c>
      <c r="D81" s="14">
        <v>44.300454547949258</v>
      </c>
      <c r="E81" s="14">
        <v>0.24093626372269569</v>
      </c>
      <c r="F81" s="14">
        <v>364.44709207660753</v>
      </c>
      <c r="G81" s="14">
        <v>25.200825262166624</v>
      </c>
      <c r="H81" s="14">
        <f t="shared" si="3"/>
        <v>5.4818667751572887</v>
      </c>
      <c r="I81" s="14">
        <v>53.730866988646099</v>
      </c>
      <c r="K81" s="14"/>
    </row>
    <row r="82" spans="1:11" x14ac:dyDescent="0.55000000000000004">
      <c r="A82" s="3">
        <f t="shared" si="2"/>
        <v>4600</v>
      </c>
      <c r="B82" s="14">
        <v>91.525988319999982</v>
      </c>
      <c r="C82" s="14">
        <v>44.089063786194089</v>
      </c>
      <c r="D82" s="14">
        <v>44.439111236175712</v>
      </c>
      <c r="E82" s="14">
        <v>0.24192662051369146</v>
      </c>
      <c r="F82" s="14">
        <v>361.61400052651339</v>
      </c>
      <c r="G82" s="14">
        <v>25.097662541238737</v>
      </c>
      <c r="H82" s="14">
        <f t="shared" si="3"/>
        <v>5.4872251696450771</v>
      </c>
      <c r="I82" s="14">
        <v>53.678397630711103</v>
      </c>
      <c r="K82" s="14"/>
    </row>
    <row r="83" spans="1:11" x14ac:dyDescent="0.55000000000000004">
      <c r="A83" s="3">
        <f t="shared" si="2"/>
        <v>4650</v>
      </c>
      <c r="B83" s="14">
        <v>90.600898336</v>
      </c>
      <c r="C83" s="14">
        <v>44.117823076257061</v>
      </c>
      <c r="D83" s="14">
        <v>44.468098862140721</v>
      </c>
      <c r="E83" s="14">
        <v>0.24263940388929361</v>
      </c>
      <c r="F83" s="14">
        <v>357.95902234925899</v>
      </c>
      <c r="G83" s="14">
        <v>25.023935041339207</v>
      </c>
      <c r="H83" s="14">
        <f t="shared" si="3"/>
        <v>5.4998045454304192</v>
      </c>
      <c r="I83" s="14">
        <v>53.555622224826401</v>
      </c>
      <c r="K83" s="14"/>
    </row>
    <row r="84" spans="1:11" x14ac:dyDescent="0.55000000000000004">
      <c r="A84" s="3">
        <f t="shared" si="2"/>
        <v>4700</v>
      </c>
      <c r="B84" s="14">
        <v>89.713334047999993</v>
      </c>
      <c r="C84" s="14">
        <v>44.15536435063153</v>
      </c>
      <c r="D84" s="14">
        <v>44.505938197445396</v>
      </c>
      <c r="E84" s="14">
        <v>0.24254655529584163</v>
      </c>
      <c r="F84" s="14">
        <v>354.45230607337459</v>
      </c>
      <c r="G84" s="14">
        <v>25.033514386501988</v>
      </c>
      <c r="H84" s="14">
        <f t="shared" si="3"/>
        <v>5.4930257934192008</v>
      </c>
      <c r="I84" s="14">
        <v>53.621713354837745</v>
      </c>
      <c r="K84" s="14"/>
    </row>
    <row r="85" spans="1:11" x14ac:dyDescent="0.55000000000000004">
      <c r="A85" s="3">
        <f t="shared" si="2"/>
        <v>4750</v>
      </c>
      <c r="B85" s="14">
        <v>88.637325503999989</v>
      </c>
      <c r="C85" s="14">
        <v>44.08987535089215</v>
      </c>
      <c r="D85" s="14">
        <v>44.439929244334543</v>
      </c>
      <c r="E85" s="14">
        <v>0.24605014422686067</v>
      </c>
      <c r="F85" s="14">
        <v>350.20105720582728</v>
      </c>
      <c r="G85" s="14">
        <v>24.677053941479087</v>
      </c>
      <c r="H85" s="14">
        <f t="shared" si="3"/>
        <v>5.5806495769982236</v>
      </c>
      <c r="I85" s="14">
        <v>52.779779572522024</v>
      </c>
      <c r="K85" s="14"/>
    </row>
    <row r="86" spans="1:11" x14ac:dyDescent="0.55000000000000004">
      <c r="A86" s="3">
        <f t="shared" si="2"/>
        <v>4800</v>
      </c>
      <c r="B86" s="14">
        <v>87.350030975999985</v>
      </c>
      <c r="C86" s="14">
        <v>43.906914496806785</v>
      </c>
      <c r="D86" s="14">
        <v>44.255515762887221</v>
      </c>
      <c r="E86" s="14">
        <v>0.24684726438463944</v>
      </c>
      <c r="F86" s="14">
        <v>345.11502937186998</v>
      </c>
      <c r="G86" s="14">
        <v>24.597366701758673</v>
      </c>
      <c r="H86" s="14">
        <f t="shared" si="3"/>
        <v>5.6220590131103814</v>
      </c>
      <c r="I86" s="14">
        <v>52.391028599768902</v>
      </c>
      <c r="K86" s="14"/>
    </row>
    <row r="87" spans="1:11" x14ac:dyDescent="0.55000000000000004">
      <c r="A87" s="3">
        <f t="shared" si="2"/>
        <v>4850</v>
      </c>
      <c r="B87" s="14">
        <v>85.852266239999992</v>
      </c>
      <c r="C87" s="14">
        <v>43.603577241035069</v>
      </c>
      <c r="D87" s="14">
        <v>43.949770144956076</v>
      </c>
      <c r="E87" s="14">
        <v>0.24944526362348182</v>
      </c>
      <c r="F87" s="14">
        <v>339.19744565631515</v>
      </c>
      <c r="G87" s="14">
        <v>24.341182483063093</v>
      </c>
      <c r="H87" s="14">
        <f t="shared" si="3"/>
        <v>5.7207522732499649</v>
      </c>
      <c r="I87" s="14">
        <v>51.487189180125604</v>
      </c>
      <c r="K87" s="14"/>
    </row>
    <row r="88" spans="1:11" x14ac:dyDescent="0.55000000000000004">
      <c r="A88" s="3">
        <f t="shared" si="2"/>
        <v>4900</v>
      </c>
      <c r="B88" s="14">
        <v>84.540498431999993</v>
      </c>
      <c r="C88" s="14">
        <v>43.379995438115792</v>
      </c>
      <c r="D88" s="14">
        <v>43.724413202506653</v>
      </c>
      <c r="E88" s="14">
        <v>0.25227055532829074</v>
      </c>
      <c r="F88" s="14">
        <v>334.01472527798603</v>
      </c>
      <c r="G88" s="14">
        <v>24.068574604330898</v>
      </c>
      <c r="H88" s="14">
        <f t="shared" si="3"/>
        <v>5.815366110127191</v>
      </c>
      <c r="I88" s="14">
        <v>50.649511822225129</v>
      </c>
      <c r="K88" s="14"/>
    </row>
    <row r="89" spans="1:11" x14ac:dyDescent="0.55000000000000004">
      <c r="A89" s="3">
        <f t="shared" si="2"/>
        <v>4950</v>
      </c>
      <c r="B89" s="14">
        <v>83.482436959999987</v>
      </c>
      <c r="C89" s="14">
        <v>43.274188758455985</v>
      </c>
      <c r="D89" s="14">
        <v>43.617766465126728</v>
      </c>
      <c r="E89" s="14">
        <v>0.25346614226198849</v>
      </c>
      <c r="F89" s="14">
        <v>329.83438427631137</v>
      </c>
      <c r="G89" s="14">
        <v>23.955044359017418</v>
      </c>
      <c r="H89" s="14">
        <f t="shared" si="3"/>
        <v>5.8572130300758092</v>
      </c>
      <c r="I89" s="14">
        <v>50.287645853584799</v>
      </c>
      <c r="K89" s="14"/>
    </row>
    <row r="90" spans="1:11" x14ac:dyDescent="0.55000000000000004">
      <c r="A90" s="3">
        <f t="shared" si="2"/>
        <v>5000</v>
      </c>
      <c r="B90" s="14">
        <v>82.479848255999997</v>
      </c>
      <c r="C90" s="14">
        <v>43.186347558375083</v>
      </c>
      <c r="D90" s="14">
        <v>43.529227845199479</v>
      </c>
      <c r="E90" s="14">
        <v>0.25417501177246754</v>
      </c>
      <c r="F90" s="14">
        <v>325.87321304187947</v>
      </c>
      <c r="G90" s="14">
        <v>23.888236058508777</v>
      </c>
      <c r="H90" s="14">
        <f t="shared" si="3"/>
        <v>5.8855408281262633</v>
      </c>
      <c r="I90" s="14">
        <v>50.045605518163867</v>
      </c>
      <c r="K90" s="14"/>
    </row>
    <row r="91" spans="1:11" x14ac:dyDescent="0.55000000000000004">
      <c r="A91" s="3">
        <f t="shared" si="2"/>
        <v>5050</v>
      </c>
      <c r="B91" s="14">
        <v>81.018711862399996</v>
      </c>
      <c r="C91" s="14">
        <v>42.845511315021049</v>
      </c>
      <c r="D91" s="14">
        <v>43.185685514494033</v>
      </c>
      <c r="E91" s="14">
        <v>0.25709331385451034</v>
      </c>
      <c r="F91" s="14">
        <v>320.10034583440108</v>
      </c>
      <c r="G91" s="14">
        <v>23.617077357488146</v>
      </c>
      <c r="H91" s="14">
        <f t="shared" si="3"/>
        <v>6.000472534082629</v>
      </c>
      <c r="I91" s="14">
        <v>49.087043207420585</v>
      </c>
      <c r="K91" s="14"/>
    </row>
    <row r="92" spans="1:11" x14ac:dyDescent="0.55000000000000004">
      <c r="A92" s="3">
        <f t="shared" si="2"/>
        <v>5100</v>
      </c>
      <c r="B92" s="14">
        <v>79.604645743999995</v>
      </c>
      <c r="C92" s="14">
        <v>42.514512944364625</v>
      </c>
      <c r="D92" s="14">
        <v>42.852059164795953</v>
      </c>
      <c r="E92" s="14">
        <v>0.25897709973099825</v>
      </c>
      <c r="F92" s="14">
        <v>314.51345062059784</v>
      </c>
      <c r="G92" s="14">
        <v>23.44528797218663</v>
      </c>
      <c r="H92" s="14">
        <f t="shared" si="3"/>
        <v>6.0914986858699534</v>
      </c>
      <c r="I92" s="14">
        <v>48.3535283736812</v>
      </c>
      <c r="K92" s="14"/>
    </row>
    <row r="93" spans="1:11" x14ac:dyDescent="0.55000000000000004">
      <c r="A93" s="3">
        <f t="shared" si="2"/>
        <v>5150</v>
      </c>
      <c r="B93" s="14">
        <v>78.190987513599993</v>
      </c>
      <c r="C93" s="14">
        <v>42.16892648469112</v>
      </c>
      <c r="D93" s="14">
        <v>42.503728903177738</v>
      </c>
      <c r="E93" s="14">
        <v>0.26208940456438756</v>
      </c>
      <c r="F93" s="14">
        <v>308.92816694920077</v>
      </c>
      <c r="G93" s="14">
        <v>23.166875789911202</v>
      </c>
      <c r="H93" s="14">
        <f t="shared" si="3"/>
        <v>6.2152259118935769</v>
      </c>
      <c r="I93" s="14">
        <v>47.390949053325102</v>
      </c>
      <c r="K93" s="14"/>
    </row>
    <row r="94" spans="1:11" x14ac:dyDescent="0.55000000000000004">
      <c r="A94" s="3">
        <f t="shared" si="2"/>
        <v>5200</v>
      </c>
      <c r="B94" s="14">
        <v>77.338256860799987</v>
      </c>
      <c r="C94" s="14">
        <v>42.113985263190472</v>
      </c>
      <c r="D94" s="14">
        <v>42.448351472947905</v>
      </c>
      <c r="E94" s="14">
        <v>0.26469126856811986</v>
      </c>
      <c r="F94" s="14">
        <v>305.55907639480557</v>
      </c>
      <c r="G94" s="14">
        <v>22.939149879182132</v>
      </c>
      <c r="H94" s="14">
        <f t="shared" si="3"/>
        <v>6.2851156667776111</v>
      </c>
      <c r="I94" s="14">
        <v>46.86396721422129</v>
      </c>
      <c r="K94" s="14"/>
    </row>
    <row r="95" spans="1:11" x14ac:dyDescent="0.55000000000000004">
      <c r="A95" s="3">
        <f t="shared" si="2"/>
        <v>5250</v>
      </c>
      <c r="B95" s="14">
        <v>75.94678773759999</v>
      </c>
      <c r="C95" s="14">
        <v>41.753927323532807</v>
      </c>
      <c r="D95" s="14">
        <v>42.085434834266053</v>
      </c>
      <c r="E95" s="14">
        <v>0.26497428490201502</v>
      </c>
      <c r="F95" s="14">
        <v>300.06146063030559</v>
      </c>
      <c r="G95" s="14">
        <v>22.914648806921942</v>
      </c>
      <c r="H95" s="14">
        <f t="shared" si="3"/>
        <v>6.3460924968529522</v>
      </c>
      <c r="I95" s="14">
        <v>46.413671829006688</v>
      </c>
      <c r="K95" s="14"/>
    </row>
    <row r="96" spans="1:11" x14ac:dyDescent="0.55000000000000004">
      <c r="A96" s="3">
        <f t="shared" si="2"/>
        <v>5300</v>
      </c>
      <c r="B96" s="14">
        <v>74.878936953600004</v>
      </c>
      <c r="C96" s="14">
        <v>41.558910889427615</v>
      </c>
      <c r="D96" s="14">
        <v>41.888870056884763</v>
      </c>
      <c r="E96" s="14">
        <v>0.26710159488202928</v>
      </c>
      <c r="F96" s="14">
        <v>295.84244261088236</v>
      </c>
      <c r="G96" s="14">
        <v>22.73214685998666</v>
      </c>
      <c r="H96" s="14">
        <f t="shared" si="3"/>
        <v>6.4270595442860516</v>
      </c>
      <c r="I96" s="14">
        <v>45.828959964641818</v>
      </c>
      <c r="K96" s="14"/>
    </row>
    <row r="97" spans="1:14" x14ac:dyDescent="0.55000000000000004">
      <c r="A97" s="3">
        <f t="shared" si="2"/>
        <v>5350</v>
      </c>
      <c r="B97" s="14">
        <v>73.904247788799992</v>
      </c>
      <c r="C97" s="14">
        <v>41.404905809489989</v>
      </c>
      <c r="D97" s="14">
        <v>41.733642245482983</v>
      </c>
      <c r="E97" s="14">
        <v>0.26680460656906019</v>
      </c>
      <c r="F97" s="14">
        <v>291.99150087703424</v>
      </c>
      <c r="G97" s="14">
        <v>22.757450703248317</v>
      </c>
      <c r="H97" s="14">
        <f t="shared" si="3"/>
        <v>6.4437921389476669</v>
      </c>
      <c r="I97" s="14">
        <v>45.709955907043984</v>
      </c>
      <c r="K97" s="14"/>
    </row>
    <row r="98" spans="1:14" x14ac:dyDescent="0.55000000000000004">
      <c r="A98" s="3">
        <f t="shared" si="2"/>
        <v>5400</v>
      </c>
      <c r="B98" s="14">
        <v>73.124039622399991</v>
      </c>
      <c r="C98" s="14">
        <v>41.350670222137339</v>
      </c>
      <c r="D98" s="14">
        <v>41.678976051820726</v>
      </c>
      <c r="E98" s="14">
        <v>0.27361535911585377</v>
      </c>
      <c r="F98" s="14">
        <v>288.90894256246094</v>
      </c>
      <c r="G98" s="14">
        <v>22.190978975065658</v>
      </c>
      <c r="H98" s="14">
        <f t="shared" si="3"/>
        <v>6.6169510106119658</v>
      </c>
      <c r="I98" s="14">
        <v>44.513772895261873</v>
      </c>
      <c r="K98" s="14"/>
    </row>
    <row r="99" spans="1:14" x14ac:dyDescent="0.55000000000000004">
      <c r="A99" s="3">
        <f t="shared" si="2"/>
        <v>5450</v>
      </c>
      <c r="B99" s="14">
        <v>72.543370265600004</v>
      </c>
      <c r="C99" s="14">
        <v>41.402145635238007</v>
      </c>
      <c r="D99" s="14">
        <v>41.730860156681779</v>
      </c>
      <c r="E99" s="14">
        <v>0.27730815891526955</v>
      </c>
      <c r="F99" s="14">
        <v>286.61475079299913</v>
      </c>
      <c r="G99" s="14">
        <v>21.895470746860227</v>
      </c>
      <c r="H99" s="14">
        <f t="shared" si="3"/>
        <v>6.6979175755386038</v>
      </c>
      <c r="I99" s="14">
        <v>43.975676204371489</v>
      </c>
      <c r="K99" s="14"/>
    </row>
    <row r="100" spans="1:14" x14ac:dyDescent="0.55000000000000004">
      <c r="A100" s="3">
        <f t="shared" si="2"/>
        <v>5500</v>
      </c>
      <c r="B100" s="14">
        <v>72.316421382399994</v>
      </c>
      <c r="C100" s="14">
        <v>41.651268660622797</v>
      </c>
      <c r="D100" s="14">
        <v>41.981961107481148</v>
      </c>
      <c r="E100" s="14">
        <v>0.27965839828068045</v>
      </c>
      <c r="F100" s="14">
        <v>285.71808859819106</v>
      </c>
      <c r="G100" s="14">
        <v>21.711461979056921</v>
      </c>
      <c r="H100" s="14">
        <f t="shared" si="3"/>
        <v>6.7142828363609999</v>
      </c>
      <c r="I100" s="14">
        <v>43.868490756801663</v>
      </c>
      <c r="K100" s="14"/>
    </row>
    <row r="101" spans="1:14" x14ac:dyDescent="0.55000000000000004">
      <c r="H101" s="3"/>
      <c r="L101" cm="1">
        <f t="array" ref="L101:N184">J8:L91</f>
        <v>0</v>
      </c>
      <c r="M101">
        <v>0</v>
      </c>
      <c r="N101">
        <v>0</v>
      </c>
    </row>
    <row r="102" spans="1:14" x14ac:dyDescent="0.55000000000000004">
      <c r="H102" s="3"/>
      <c r="L102">
        <v>0</v>
      </c>
      <c r="M102">
        <v>0</v>
      </c>
      <c r="N102">
        <v>0</v>
      </c>
    </row>
    <row r="103" spans="1:14" x14ac:dyDescent="0.55000000000000004">
      <c r="L103">
        <v>0</v>
      </c>
      <c r="M103">
        <v>0</v>
      </c>
      <c r="N103">
        <v>0</v>
      </c>
    </row>
    <row r="104" spans="1:14" x14ac:dyDescent="0.55000000000000004">
      <c r="L104">
        <v>0</v>
      </c>
      <c r="M104">
        <v>0</v>
      </c>
      <c r="N104">
        <v>0</v>
      </c>
    </row>
    <row r="105" spans="1:14" x14ac:dyDescent="0.55000000000000004">
      <c r="L105">
        <v>0</v>
      </c>
      <c r="M105">
        <v>0</v>
      </c>
      <c r="N105">
        <v>0</v>
      </c>
    </row>
    <row r="106" spans="1:14" x14ac:dyDescent="0.55000000000000004">
      <c r="L106">
        <v>0</v>
      </c>
      <c r="M106">
        <v>0</v>
      </c>
      <c r="N106">
        <v>0</v>
      </c>
    </row>
    <row r="107" spans="1:14" x14ac:dyDescent="0.55000000000000004">
      <c r="L107">
        <v>0</v>
      </c>
      <c r="M107">
        <v>0</v>
      </c>
      <c r="N107">
        <v>0</v>
      </c>
    </row>
    <row r="108" spans="1:14" x14ac:dyDescent="0.55000000000000004">
      <c r="L108">
        <v>0</v>
      </c>
      <c r="M108">
        <v>0</v>
      </c>
      <c r="N108">
        <v>0</v>
      </c>
    </row>
    <row r="109" spans="1:14" x14ac:dyDescent="0.55000000000000004">
      <c r="L109">
        <v>0</v>
      </c>
      <c r="M109">
        <v>0</v>
      </c>
      <c r="N109">
        <v>0</v>
      </c>
    </row>
    <row r="110" spans="1:14" x14ac:dyDescent="0.55000000000000004">
      <c r="L110">
        <v>0</v>
      </c>
      <c r="M110">
        <v>0</v>
      </c>
      <c r="N110">
        <v>0</v>
      </c>
    </row>
    <row r="111" spans="1:14" x14ac:dyDescent="0.55000000000000004">
      <c r="L111">
        <v>0</v>
      </c>
      <c r="M111">
        <v>0</v>
      </c>
      <c r="N111">
        <v>0</v>
      </c>
    </row>
    <row r="112" spans="1:14" x14ac:dyDescent="0.55000000000000004">
      <c r="L112">
        <v>0</v>
      </c>
      <c r="M112">
        <v>0</v>
      </c>
      <c r="N112">
        <v>0</v>
      </c>
    </row>
    <row r="113" spans="12:14" x14ac:dyDescent="0.55000000000000004">
      <c r="L113">
        <v>0</v>
      </c>
      <c r="M113">
        <v>0</v>
      </c>
      <c r="N113">
        <v>0</v>
      </c>
    </row>
    <row r="114" spans="12:14" x14ac:dyDescent="0.55000000000000004">
      <c r="L114">
        <v>0</v>
      </c>
      <c r="M114">
        <v>0</v>
      </c>
      <c r="N114">
        <v>0</v>
      </c>
    </row>
    <row r="115" spans="12:14" x14ac:dyDescent="0.55000000000000004">
      <c r="L115">
        <v>0</v>
      </c>
      <c r="M115">
        <v>0</v>
      </c>
      <c r="N115">
        <v>0</v>
      </c>
    </row>
    <row r="116" spans="12:14" x14ac:dyDescent="0.55000000000000004">
      <c r="L116">
        <v>0</v>
      </c>
      <c r="M116">
        <v>0</v>
      </c>
      <c r="N116">
        <v>0</v>
      </c>
    </row>
    <row r="117" spans="12:14" x14ac:dyDescent="0.55000000000000004">
      <c r="L117">
        <v>0</v>
      </c>
      <c r="M117">
        <v>0</v>
      </c>
      <c r="N117">
        <v>0</v>
      </c>
    </row>
    <row r="118" spans="12:14" x14ac:dyDescent="0.55000000000000004">
      <c r="L118">
        <v>0</v>
      </c>
      <c r="M118">
        <v>0</v>
      </c>
      <c r="N118">
        <v>0</v>
      </c>
    </row>
    <row r="119" spans="12:14" x14ac:dyDescent="0.55000000000000004">
      <c r="L119">
        <v>0</v>
      </c>
      <c r="M119">
        <v>0</v>
      </c>
      <c r="N119">
        <v>0</v>
      </c>
    </row>
    <row r="120" spans="12:14" x14ac:dyDescent="0.55000000000000004">
      <c r="L120">
        <v>0</v>
      </c>
      <c r="M120">
        <v>0</v>
      </c>
      <c r="N120">
        <v>0</v>
      </c>
    </row>
    <row r="121" spans="12:14" x14ac:dyDescent="0.55000000000000004">
      <c r="L121">
        <v>0</v>
      </c>
      <c r="M121">
        <v>0</v>
      </c>
      <c r="N121">
        <v>0</v>
      </c>
    </row>
    <row r="122" spans="12:14" x14ac:dyDescent="0.55000000000000004">
      <c r="L122">
        <v>0</v>
      </c>
      <c r="M122">
        <v>0</v>
      </c>
      <c r="N122">
        <v>0</v>
      </c>
    </row>
    <row r="123" spans="12:14" x14ac:dyDescent="0.55000000000000004">
      <c r="L123">
        <v>0</v>
      </c>
      <c r="M123">
        <v>0</v>
      </c>
      <c r="N123">
        <v>0</v>
      </c>
    </row>
    <row r="124" spans="12:14" x14ac:dyDescent="0.55000000000000004">
      <c r="L124">
        <v>0</v>
      </c>
      <c r="M124">
        <v>0</v>
      </c>
      <c r="N124">
        <v>0</v>
      </c>
    </row>
    <row r="125" spans="12:14" x14ac:dyDescent="0.55000000000000004">
      <c r="L125">
        <v>0</v>
      </c>
      <c r="M125">
        <v>0</v>
      </c>
      <c r="N125">
        <v>0</v>
      </c>
    </row>
    <row r="126" spans="12:14" x14ac:dyDescent="0.55000000000000004">
      <c r="L126">
        <v>0</v>
      </c>
      <c r="M126">
        <v>0</v>
      </c>
      <c r="N126">
        <v>0</v>
      </c>
    </row>
    <row r="127" spans="12:14" x14ac:dyDescent="0.55000000000000004">
      <c r="L127">
        <v>0</v>
      </c>
      <c r="M127">
        <v>0</v>
      </c>
      <c r="N127">
        <v>0</v>
      </c>
    </row>
    <row r="128" spans="12:14" x14ac:dyDescent="0.55000000000000004">
      <c r="L128">
        <v>0</v>
      </c>
      <c r="M128">
        <v>0</v>
      </c>
      <c r="N128">
        <v>0</v>
      </c>
    </row>
    <row r="129" spans="12:14" x14ac:dyDescent="0.55000000000000004">
      <c r="L129">
        <v>0</v>
      </c>
      <c r="M129">
        <v>0</v>
      </c>
      <c r="N129">
        <v>0</v>
      </c>
    </row>
    <row r="130" spans="12:14" x14ac:dyDescent="0.55000000000000004">
      <c r="L130">
        <v>0</v>
      </c>
      <c r="M130">
        <v>0</v>
      </c>
      <c r="N130">
        <v>0</v>
      </c>
    </row>
    <row r="131" spans="12:14" x14ac:dyDescent="0.55000000000000004">
      <c r="L131">
        <v>0</v>
      </c>
      <c r="M131">
        <v>0</v>
      </c>
      <c r="N131">
        <v>0</v>
      </c>
    </row>
    <row r="132" spans="12:14" x14ac:dyDescent="0.55000000000000004">
      <c r="L132">
        <v>0</v>
      </c>
      <c r="M132">
        <v>0</v>
      </c>
      <c r="N132">
        <v>0</v>
      </c>
    </row>
    <row r="133" spans="12:14" x14ac:dyDescent="0.55000000000000004">
      <c r="L133">
        <v>0</v>
      </c>
      <c r="M133">
        <v>0</v>
      </c>
      <c r="N133">
        <v>0</v>
      </c>
    </row>
    <row r="134" spans="12:14" x14ac:dyDescent="0.55000000000000004">
      <c r="L134">
        <v>0</v>
      </c>
      <c r="M134">
        <v>0</v>
      </c>
      <c r="N134">
        <v>0</v>
      </c>
    </row>
    <row r="135" spans="12:14" x14ac:dyDescent="0.55000000000000004">
      <c r="L135">
        <v>0</v>
      </c>
      <c r="M135">
        <v>0</v>
      </c>
      <c r="N135">
        <v>0</v>
      </c>
    </row>
    <row r="136" spans="12:14" x14ac:dyDescent="0.55000000000000004">
      <c r="L136">
        <v>0</v>
      </c>
      <c r="M136">
        <v>0</v>
      </c>
      <c r="N136">
        <v>0</v>
      </c>
    </row>
    <row r="137" spans="12:14" x14ac:dyDescent="0.55000000000000004">
      <c r="L137">
        <v>0</v>
      </c>
      <c r="M137">
        <v>0</v>
      </c>
      <c r="N137">
        <v>0</v>
      </c>
    </row>
    <row r="138" spans="12:14" x14ac:dyDescent="0.55000000000000004">
      <c r="L138">
        <v>0</v>
      </c>
      <c r="M138">
        <v>0</v>
      </c>
      <c r="N138">
        <v>0</v>
      </c>
    </row>
    <row r="139" spans="12:14" x14ac:dyDescent="0.55000000000000004">
      <c r="L139">
        <v>0</v>
      </c>
      <c r="M139">
        <v>0</v>
      </c>
      <c r="N139">
        <v>0</v>
      </c>
    </row>
    <row r="140" spans="12:14" x14ac:dyDescent="0.55000000000000004">
      <c r="L140">
        <v>0</v>
      </c>
      <c r="M140">
        <v>0</v>
      </c>
      <c r="N140">
        <v>0</v>
      </c>
    </row>
    <row r="141" spans="12:14" x14ac:dyDescent="0.55000000000000004">
      <c r="L141">
        <v>0</v>
      </c>
      <c r="M141">
        <v>0</v>
      </c>
      <c r="N141">
        <v>0</v>
      </c>
    </row>
    <row r="142" spans="12:14" x14ac:dyDescent="0.55000000000000004">
      <c r="L142">
        <v>0</v>
      </c>
      <c r="M142">
        <v>0</v>
      </c>
      <c r="N142">
        <v>0</v>
      </c>
    </row>
    <row r="143" spans="12:14" x14ac:dyDescent="0.55000000000000004">
      <c r="L143">
        <v>0</v>
      </c>
      <c r="M143">
        <v>0</v>
      </c>
      <c r="N143">
        <v>0</v>
      </c>
    </row>
    <row r="144" spans="12:14" x14ac:dyDescent="0.55000000000000004">
      <c r="L144">
        <v>0</v>
      </c>
      <c r="M144">
        <v>0</v>
      </c>
      <c r="N144">
        <v>0</v>
      </c>
    </row>
    <row r="145" spans="12:14" x14ac:dyDescent="0.55000000000000004">
      <c r="L145">
        <v>0</v>
      </c>
      <c r="M145">
        <v>0</v>
      </c>
      <c r="N145">
        <v>0</v>
      </c>
    </row>
    <row r="146" spans="12:14" x14ac:dyDescent="0.55000000000000004">
      <c r="L146">
        <v>0</v>
      </c>
      <c r="M146">
        <v>0</v>
      </c>
      <c r="N146">
        <v>0</v>
      </c>
    </row>
    <row r="147" spans="12:14" x14ac:dyDescent="0.55000000000000004">
      <c r="L147">
        <v>0</v>
      </c>
      <c r="M147">
        <v>0</v>
      </c>
      <c r="N147">
        <v>0</v>
      </c>
    </row>
    <row r="148" spans="12:14" x14ac:dyDescent="0.55000000000000004">
      <c r="L148">
        <v>0</v>
      </c>
      <c r="M148">
        <v>0</v>
      </c>
      <c r="N148">
        <v>0</v>
      </c>
    </row>
    <row r="149" spans="12:14" x14ac:dyDescent="0.55000000000000004">
      <c r="L149">
        <v>0</v>
      </c>
      <c r="M149">
        <v>0</v>
      </c>
      <c r="N149">
        <v>0</v>
      </c>
    </row>
    <row r="150" spans="12:14" x14ac:dyDescent="0.55000000000000004">
      <c r="L150">
        <v>0</v>
      </c>
      <c r="M150">
        <v>0</v>
      </c>
      <c r="N150">
        <v>0</v>
      </c>
    </row>
    <row r="151" spans="12:14" x14ac:dyDescent="0.55000000000000004">
      <c r="L151">
        <v>0</v>
      </c>
      <c r="M151">
        <v>0</v>
      </c>
      <c r="N151">
        <v>0</v>
      </c>
    </row>
    <row r="152" spans="12:14" x14ac:dyDescent="0.55000000000000004">
      <c r="L152">
        <v>0</v>
      </c>
      <c r="M152">
        <v>0</v>
      </c>
      <c r="N152">
        <v>0</v>
      </c>
    </row>
    <row r="153" spans="12:14" x14ac:dyDescent="0.55000000000000004">
      <c r="L153">
        <v>0</v>
      </c>
      <c r="M153">
        <v>0</v>
      </c>
      <c r="N153">
        <v>0</v>
      </c>
    </row>
    <row r="154" spans="12:14" x14ac:dyDescent="0.55000000000000004">
      <c r="L154">
        <v>0</v>
      </c>
      <c r="M154">
        <v>0</v>
      </c>
      <c r="N154">
        <v>0</v>
      </c>
    </row>
    <row r="155" spans="12:14" x14ac:dyDescent="0.55000000000000004">
      <c r="L155">
        <v>0</v>
      </c>
      <c r="M155">
        <v>0</v>
      </c>
      <c r="N155">
        <v>0</v>
      </c>
    </row>
    <row r="156" spans="12:14" x14ac:dyDescent="0.55000000000000004">
      <c r="L156">
        <v>0</v>
      </c>
      <c r="M156">
        <v>0</v>
      </c>
      <c r="N156">
        <v>0</v>
      </c>
    </row>
    <row r="157" spans="12:14" x14ac:dyDescent="0.55000000000000004">
      <c r="L157">
        <v>0</v>
      </c>
      <c r="M157">
        <v>0</v>
      </c>
      <c r="N157">
        <v>0</v>
      </c>
    </row>
    <row r="158" spans="12:14" x14ac:dyDescent="0.55000000000000004">
      <c r="L158">
        <v>0</v>
      </c>
      <c r="M158">
        <v>0</v>
      </c>
      <c r="N158">
        <v>0</v>
      </c>
    </row>
    <row r="159" spans="12:14" x14ac:dyDescent="0.55000000000000004">
      <c r="L159">
        <v>0</v>
      </c>
      <c r="M159">
        <v>0</v>
      </c>
      <c r="N159">
        <v>0</v>
      </c>
    </row>
    <row r="160" spans="12:14" x14ac:dyDescent="0.55000000000000004">
      <c r="L160">
        <v>0</v>
      </c>
      <c r="M160">
        <v>0</v>
      </c>
      <c r="N160">
        <v>0</v>
      </c>
    </row>
    <row r="161" spans="12:14" x14ac:dyDescent="0.55000000000000004">
      <c r="L161">
        <v>0</v>
      </c>
      <c r="M161">
        <v>0</v>
      </c>
      <c r="N161">
        <v>0</v>
      </c>
    </row>
    <row r="162" spans="12:14" x14ac:dyDescent="0.55000000000000004">
      <c r="L162">
        <v>0</v>
      </c>
      <c r="M162">
        <v>0</v>
      </c>
      <c r="N162">
        <v>0</v>
      </c>
    </row>
    <row r="163" spans="12:14" x14ac:dyDescent="0.55000000000000004">
      <c r="L163">
        <v>0</v>
      </c>
      <c r="M163">
        <v>0</v>
      </c>
      <c r="N163">
        <v>0</v>
      </c>
    </row>
    <row r="164" spans="12:14" x14ac:dyDescent="0.55000000000000004">
      <c r="L164">
        <v>0</v>
      </c>
      <c r="M164">
        <v>0</v>
      </c>
      <c r="N164">
        <v>0</v>
      </c>
    </row>
    <row r="165" spans="12:14" x14ac:dyDescent="0.55000000000000004">
      <c r="L165">
        <v>0</v>
      </c>
      <c r="M165">
        <v>0</v>
      </c>
      <c r="N165">
        <v>0</v>
      </c>
    </row>
    <row r="166" spans="12:14" x14ac:dyDescent="0.55000000000000004">
      <c r="L166">
        <v>0</v>
      </c>
      <c r="M166">
        <v>0</v>
      </c>
      <c r="N166">
        <v>0</v>
      </c>
    </row>
    <row r="167" spans="12:14" x14ac:dyDescent="0.55000000000000004">
      <c r="L167">
        <v>0</v>
      </c>
      <c r="M167">
        <v>0</v>
      </c>
      <c r="N167">
        <v>0</v>
      </c>
    </row>
    <row r="168" spans="12:14" x14ac:dyDescent="0.55000000000000004">
      <c r="L168">
        <v>0</v>
      </c>
      <c r="M168">
        <v>0</v>
      </c>
      <c r="N168">
        <v>0</v>
      </c>
    </row>
    <row r="169" spans="12:14" x14ac:dyDescent="0.55000000000000004">
      <c r="L169">
        <v>0</v>
      </c>
      <c r="M169">
        <v>0</v>
      </c>
      <c r="N169">
        <v>0</v>
      </c>
    </row>
    <row r="170" spans="12:14" x14ac:dyDescent="0.55000000000000004">
      <c r="L170">
        <v>0</v>
      </c>
      <c r="M170">
        <v>0</v>
      </c>
      <c r="N170">
        <v>0</v>
      </c>
    </row>
    <row r="171" spans="12:14" x14ac:dyDescent="0.55000000000000004">
      <c r="L171">
        <v>0</v>
      </c>
      <c r="M171">
        <v>0</v>
      </c>
      <c r="N171">
        <v>0</v>
      </c>
    </row>
    <row r="172" spans="12:14" x14ac:dyDescent="0.55000000000000004">
      <c r="L172">
        <v>0</v>
      </c>
      <c r="M172">
        <v>0</v>
      </c>
      <c r="N172">
        <v>0</v>
      </c>
    </row>
    <row r="173" spans="12:14" x14ac:dyDescent="0.55000000000000004">
      <c r="L173">
        <v>0</v>
      </c>
      <c r="M173">
        <v>0</v>
      </c>
      <c r="N173">
        <v>0</v>
      </c>
    </row>
    <row r="174" spans="12:14" x14ac:dyDescent="0.55000000000000004">
      <c r="L174">
        <v>0</v>
      </c>
      <c r="M174">
        <v>0</v>
      </c>
      <c r="N174">
        <v>0</v>
      </c>
    </row>
    <row r="175" spans="12:14" x14ac:dyDescent="0.55000000000000004">
      <c r="L175">
        <v>0</v>
      </c>
      <c r="M175">
        <v>0</v>
      </c>
      <c r="N175">
        <v>0</v>
      </c>
    </row>
    <row r="176" spans="12:14" x14ac:dyDescent="0.55000000000000004">
      <c r="L176">
        <v>0</v>
      </c>
      <c r="M176">
        <v>0</v>
      </c>
      <c r="N176">
        <v>0</v>
      </c>
    </row>
    <row r="177" spans="12:14" x14ac:dyDescent="0.55000000000000004">
      <c r="L177">
        <v>0</v>
      </c>
      <c r="M177">
        <v>0</v>
      </c>
      <c r="N177">
        <v>0</v>
      </c>
    </row>
    <row r="178" spans="12:14" x14ac:dyDescent="0.55000000000000004">
      <c r="L178">
        <v>0</v>
      </c>
      <c r="M178">
        <v>0</v>
      </c>
      <c r="N178">
        <v>0</v>
      </c>
    </row>
    <row r="179" spans="12:14" x14ac:dyDescent="0.55000000000000004">
      <c r="L179">
        <v>0</v>
      </c>
      <c r="M179">
        <v>0</v>
      </c>
      <c r="N179">
        <v>0</v>
      </c>
    </row>
    <row r="180" spans="12:14" x14ac:dyDescent="0.55000000000000004">
      <c r="L180">
        <v>0</v>
      </c>
      <c r="M180">
        <v>0</v>
      </c>
      <c r="N180">
        <v>0</v>
      </c>
    </row>
    <row r="181" spans="12:14" x14ac:dyDescent="0.55000000000000004">
      <c r="L181">
        <v>0</v>
      </c>
      <c r="M181">
        <v>0</v>
      </c>
      <c r="N181">
        <v>0</v>
      </c>
    </row>
    <row r="182" spans="12:14" x14ac:dyDescent="0.55000000000000004">
      <c r="L182">
        <v>0</v>
      </c>
      <c r="M182">
        <v>0</v>
      </c>
      <c r="N182">
        <v>0</v>
      </c>
    </row>
    <row r="183" spans="12:14" x14ac:dyDescent="0.55000000000000004">
      <c r="L183">
        <v>0</v>
      </c>
      <c r="M183">
        <v>0</v>
      </c>
      <c r="N183">
        <v>0</v>
      </c>
    </row>
    <row r="184" spans="12:14" x14ac:dyDescent="0.55000000000000004">
      <c r="L184">
        <v>0</v>
      </c>
      <c r="M184">
        <v>0</v>
      </c>
      <c r="N184">
        <v>0</v>
      </c>
    </row>
  </sheetData>
  <pageMargins left="0.7" right="0.7" top="0.75" bottom="0.75" header="0.3" footer="0.3"/>
  <pageSetup paperSize="9" orientation="portrait" r:id="rId1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item1.xml>�� 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0033FA223336B44AB78A5EBBE6527CC3" ma:contentTypeVersion="4" ma:contentTypeDescription="Create a new document." ma:contentTypeScope="" ma:versionID="6893e67edf0aecc9d56cbae15a71e3b4">
  <xsd:schema xmlns:xsd="http://www.w3.org/2001/XMLSchema" xmlns:xs="http://www.w3.org/2001/XMLSchema" xmlns:p="http://schemas.microsoft.com/office/2006/metadata/properties" xmlns:ns3="7b23fa32-4003-4364-bee1-595462966394" targetNamespace="http://schemas.microsoft.com/office/2006/metadata/properties" ma:root="true" ma:fieldsID="2b530e866435262d0c401c94dcf3a313" ns3:_="">
    <xsd:import namespace="7b23fa32-4003-4364-bee1-595462966394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  <xsd:element ref="ns3:MediaServiceAutoKeyPoints" minOccurs="0"/>
                <xsd:element ref="ns3:MediaServiceKeyPoint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b23fa32-4003-4364-bee1-59546296639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KeyPoints" ma:index="10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1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4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FD2766C6-2D2A-49F0-AC4B-7BAB770F2DD4}">
  <ds:schemaRefs>
    <ds:schemaRef ds:uri="http://schemas.microsoft.com/DataMashup"/>
  </ds:schemaRefs>
</ds:datastoreItem>
</file>

<file path=customXml/itemProps2.xml><?xml version="1.0" encoding="utf-8"?>
<ds:datastoreItem xmlns:ds="http://schemas.openxmlformats.org/officeDocument/2006/customXml" ds:itemID="{838AB2B2-F8BC-445E-B1BB-AAB8A66D9222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7b23fa32-4003-4364-bee1-595462966394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AD8E9556-1183-4FEC-9CB6-A6832AC6E031}">
  <ds:schemaRefs>
    <ds:schemaRef ds:uri="http://schemas.microsoft.com/sharepoint/v3/contenttype/forms"/>
  </ds:schemaRefs>
</ds:datastoreItem>
</file>

<file path=customXml/itemProps4.xml><?xml version="1.0" encoding="utf-8"?>
<ds:datastoreItem xmlns:ds="http://schemas.openxmlformats.org/officeDocument/2006/customXml" ds:itemID="{1579F664-445E-4904-8858-AFAF0A3FA949}">
  <ds:schemaRefs>
    <ds:schemaRef ds:uri="http://purl.org/dc/elements/1.1/"/>
    <ds:schemaRef ds:uri="http://purl.org/dc/dcmitype/"/>
    <ds:schemaRef ds:uri="7b23fa32-4003-4364-bee1-595462966394"/>
    <ds:schemaRef ds:uri="http://schemas.microsoft.com/office/2006/documentManagement/types"/>
    <ds:schemaRef ds:uri="http://schemas.microsoft.com/office/2006/metadata/properties"/>
    <ds:schemaRef ds:uri="http://schemas.openxmlformats.org/package/2006/metadata/core-properties"/>
    <ds:schemaRef ds:uri="http://purl.org/dc/terms/"/>
    <ds:schemaRef ds:uri="http://schemas.microsoft.com/office/infopath/2007/PartnerControls"/>
    <ds:schemaRef ds:uri="http://www.w3.org/XML/1998/namespace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Werkbladen</vt:lpstr>
      </vt:variant>
      <vt:variant>
        <vt:i4>9</vt:i4>
      </vt:variant>
    </vt:vector>
  </HeadingPairs>
  <TitlesOfParts>
    <vt:vector size="9" baseType="lpstr">
      <vt:lpstr>Dyno results</vt:lpstr>
      <vt:lpstr>Torque calc.</vt:lpstr>
      <vt:lpstr>brake Power calc.</vt:lpstr>
      <vt:lpstr>Corrected power Calc.</vt:lpstr>
      <vt:lpstr>S.F.C. Calc.</vt:lpstr>
      <vt:lpstr>B.M.E.P Calc.</vt:lpstr>
      <vt:lpstr>Efficiency Calc.</vt:lpstr>
      <vt:lpstr>overall efficiency</vt:lpstr>
      <vt:lpstr>Summary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Alexis</dc:creator>
  <cp:lastModifiedBy>Evan Iatrakis</cp:lastModifiedBy>
  <dcterms:created xsi:type="dcterms:W3CDTF">2020-11-21T20:27:51Z</dcterms:created>
  <dcterms:modified xsi:type="dcterms:W3CDTF">2020-11-30T00:52:48Z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0x0101000033FA223336B44AB78A5EBBE6527CC3</vt:lpwstr>
  </property>
</Properties>
</file>