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yerandbutler-my.sharepoint.com/personal/morgan_owens_dyerandbutler_co_uk/Documents/Desktop/Training/UWTSD/"/>
    </mc:Choice>
  </mc:AlternateContent>
  <xr:revisionPtr revIDLastSave="16" documentId="8_{709DC3FF-C674-46CB-8EFA-59EDAFE69C71}" xr6:coauthVersionLast="47" xr6:coauthVersionMax="47" xr10:uidLastSave="{07966CA8-BEAD-42DE-94EC-62291C28505F}"/>
  <bookViews>
    <workbookView xWindow="-110" yWindow="-110" windowWidth="19420" windowHeight="10300" activeTab="1" xr2:uid="{57363410-EDD2-4A68-B6DF-98D6D7B370F4}"/>
  </bookViews>
  <sheets>
    <sheet name="Table 1" sheetId="1" r:id="rId1"/>
    <sheet name="Graph 1" sheetId="5" r:id="rId2"/>
    <sheet name="Table 2" sheetId="2" r:id="rId3"/>
    <sheet name="Graph 2" sheetId="6" r:id="rId4"/>
    <sheet name="Table 3" sheetId="3" r:id="rId5"/>
    <sheet name="Graph 3" sheetId="7" r:id="rId6"/>
    <sheet name="Table 4" sheetId="4" r:id="rId7"/>
    <sheet name="Graph 4" sheetId="8" r:id="rId8"/>
  </sheets>
  <definedNames>
    <definedName name="_xlnm._FilterDatabase" localSheetId="6" hidden="1">'Table 4'!$B$24:$B$32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8" i="3" l="1"/>
  <c r="AF18" i="3"/>
  <c r="AE18" i="3"/>
  <c r="AD18" i="3"/>
  <c r="AC18" i="3"/>
  <c r="AG16" i="3"/>
  <c r="AF16" i="3"/>
  <c r="AE16" i="3"/>
  <c r="AD16" i="3"/>
  <c r="AC16" i="3"/>
  <c r="AG15" i="3"/>
  <c r="AF15" i="3"/>
  <c r="AE15" i="3"/>
  <c r="AD15" i="3"/>
  <c r="AC15" i="3"/>
  <c r="AG14" i="3"/>
  <c r="AF14" i="3"/>
  <c r="AE14" i="3"/>
  <c r="AD14" i="3"/>
  <c r="AC14" i="3"/>
  <c r="AG12" i="3"/>
  <c r="AF12" i="3"/>
  <c r="AE12" i="3"/>
  <c r="AD12" i="3"/>
  <c r="AC12" i="3"/>
  <c r="AG11" i="3"/>
  <c r="AF11" i="3"/>
  <c r="AE11" i="3"/>
  <c r="AD11" i="3"/>
  <c r="AC11" i="3"/>
  <c r="AG10" i="3"/>
  <c r="AF10" i="3"/>
  <c r="AE10" i="3"/>
  <c r="AD10" i="3"/>
  <c r="AC10" i="3"/>
  <c r="AG9" i="3"/>
  <c r="AF9" i="3"/>
  <c r="AE9" i="3"/>
  <c r="AD9" i="3"/>
  <c r="AC9" i="3"/>
  <c r="AG8" i="3"/>
  <c r="AF8" i="3"/>
  <c r="AE8" i="3"/>
  <c r="AD8" i="3"/>
  <c r="AC8" i="3"/>
  <c r="AG7" i="3"/>
  <c r="AF7" i="3"/>
  <c r="AE7" i="3"/>
  <c r="AD7" i="3"/>
  <c r="AC7" i="3"/>
  <c r="AG6" i="3"/>
  <c r="AF6" i="3"/>
  <c r="AE6" i="3"/>
  <c r="AD6" i="3"/>
  <c r="AC6" i="3"/>
  <c r="AG5" i="3"/>
  <c r="AF5" i="3"/>
  <c r="AE5" i="3"/>
  <c r="AD5" i="3"/>
  <c r="AC5" i="3"/>
  <c r="AG4" i="3"/>
  <c r="AF4" i="3"/>
  <c r="AE4" i="3"/>
  <c r="AD4" i="3"/>
  <c r="AC4" i="3"/>
  <c r="AC14" i="2"/>
  <c r="AD14" i="2"/>
  <c r="AE14" i="2"/>
  <c r="AF14" i="2"/>
  <c r="AG14" i="2"/>
  <c r="AC15" i="2"/>
  <c r="AD15" i="2"/>
  <c r="AE15" i="2"/>
  <c r="AF15" i="2"/>
  <c r="AG15" i="2"/>
  <c r="AC16" i="2"/>
  <c r="AD16" i="2"/>
  <c r="AE16" i="2"/>
  <c r="AF16" i="2"/>
  <c r="AG16" i="2"/>
  <c r="AC18" i="2"/>
  <c r="AD18" i="2"/>
  <c r="AE18" i="2"/>
  <c r="AF18" i="2"/>
  <c r="AG18" i="2"/>
  <c r="AG12" i="2"/>
  <c r="AF12" i="2"/>
  <c r="AE12" i="2"/>
  <c r="AD12" i="2"/>
  <c r="AC12" i="2"/>
  <c r="AG11" i="2"/>
  <c r="AF11" i="2"/>
  <c r="AE11" i="2"/>
  <c r="AD11" i="2"/>
  <c r="AC11" i="2"/>
  <c r="AG10" i="2"/>
  <c r="AF10" i="2"/>
  <c r="AE10" i="2"/>
  <c r="AD10" i="2"/>
  <c r="AC10" i="2"/>
  <c r="AG9" i="2"/>
  <c r="AF9" i="2"/>
  <c r="AE9" i="2"/>
  <c r="AD9" i="2"/>
  <c r="AC9" i="2"/>
  <c r="AG8" i="2"/>
  <c r="AF8" i="2"/>
  <c r="AE8" i="2"/>
  <c r="AD8" i="2"/>
  <c r="AC8" i="2"/>
  <c r="AG7" i="2"/>
  <c r="AF7" i="2"/>
  <c r="AE7" i="2"/>
  <c r="AD7" i="2"/>
  <c r="AC7" i="2"/>
  <c r="AG6" i="2"/>
  <c r="AF6" i="2"/>
  <c r="AE6" i="2"/>
  <c r="AD6" i="2"/>
  <c r="AC6" i="2"/>
  <c r="AG5" i="2"/>
  <c r="AF5" i="2"/>
  <c r="AE5" i="2"/>
  <c r="AD5" i="2"/>
  <c r="AC5" i="2"/>
  <c r="AG4" i="2"/>
  <c r="AF4" i="2"/>
  <c r="AE4" i="2"/>
  <c r="AD4" i="2"/>
  <c r="AC4" i="2"/>
  <c r="AC5" i="1"/>
  <c r="AD5" i="1"/>
  <c r="AE5" i="1"/>
  <c r="AF5" i="1"/>
  <c r="AG5" i="1"/>
  <c r="AC6" i="1"/>
  <c r="AD6" i="1"/>
  <c r="AE6" i="1"/>
  <c r="AF6" i="1"/>
  <c r="AG6" i="1"/>
  <c r="AC7" i="1"/>
  <c r="AD7" i="1"/>
  <c r="AE7" i="1"/>
  <c r="AF7" i="1"/>
  <c r="AG7" i="1"/>
  <c r="AC8" i="1"/>
  <c r="AD8" i="1"/>
  <c r="AE8" i="1"/>
  <c r="AF8" i="1"/>
  <c r="AG8" i="1"/>
  <c r="AC9" i="1"/>
  <c r="AD9" i="1"/>
  <c r="AE9" i="1"/>
  <c r="AF9" i="1"/>
  <c r="AG9" i="1"/>
  <c r="AC10" i="1"/>
  <c r="AD10" i="1"/>
  <c r="AE10" i="1"/>
  <c r="AF10" i="1"/>
  <c r="AG10" i="1"/>
  <c r="AC11" i="1"/>
  <c r="AD11" i="1"/>
  <c r="AE11" i="1"/>
  <c r="AF11" i="1"/>
  <c r="AG11" i="1"/>
  <c r="AC12" i="1"/>
  <c r="AD12" i="1"/>
  <c r="AE12" i="1"/>
  <c r="AF12" i="1"/>
  <c r="AG12" i="1"/>
  <c r="AC13" i="1"/>
  <c r="AD13" i="1"/>
  <c r="AE13" i="1"/>
  <c r="AF13" i="1"/>
  <c r="AG13" i="1"/>
  <c r="AC14" i="1"/>
  <c r="AD14" i="1"/>
  <c r="AE14" i="1"/>
  <c r="AF14" i="1"/>
  <c r="AG14" i="1"/>
  <c r="AC15" i="1"/>
  <c r="AD15" i="1"/>
  <c r="AE15" i="1"/>
  <c r="AF15" i="1"/>
  <c r="AG15" i="1"/>
  <c r="AC16" i="1"/>
  <c r="AD16" i="1"/>
  <c r="AE16" i="1"/>
  <c r="AF16" i="1"/>
  <c r="AG16" i="1"/>
  <c r="AC17" i="1"/>
  <c r="AD17" i="1"/>
  <c r="AE17" i="1"/>
  <c r="AF17" i="1"/>
  <c r="AG17" i="1"/>
  <c r="AG4" i="1"/>
  <c r="AF4" i="1"/>
  <c r="AE4" i="1"/>
  <c r="AD4" i="1"/>
  <c r="AC4" i="1"/>
  <c r="O5" i="4"/>
  <c r="O6" i="4"/>
  <c r="O7" i="4"/>
  <c r="O8" i="4"/>
  <c r="O9" i="4"/>
  <c r="O10" i="4"/>
  <c r="O11" i="4"/>
  <c r="O12" i="4"/>
  <c r="O13" i="4"/>
  <c r="O14" i="4"/>
  <c r="O15" i="4"/>
  <c r="O16" i="4"/>
  <c r="O4" i="4"/>
  <c r="M5" i="4"/>
  <c r="M6" i="4"/>
  <c r="M7" i="4"/>
  <c r="M8" i="4"/>
  <c r="M9" i="4"/>
  <c r="M10" i="4"/>
  <c r="M11" i="4"/>
  <c r="M12" i="4"/>
  <c r="M13" i="4"/>
  <c r="M14" i="4"/>
  <c r="M15" i="4"/>
  <c r="M16" i="4"/>
  <c r="M4" i="4"/>
  <c r="K5" i="4"/>
  <c r="L5" i="4"/>
  <c r="N5" i="4"/>
  <c r="K6" i="4"/>
  <c r="L6" i="4"/>
  <c r="N6" i="4"/>
  <c r="K7" i="4"/>
  <c r="L7" i="4"/>
  <c r="N7" i="4"/>
  <c r="K8" i="4"/>
  <c r="L8" i="4"/>
  <c r="N8" i="4"/>
  <c r="K9" i="4"/>
  <c r="L9" i="4"/>
  <c r="N9" i="4"/>
  <c r="K10" i="4"/>
  <c r="L10" i="4"/>
  <c r="N10" i="4"/>
  <c r="K11" i="4"/>
  <c r="L11" i="4"/>
  <c r="N11" i="4"/>
  <c r="K12" i="4"/>
  <c r="L12" i="4"/>
  <c r="N12" i="4"/>
  <c r="K13" i="4"/>
  <c r="L13" i="4"/>
  <c r="N13" i="4"/>
  <c r="K14" i="4"/>
  <c r="L14" i="4"/>
  <c r="N14" i="4"/>
  <c r="K15" i="4"/>
  <c r="L15" i="4"/>
  <c r="N15" i="4"/>
  <c r="K16" i="4"/>
  <c r="L16" i="4"/>
  <c r="N16" i="4"/>
  <c r="N4" i="4"/>
  <c r="L4" i="4"/>
  <c r="K4" i="4"/>
</calcChain>
</file>

<file path=xl/sharedStrings.xml><?xml version="1.0" encoding="utf-8"?>
<sst xmlns="http://schemas.openxmlformats.org/spreadsheetml/2006/main" count="81" uniqueCount="53">
  <si>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</si>
  <si>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</si>
  <si>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</si>
  <si>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</si>
  <si>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</si>
  <si>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</si>
  <si>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</si>
  <si>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</si>
  <si>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</si>
  <si>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</si>
  <si>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</si>
  <si>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</si>
  <si>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</si>
  <si>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</si>
  <si>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</si>
  <si>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</si>
  <si>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</si>
  <si>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</si>
  <si>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</si>
  <si>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</si>
  <si>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</si>
  <si>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</si>
  <si>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</si>
  <si>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</si>
  <si>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</si>
  <si>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</si>
  <si>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</si>
  <si>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</si>
  <si>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</si>
  <si>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</si>
  <si>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</si>
  <si>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</si>
  <si>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</si>
  <si>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</si>
  <si>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</si>
  <si>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</si>
  <si>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</si>
  <si>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</si>
  <si>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</si>
  <si>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</si>
  <si>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</si>
  <si>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</si>
  <si>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</si>
  <si>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</si>
  <si>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</si>
  <si>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</si>
  <si>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</si>
  <si>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</si>
  <si>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Mean</t>
  </si>
  <si>
    <t>Median</t>
  </si>
  <si>
    <t>Mode</t>
  </si>
  <si>
    <t>Range</t>
  </si>
  <si>
    <t>Standard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</si>
</sst>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 applyAlignment="1">
      <alignment horizontal="center"/>
    </xf>
  </cellXfs>
  <cellStyles count="2">
    <cellStyle name="Heading 1 2" xfId="1" xr:uid="{18D023CE-241C-4325-9960-B6A78C1F79C8}"/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Firms, by size</a:t>
            </a:r>
            <a:r>
              <a:rPr lang="en-GB" baseline="0"/>
              <a:t> in </a:t>
            </a:r>
            <a:r>
              <a:rPr lang="en-GB"/>
              <a:t>Great Britain   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'Table 1'!$A$4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1'!$B$4:$AA$4</c:f>
              <c:numCache>
                <c:formatCode>General</c:formatCode>
                <c:ptCount val="26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8AD-4D06-8FD8-A6FD16630389}"/>
            </c:ext>
          </c:extLst>
        </c:ser>
        <c:ser>
          <c:idx val="1"/>
          <c:order val="1"/>
          <c:tx>
            <c:strRef>
              <c:f>'Table 1'!$A$5</c:f>
              <c:strCache>
                <c:ptCount val="1"/>
                <c:pt idx="0">
                  <c:v>2-3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1'!$B$5:$AA$5</c:f>
              <c:numCache>
                <c:formatCode>General</c:formatCode>
                <c:ptCount val="26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8AD-4D06-8FD8-A6FD16630389}"/>
            </c:ext>
          </c:extLst>
        </c:ser>
        <c:ser>
          <c:idx val="2"/>
          <c:order val="2"/>
          <c:tx>
            <c:strRef>
              <c:f>'Table 1'!$A$6</c:f>
              <c:strCache>
                <c:ptCount val="1"/>
                <c:pt idx="0">
                  <c:v>4-7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1'!$B$6:$AA$6</c:f>
              <c:numCache>
                <c:formatCode>General</c:formatCode>
                <c:ptCount val="26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8AD-4D06-8FD8-A6FD16630389}"/>
            </c:ext>
          </c:extLst>
        </c:ser>
        <c:ser>
          <c:idx val="3"/>
          <c:order val="3"/>
          <c:tx>
            <c:strRef>
              <c:f>'Table 1'!$A$7</c:f>
              <c:strCache>
                <c:ptCount val="1"/>
                <c:pt idx="0">
                  <c:v>8-13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1'!$B$7:$AA$7</c:f>
              <c:numCache>
                <c:formatCode>General</c:formatCode>
                <c:ptCount val="26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8AD-4D06-8FD8-A6FD16630389}"/>
            </c:ext>
          </c:extLst>
        </c:ser>
        <c:ser>
          <c:idx val="4"/>
          <c:order val="4"/>
          <c:tx>
            <c:strRef>
              <c:f>'Table 1'!$A$8</c:f>
              <c:strCache>
                <c:ptCount val="1"/>
                <c:pt idx="0">
                  <c:v>14-24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1'!$B$8:$AA$8</c:f>
              <c:numCache>
                <c:formatCode>General</c:formatCode>
                <c:ptCount val="26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8AD-4D06-8FD8-A6FD16630389}"/>
            </c:ext>
          </c:extLst>
        </c:ser>
        <c:ser>
          <c:idx val="5"/>
          <c:order val="5"/>
          <c:tx>
            <c:strRef>
              <c:f>'Table 1'!$A$9</c:f>
              <c:strCache>
                <c:ptCount val="1"/>
                <c:pt idx="0">
                  <c:v>25-34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08AD-4D06-8FD8-A6FD16630389}"/>
            </c:ext>
          </c:extLst>
        </c:ser>
        <c:ser>
          <c:idx val="6"/>
          <c:order val="6"/>
          <c:tx>
            <c:strRef>
              <c:f>'Table 1'!$A$10</c:f>
              <c:strCache>
                <c:ptCount val="1"/>
                <c:pt idx="0">
                  <c:v>35-59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1'!$B$10:$AA$10</c:f>
              <c:numCache>
                <c:formatCode>General</c:formatCode>
                <c:ptCount val="26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08AD-4D06-8FD8-A6FD16630389}"/>
            </c:ext>
          </c:extLst>
        </c:ser>
        <c:ser>
          <c:idx val="7"/>
          <c:order val="7"/>
          <c:tx>
            <c:strRef>
              <c:f>'Table 1'!$A$11</c:f>
              <c:strCache>
                <c:ptCount val="1"/>
                <c:pt idx="0">
                  <c:v>60-79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1'!$B$11:$AA$11</c:f>
              <c:numCache>
                <c:formatCode>General</c:formatCode>
                <c:ptCount val="26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08AD-4D06-8FD8-A6FD16630389}"/>
            </c:ext>
          </c:extLst>
        </c:ser>
        <c:ser>
          <c:idx val="8"/>
          <c:order val="8"/>
          <c:tx>
            <c:strRef>
              <c:f>'Table 1'!$A$12</c:f>
              <c:strCache>
                <c:ptCount val="1"/>
                <c:pt idx="0">
                  <c:v>80-114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1'!$B$12:$AA$12</c:f>
              <c:numCache>
                <c:formatCode>General</c:formatCode>
                <c:ptCount val="26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08AD-4D06-8FD8-A6FD16630389}"/>
            </c:ext>
          </c:extLst>
        </c:ser>
        <c:ser>
          <c:idx val="9"/>
          <c:order val="9"/>
          <c:tx>
            <c:strRef>
              <c:f>'Table 1'!$A$13</c:f>
              <c:strCache>
                <c:ptCount val="1"/>
                <c:pt idx="0">
                  <c:v>115-299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1'!$B$13:$AA$13</c:f>
              <c:numCache>
                <c:formatCode>General</c:formatCode>
                <c:ptCount val="26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08AD-4D06-8FD8-A6FD16630389}"/>
            </c:ext>
          </c:extLst>
        </c:ser>
        <c:ser>
          <c:idx val="10"/>
          <c:order val="10"/>
          <c:tx>
            <c:strRef>
              <c:f>'Table 1'!$A$14</c:f>
              <c:strCache>
                <c:ptCount val="1"/>
                <c:pt idx="0">
                  <c:v>300-599</c:v>
                </c:pt>
              </c:strCache>
            </c:strRef>
          </c:tx>
          <c:spPr>
            <a:ln w="19050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1'!$B$14:$AA$14</c:f>
              <c:numCache>
                <c:formatCode>General</c:formatCode>
                <c:ptCount val="26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A-08AD-4D06-8FD8-A6FD16630389}"/>
            </c:ext>
          </c:extLst>
        </c:ser>
        <c:ser>
          <c:idx val="11"/>
          <c:order val="11"/>
          <c:tx>
            <c:strRef>
              <c:f>'Table 1'!$A$15</c:f>
              <c:strCache>
                <c:ptCount val="1"/>
                <c:pt idx="0">
                  <c:v>600-1,199</c:v>
                </c:pt>
              </c:strCache>
            </c:strRef>
          </c:tx>
          <c:spPr>
            <a:ln w="19050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60000"/>
                </a:schemeClr>
              </a:solidFill>
              <a:ln w="9525">
                <a:solidFill>
                  <a:schemeClr val="accent6">
                    <a:lumMod val="6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1'!$B$15:$AA$15</c:f>
              <c:numCache>
                <c:formatCode>General</c:formatCode>
                <c:ptCount val="26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08AD-4D06-8FD8-A6FD16630389}"/>
            </c:ext>
          </c:extLst>
        </c:ser>
        <c:ser>
          <c:idx val="12"/>
          <c:order val="12"/>
          <c:tx>
            <c:strRef>
              <c:f>'Table 1'!$A$16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19050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  <a:lumOff val="20000"/>
                </a:schemeClr>
              </a:solidFill>
              <a:ln w="9525">
                <a:solidFill>
                  <a:schemeClr val="accent1">
                    <a:lumMod val="80000"/>
                    <a:lumOff val="20000"/>
                  </a:schemeClr>
                </a:solidFill>
              </a:ln>
              <a:effectLst/>
            </c:spPr>
          </c:marker>
          <c:xVal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xVal>
          <c:yVal>
            <c:numRef>
              <c:f>'Table 1'!$B$16:$AA$16</c:f>
              <c:numCache>
                <c:formatCode>General</c:formatCode>
                <c:ptCount val="26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08AD-4D06-8FD8-A6FD166303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7646463"/>
        <c:axId val="1117646943"/>
      </c:scatterChart>
      <c:valAx>
        <c:axId val="11176464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646943"/>
        <c:crosses val="autoZero"/>
        <c:crossBetween val="midCat"/>
      </c:valAx>
      <c:valAx>
        <c:axId val="111764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764646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 of Construction firms by region of registration</a:t>
            </a:r>
            <a:r>
              <a:rPr lang="en-GB" baseline="0"/>
              <a:t> in </a:t>
            </a:r>
            <a:r>
              <a:rPr lang="en-GB"/>
              <a:t>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 2'!$A$14</c:f>
              <c:strCache>
                <c:ptCount val="1"/>
                <c:pt idx="0">
                  <c:v>England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7A-4C7E-B0C1-11D46875B175}"/>
            </c:ext>
          </c:extLst>
        </c:ser>
        <c:ser>
          <c:idx val="1"/>
          <c:order val="1"/>
          <c:tx>
            <c:strRef>
              <c:f>'Table 2'!$A$15</c:f>
              <c:strCache>
                <c:ptCount val="1"/>
                <c:pt idx="0">
                  <c:v>Wales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2'!$B$15:$AA$15</c:f>
              <c:numCache>
                <c:formatCode>General</c:formatCode>
                <c:ptCount val="26"/>
                <c:pt idx="0">
                  <c:v>8392</c:v>
                </c:pt>
                <c:pt idx="1">
                  <c:v>8273</c:v>
                </c:pt>
                <c:pt idx="2">
                  <c:v>8382</c:v>
                </c:pt>
                <c:pt idx="3">
                  <c:v>7676</c:v>
                </c:pt>
                <c:pt idx="4">
                  <c:v>7916</c:v>
                </c:pt>
                <c:pt idx="5">
                  <c:v>7784</c:v>
                </c:pt>
                <c:pt idx="6">
                  <c:v>7830</c:v>
                </c:pt>
                <c:pt idx="7">
                  <c:v>8115</c:v>
                </c:pt>
                <c:pt idx="8">
                  <c:v>8503</c:v>
                </c:pt>
                <c:pt idx="9">
                  <c:v>8727</c:v>
                </c:pt>
                <c:pt idx="10">
                  <c:v>8905</c:v>
                </c:pt>
                <c:pt idx="11">
                  <c:v>9235</c:v>
                </c:pt>
                <c:pt idx="12">
                  <c:v>8854</c:v>
                </c:pt>
                <c:pt idx="13">
                  <c:v>11064</c:v>
                </c:pt>
                <c:pt idx="14">
                  <c:v>10865</c:v>
                </c:pt>
                <c:pt idx="15">
                  <c:v>10475</c:v>
                </c:pt>
                <c:pt idx="16">
                  <c:v>10538</c:v>
                </c:pt>
                <c:pt idx="17">
                  <c:v>10565</c:v>
                </c:pt>
                <c:pt idx="18">
                  <c:v>11123</c:v>
                </c:pt>
                <c:pt idx="19">
                  <c:v>12015</c:v>
                </c:pt>
                <c:pt idx="20">
                  <c:v>12578</c:v>
                </c:pt>
                <c:pt idx="21">
                  <c:v>13094</c:v>
                </c:pt>
                <c:pt idx="22">
                  <c:v>13155</c:v>
                </c:pt>
                <c:pt idx="23">
                  <c:v>13448</c:v>
                </c:pt>
                <c:pt idx="24">
                  <c:v>13973</c:v>
                </c:pt>
                <c:pt idx="25">
                  <c:v>14587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7A-4C7E-B0C1-11D46875B175}"/>
            </c:ext>
          </c:extLst>
        </c:ser>
        <c:ser>
          <c:idx val="2"/>
          <c:order val="2"/>
          <c:tx>
            <c:strRef>
              <c:f>'Table 2'!$A$16</c:f>
              <c:strCache>
                <c:ptCount val="1"/>
                <c:pt idx="0">
                  <c:v>Scotland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2'!$B$16:$AA$16</c:f>
              <c:numCache>
                <c:formatCode>General</c:formatCode>
                <c:ptCount val="26"/>
                <c:pt idx="0">
                  <c:v>12256</c:v>
                </c:pt>
                <c:pt idx="1">
                  <c:v>12159</c:v>
                </c:pt>
                <c:pt idx="2">
                  <c:v>13179</c:v>
                </c:pt>
                <c:pt idx="3">
                  <c:v>12748</c:v>
                </c:pt>
                <c:pt idx="4">
                  <c:v>11824</c:v>
                </c:pt>
                <c:pt idx="5">
                  <c:v>11624</c:v>
                </c:pt>
                <c:pt idx="6">
                  <c:v>12092</c:v>
                </c:pt>
                <c:pt idx="7">
                  <c:v>12280</c:v>
                </c:pt>
                <c:pt idx="8">
                  <c:v>13008</c:v>
                </c:pt>
                <c:pt idx="9">
                  <c:v>13321</c:v>
                </c:pt>
                <c:pt idx="10">
                  <c:v>14113</c:v>
                </c:pt>
                <c:pt idx="11">
                  <c:v>15034</c:v>
                </c:pt>
                <c:pt idx="12">
                  <c:v>14563</c:v>
                </c:pt>
                <c:pt idx="13">
                  <c:v>17667</c:v>
                </c:pt>
                <c:pt idx="14">
                  <c:v>17689</c:v>
                </c:pt>
                <c:pt idx="15">
                  <c:v>17273</c:v>
                </c:pt>
                <c:pt idx="16">
                  <c:v>17174</c:v>
                </c:pt>
                <c:pt idx="17">
                  <c:v>17207</c:v>
                </c:pt>
                <c:pt idx="18">
                  <c:v>17834</c:v>
                </c:pt>
                <c:pt idx="19">
                  <c:v>19124</c:v>
                </c:pt>
                <c:pt idx="20">
                  <c:v>20081</c:v>
                </c:pt>
                <c:pt idx="21">
                  <c:v>20293</c:v>
                </c:pt>
                <c:pt idx="22">
                  <c:v>20815</c:v>
                </c:pt>
                <c:pt idx="23">
                  <c:v>20873</c:v>
                </c:pt>
                <c:pt idx="24">
                  <c:v>21198</c:v>
                </c:pt>
                <c:pt idx="25">
                  <c:v>21967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D7A-4C7E-B0C1-11D46875B1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27930543"/>
        <c:axId val="1127928623"/>
      </c:barChart>
      <c:catAx>
        <c:axId val="11279305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28623"/>
        <c:crosses val="autoZero"/>
        <c:auto val="1"/>
        <c:lblAlgn val="ctr"/>
        <c:lblOffset val="100"/>
        <c:noMultiLvlLbl val="0"/>
      </c:catAx>
      <c:valAx>
        <c:axId val="1127928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000" b="0" i="0" u="none" strike="noStrike" kern="1200" spc="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Number of Construction firms by region of registration in Great Britain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93054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kern="120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Total Employees in construction firms by region of registration in 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'Table 3'!$A$14</c:f>
              <c:strCache>
                <c:ptCount val="1"/>
                <c:pt idx="0">
                  <c:v>England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3'!$B$14:$AA$14</c:f>
              <c:numCache>
                <c:formatCode>General</c:formatCode>
                <c:ptCount val="26"/>
                <c:pt idx="0">
                  <c:v>663.7</c:v>
                </c:pt>
                <c:pt idx="1">
                  <c:v>697.6</c:v>
                </c:pt>
                <c:pt idx="2">
                  <c:v>820.4</c:v>
                </c:pt>
                <c:pt idx="3">
                  <c:v>808.7</c:v>
                </c:pt>
                <c:pt idx="4">
                  <c:v>846.2</c:v>
                </c:pt>
                <c:pt idx="5">
                  <c:v>861</c:v>
                </c:pt>
                <c:pt idx="6">
                  <c:v>996.4</c:v>
                </c:pt>
                <c:pt idx="7">
                  <c:v>946.5</c:v>
                </c:pt>
                <c:pt idx="8">
                  <c:v>1019.2</c:v>
                </c:pt>
                <c:pt idx="9">
                  <c:v>1052.3</c:v>
                </c:pt>
                <c:pt idx="10">
                  <c:v>1124.0999999999999</c:v>
                </c:pt>
                <c:pt idx="11">
                  <c:v>1106.8</c:v>
                </c:pt>
                <c:pt idx="12">
                  <c:v>978.5</c:v>
                </c:pt>
                <c:pt idx="13">
                  <c:v>1047.7</c:v>
                </c:pt>
                <c:pt idx="14">
                  <c:v>1004.9</c:v>
                </c:pt>
                <c:pt idx="15">
                  <c:v>1000.1</c:v>
                </c:pt>
                <c:pt idx="16">
                  <c:v>1000.1</c:v>
                </c:pt>
                <c:pt idx="17">
                  <c:v>999.3</c:v>
                </c:pt>
                <c:pt idx="18">
                  <c:v>1056.0999999999999</c:v>
                </c:pt>
                <c:pt idx="19">
                  <c:v>1097</c:v>
                </c:pt>
                <c:pt idx="20">
                  <c:v>1138.5999999999999</c:v>
                </c:pt>
                <c:pt idx="21">
                  <c:v>1168.973</c:v>
                </c:pt>
                <c:pt idx="22">
                  <c:v>1193.7</c:v>
                </c:pt>
                <c:pt idx="23">
                  <c:v>1216.5999999999999</c:v>
                </c:pt>
                <c:pt idx="24">
                  <c:v>1213.5999999999999</c:v>
                </c:pt>
                <c:pt idx="25">
                  <c:v>1255.7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42-47B0-98A8-EB55E6A0B0B6}"/>
            </c:ext>
          </c:extLst>
        </c:ser>
        <c:ser>
          <c:idx val="2"/>
          <c:order val="2"/>
          <c:tx>
            <c:strRef>
              <c:f>'Table 3'!$A$15</c:f>
              <c:strCache>
                <c:ptCount val="1"/>
                <c:pt idx="0">
                  <c:v>Wales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3'!$B$15:$AA$15</c:f>
              <c:numCache>
                <c:formatCode>General</c:formatCode>
                <c:ptCount val="26"/>
                <c:pt idx="0">
                  <c:v>30.6</c:v>
                </c:pt>
                <c:pt idx="1">
                  <c:v>32</c:v>
                </c:pt>
                <c:pt idx="2">
                  <c:v>37.5</c:v>
                </c:pt>
                <c:pt idx="3">
                  <c:v>39.9</c:v>
                </c:pt>
                <c:pt idx="4">
                  <c:v>37.700000000000003</c:v>
                </c:pt>
                <c:pt idx="5">
                  <c:v>35.5</c:v>
                </c:pt>
                <c:pt idx="6">
                  <c:v>46.5</c:v>
                </c:pt>
                <c:pt idx="7">
                  <c:v>37.200000000000003</c:v>
                </c:pt>
                <c:pt idx="8">
                  <c:v>44.1</c:v>
                </c:pt>
                <c:pt idx="9">
                  <c:v>47</c:v>
                </c:pt>
                <c:pt idx="10">
                  <c:v>49.7</c:v>
                </c:pt>
                <c:pt idx="11">
                  <c:v>49.9</c:v>
                </c:pt>
                <c:pt idx="12">
                  <c:v>38.9</c:v>
                </c:pt>
                <c:pt idx="13">
                  <c:v>45.1</c:v>
                </c:pt>
                <c:pt idx="14">
                  <c:v>43.5</c:v>
                </c:pt>
                <c:pt idx="15">
                  <c:v>43.4</c:v>
                </c:pt>
                <c:pt idx="16">
                  <c:v>44.3</c:v>
                </c:pt>
                <c:pt idx="17">
                  <c:v>44.4</c:v>
                </c:pt>
                <c:pt idx="18">
                  <c:v>46.9</c:v>
                </c:pt>
                <c:pt idx="19">
                  <c:v>48.4</c:v>
                </c:pt>
                <c:pt idx="20">
                  <c:v>50.8</c:v>
                </c:pt>
                <c:pt idx="21">
                  <c:v>52.886000000000003</c:v>
                </c:pt>
                <c:pt idx="22">
                  <c:v>51.4</c:v>
                </c:pt>
                <c:pt idx="23">
                  <c:v>53</c:v>
                </c:pt>
                <c:pt idx="24">
                  <c:v>54.5</c:v>
                </c:pt>
                <c:pt idx="25">
                  <c:v>55.6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42-47B0-98A8-EB55E6A0B0B6}"/>
            </c:ext>
          </c:extLst>
        </c:ser>
        <c:ser>
          <c:idx val="3"/>
          <c:order val="3"/>
          <c:tx>
            <c:strRef>
              <c:f>'Table 3'!$A$16</c:f>
              <c:strCache>
                <c:ptCount val="1"/>
                <c:pt idx="0">
                  <c:v>Scotland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'Table 3'!$B$3:$AA$3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3'!$B$16:$AA$16</c:f>
              <c:numCache>
                <c:formatCode>General</c:formatCode>
                <c:ptCount val="26"/>
                <c:pt idx="0">
                  <c:v>84.2</c:v>
                </c:pt>
                <c:pt idx="1">
                  <c:v>83.9</c:v>
                </c:pt>
                <c:pt idx="2">
                  <c:v>100.3</c:v>
                </c:pt>
                <c:pt idx="3">
                  <c:v>97.5</c:v>
                </c:pt>
                <c:pt idx="4">
                  <c:v>88.8</c:v>
                </c:pt>
                <c:pt idx="5">
                  <c:v>93.6</c:v>
                </c:pt>
                <c:pt idx="6">
                  <c:v>99.8</c:v>
                </c:pt>
                <c:pt idx="7">
                  <c:v>90.4</c:v>
                </c:pt>
                <c:pt idx="8">
                  <c:v>105.6</c:v>
                </c:pt>
                <c:pt idx="9">
                  <c:v>116.1</c:v>
                </c:pt>
                <c:pt idx="10">
                  <c:v>112.6</c:v>
                </c:pt>
                <c:pt idx="11">
                  <c:v>109.6</c:v>
                </c:pt>
                <c:pt idx="12">
                  <c:v>97</c:v>
                </c:pt>
                <c:pt idx="13">
                  <c:v>129.4</c:v>
                </c:pt>
                <c:pt idx="14">
                  <c:v>111.5</c:v>
                </c:pt>
                <c:pt idx="15">
                  <c:v>110.6</c:v>
                </c:pt>
                <c:pt idx="16">
                  <c:v>107.3</c:v>
                </c:pt>
                <c:pt idx="17">
                  <c:v>107.3</c:v>
                </c:pt>
                <c:pt idx="18">
                  <c:v>115.9</c:v>
                </c:pt>
                <c:pt idx="19">
                  <c:v>129.4</c:v>
                </c:pt>
                <c:pt idx="20">
                  <c:v>134.1</c:v>
                </c:pt>
                <c:pt idx="21">
                  <c:v>138.06100000000001</c:v>
                </c:pt>
                <c:pt idx="22">
                  <c:v>133.19999999999999</c:v>
                </c:pt>
                <c:pt idx="23">
                  <c:v>120.9</c:v>
                </c:pt>
                <c:pt idx="24">
                  <c:v>123</c:v>
                </c:pt>
                <c:pt idx="25">
                  <c:v>125.4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E42-47B0-98A8-EB55E6A0B0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0099487"/>
        <c:axId val="230100927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'Table 3'!$A$13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'Table 3'!$B$3:$AA$3</c15:sqref>
                        </c15:formulaRef>
                      </c:ext>
                    </c:extLst>
                    <c:numCache>
                      <c:formatCode>General</c:formatCode>
                      <c:ptCount val="26"/>
                      <c:pt idx="0">
                        <c:v>1997</c:v>
                      </c:pt>
                      <c:pt idx="1">
                        <c:v>1998</c:v>
                      </c:pt>
                      <c:pt idx="2">
                        <c:v>1999</c:v>
                      </c:pt>
                      <c:pt idx="3">
                        <c:v>2000</c:v>
                      </c:pt>
                      <c:pt idx="4">
                        <c:v>2001</c:v>
                      </c:pt>
                      <c:pt idx="5">
                        <c:v>2002</c:v>
                      </c:pt>
                      <c:pt idx="6">
                        <c:v>2003</c:v>
                      </c:pt>
                      <c:pt idx="7">
                        <c:v>2004</c:v>
                      </c:pt>
                      <c:pt idx="8">
                        <c:v>2005</c:v>
                      </c:pt>
                      <c:pt idx="9">
                        <c:v>2006</c:v>
                      </c:pt>
                      <c:pt idx="10">
                        <c:v>2007</c:v>
                      </c:pt>
                      <c:pt idx="11">
                        <c:v>2008</c:v>
                      </c:pt>
                      <c:pt idx="12">
                        <c:v>2009</c:v>
                      </c:pt>
                      <c:pt idx="13">
                        <c:v>2010</c:v>
                      </c:pt>
                      <c:pt idx="14">
                        <c:v>2011</c:v>
                      </c:pt>
                      <c:pt idx="15">
                        <c:v>2012</c:v>
                      </c:pt>
                      <c:pt idx="16">
                        <c:v>2013</c:v>
                      </c:pt>
                      <c:pt idx="17">
                        <c:v>2014</c:v>
                      </c:pt>
                      <c:pt idx="18">
                        <c:v>2015</c:v>
                      </c:pt>
                      <c:pt idx="19">
                        <c:v>2016</c:v>
                      </c:pt>
                      <c:pt idx="20">
                        <c:v>2017</c:v>
                      </c:pt>
                      <c:pt idx="21">
                        <c:v>2018</c:v>
                      </c:pt>
                      <c:pt idx="22">
                        <c:v>2019</c:v>
                      </c:pt>
                      <c:pt idx="23">
                        <c:v>2020</c:v>
                      </c:pt>
                      <c:pt idx="24">
                        <c:v>2021</c:v>
                      </c:pt>
                      <c:pt idx="25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'Table 3'!$B$13:$AA$13</c15:sqref>
                        </c15:formulaRef>
                      </c:ext>
                    </c:extLst>
                    <c:numCache>
                      <c:formatCode>General</c:formatCode>
                      <c:ptCount val="26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2E42-47B0-98A8-EB55E6A0B0B6}"/>
                  </c:ext>
                </c:extLst>
              </c15:ser>
            </c15:filteredBarSeries>
          </c:ext>
        </c:extLst>
      </c:barChart>
      <c:catAx>
        <c:axId val="230099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100927"/>
        <c:crosses val="autoZero"/>
        <c:auto val="1"/>
        <c:lblAlgn val="ctr"/>
        <c:lblOffset val="100"/>
        <c:noMultiLvlLbl val="0"/>
      </c:catAx>
      <c:valAx>
        <c:axId val="230100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Employees</a:t>
                </a:r>
                <a:r>
                  <a:rPr lang="en-GB" baseline="0"/>
                  <a:t> in construction firms </a:t>
                </a:r>
                <a:r>
                  <a:rPr lang="en-GB"/>
                  <a:t>by region of registration</a:t>
                </a:r>
                <a:r>
                  <a:rPr lang="en-GB" baseline="0"/>
                  <a:t> in </a:t>
                </a:r>
                <a:r>
                  <a:rPr lang="en-GB"/>
                  <a:t>Great Britain</a:t>
                </a:r>
              </a:p>
            </c:rich>
          </c:tx>
          <c:layout>
            <c:manualLayout>
              <c:xMode val="edge"/>
              <c:yMode val="edge"/>
              <c:x val="1.2053335685039464E-2"/>
              <c:y val="9.552276615767345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00994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19</xdr:col>
      <xdr:colOff>590550</xdr:colOff>
      <xdr:row>29</xdr:row>
      <xdr:rowOff>161925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EB8153-97AC-4DDA-B9B1-AF0C34B4C0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19</xdr:col>
      <xdr:colOff>65617</xdr:colOff>
      <xdr:row>32</xdr:row>
      <xdr:rowOff>39158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812CC9-BC35-4418-822D-9A4DCF1C23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-1</xdr:colOff>
      <xdr:row>1</xdr:row>
      <xdr:rowOff>-1</xdr:rowOff>
    </xdr:from>
    <xdr:to>
      <xdr:col>17</xdr:col>
      <xdr:colOff>571499</xdr:colOff>
      <xdr:row>28</xdr:row>
      <xdr:rowOff>154213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2FD7C11-A31C-4D40-A75A-ACB4EBA882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G17"/>
  <sheetViews>
    <sheetView topLeftCell="A8" zoomScale="90" zoomScaleNormal="90" workbookViewId="0">
      <selection activeCell="AE17" sqref="AE17"/>
    </sheetView>
  </sheetViews>
  <sheetFormatPr defaultRowHeight="14.5" x14ac:dyDescent="0.35"/>
  <cols>
    <col min="1" max="1" width="26.6328125" customWidth="1"/>
    <col min="28" max="28" width="1.6328125" customWidth="1"/>
    <col min="31" max="31" width="14.1796875" bestFit="1" customWidth="1"/>
    <col min="32" max="32" width="17.54296875" bestFit="1" customWidth="1"/>
  </cols>
  <sheetData>
    <row r="1" spans="1:33" x14ac:dyDescent="0.35">
      <c r="A1" t="s">
        <v>0</v>
      </c>
    </row>
    <row r="3" spans="1:33" s="1" customFormat="1" x14ac:dyDescent="0.35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4" t="s">
        <v>48</v>
      </c>
      <c r="AD3" s="4" t="s">
        <v>49</v>
      </c>
      <c r="AE3" s="4" t="s">
        <v>50</v>
      </c>
      <c r="AF3" s="4" t="s">
        <v>52</v>
      </c>
      <c r="AG3" s="4" t="s">
        <v>51</v>
      </c>
    </row>
    <row r="4" spans="1:33" x14ac:dyDescent="0.35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C4" s="3">
        <f>AVERAGE(B4:AA4)</f>
        <v>98983.653846153844</v>
      </c>
      <c r="AD4" s="3">
        <f>MEDIAN(B4:AA4)</f>
        <v>87927.5</v>
      </c>
      <c r="AE4" s="3" t="str">
        <f>IFERROR(MODE(B4:AA4),"Mode Not Found")</f>
        <v>Mode Not Found</v>
      </c>
      <c r="AF4" s="5">
        <f>_xlfn.STDEV.S(B4:AA4)</f>
        <v>28948.913198173512</v>
      </c>
      <c r="AG4" s="3">
        <f>MAX(B4:AA4)-MIN(B4:AA4)</f>
        <v>86642</v>
      </c>
    </row>
    <row r="5" spans="1:33" x14ac:dyDescent="0.35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C5" s="3">
        <f t="shared" ref="AC5:AC17" si="0">AVERAGE(B5:AA5)</f>
        <v>66876.61538461539</v>
      </c>
      <c r="AD5" s="3">
        <f t="shared" ref="AD5:AD17" si="1">MEDIAN(B5:AA5)</f>
        <v>62459</v>
      </c>
      <c r="AE5" s="3" t="str">
        <f t="shared" ref="AE5:AE17" si="2">IFERROR(MODE(B5:AA5),"Mode Not Found")</f>
        <v>Mode Not Found</v>
      </c>
      <c r="AF5" s="5">
        <f t="shared" ref="AF5:AF17" si="3">_xlfn.STDEV.S(B5:AA5)</f>
        <v>17010.872050725487</v>
      </c>
      <c r="AG5" s="3">
        <f t="shared" ref="AG5:AG17" si="4">MAX(B5:AA5)-MIN(B5:AA5)</f>
        <v>56294</v>
      </c>
    </row>
    <row r="6" spans="1:33" x14ac:dyDescent="0.35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C6" s="3">
        <f t="shared" si="0"/>
        <v>29076.961538461539</v>
      </c>
      <c r="AD6" s="3">
        <f t="shared" si="1"/>
        <v>30258.5</v>
      </c>
      <c r="AE6" s="3" t="str">
        <f t="shared" si="2"/>
        <v>Mode Not Found</v>
      </c>
      <c r="AF6" s="5">
        <f t="shared" si="3"/>
        <v>6924.3415772520639</v>
      </c>
      <c r="AG6" s="3">
        <f t="shared" si="4"/>
        <v>25307</v>
      </c>
    </row>
    <row r="7" spans="1:33" x14ac:dyDescent="0.35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C7" s="3">
        <f t="shared" si="0"/>
        <v>10713.576923076924</v>
      </c>
      <c r="AD7" s="3">
        <f t="shared" si="1"/>
        <v>11686.5</v>
      </c>
      <c r="AE7" s="3">
        <f t="shared" si="2"/>
        <v>11455</v>
      </c>
      <c r="AF7" s="5">
        <f t="shared" si="3"/>
        <v>3209.4998261171709</v>
      </c>
      <c r="AG7" s="3">
        <f t="shared" si="4"/>
        <v>10591</v>
      </c>
    </row>
    <row r="8" spans="1:33" x14ac:dyDescent="0.35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C8" s="3">
        <f t="shared" si="0"/>
        <v>5791.5384615384619</v>
      </c>
      <c r="AD8" s="3">
        <f t="shared" si="1"/>
        <v>6182</v>
      </c>
      <c r="AE8" s="3" t="str">
        <f t="shared" si="2"/>
        <v>Mode Not Found</v>
      </c>
      <c r="AF8" s="5">
        <f t="shared" si="3"/>
        <v>1225.4747400340561</v>
      </c>
      <c r="AG8" s="3">
        <f t="shared" si="4"/>
        <v>4001</v>
      </c>
    </row>
    <row r="9" spans="1:33" x14ac:dyDescent="0.35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C9" s="3">
        <f t="shared" si="0"/>
        <v>1815.4230769230769</v>
      </c>
      <c r="AD9" s="3">
        <f t="shared" si="1"/>
        <v>1874.5</v>
      </c>
      <c r="AE9" s="3">
        <f t="shared" si="2"/>
        <v>1201</v>
      </c>
      <c r="AF9" s="5">
        <f t="shared" si="3"/>
        <v>289.54836184332595</v>
      </c>
      <c r="AG9" s="3">
        <f t="shared" si="4"/>
        <v>1086</v>
      </c>
    </row>
    <row r="10" spans="1:33" x14ac:dyDescent="0.35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C10" s="3">
        <f t="shared" si="0"/>
        <v>1754.2307692307693</v>
      </c>
      <c r="AD10" s="3">
        <f t="shared" si="1"/>
        <v>1848.5</v>
      </c>
      <c r="AE10" s="3" t="str">
        <f t="shared" si="2"/>
        <v>Mode Not Found</v>
      </c>
      <c r="AF10" s="5">
        <f t="shared" si="3"/>
        <v>325.40956441903228</v>
      </c>
      <c r="AG10" s="3">
        <f t="shared" si="4"/>
        <v>1212</v>
      </c>
    </row>
    <row r="11" spans="1:33" x14ac:dyDescent="0.35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C11" s="3">
        <f t="shared" si="0"/>
        <v>527.88461538461536</v>
      </c>
      <c r="AD11" s="3">
        <f t="shared" si="1"/>
        <v>548</v>
      </c>
      <c r="AE11" s="3">
        <f t="shared" si="2"/>
        <v>583</v>
      </c>
      <c r="AF11" s="5">
        <f t="shared" si="3"/>
        <v>80.926300754737085</v>
      </c>
      <c r="AG11" s="3">
        <f t="shared" si="4"/>
        <v>293</v>
      </c>
    </row>
    <row r="12" spans="1:33" x14ac:dyDescent="0.35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C12" s="3">
        <f t="shared" si="0"/>
        <v>424.19230769230768</v>
      </c>
      <c r="AD12" s="3">
        <f t="shared" si="1"/>
        <v>443</v>
      </c>
      <c r="AE12" s="3">
        <f t="shared" si="2"/>
        <v>304</v>
      </c>
      <c r="AF12" s="5">
        <f t="shared" si="3"/>
        <v>67.700528346989444</v>
      </c>
      <c r="AG12" s="3">
        <f t="shared" si="4"/>
        <v>240</v>
      </c>
    </row>
    <row r="13" spans="1:33" x14ac:dyDescent="0.35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C13" s="3">
        <f t="shared" si="0"/>
        <v>506.76923076923077</v>
      </c>
      <c r="AD13" s="3">
        <f t="shared" si="1"/>
        <v>528</v>
      </c>
      <c r="AE13" s="3">
        <f t="shared" si="2"/>
        <v>483</v>
      </c>
      <c r="AF13" s="5">
        <f t="shared" si="3"/>
        <v>69.505860295262877</v>
      </c>
      <c r="AG13" s="3">
        <f t="shared" si="4"/>
        <v>261</v>
      </c>
    </row>
    <row r="14" spans="1:33" x14ac:dyDescent="0.35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C14" s="3">
        <f t="shared" si="0"/>
        <v>137</v>
      </c>
      <c r="AD14" s="3">
        <f t="shared" si="1"/>
        <v>143.5</v>
      </c>
      <c r="AE14" s="3">
        <f t="shared" si="2"/>
        <v>148</v>
      </c>
      <c r="AF14" s="5">
        <f t="shared" si="3"/>
        <v>16.840427548016709</v>
      </c>
      <c r="AG14" s="3">
        <f t="shared" si="4"/>
        <v>73</v>
      </c>
    </row>
    <row r="15" spans="1:33" x14ac:dyDescent="0.35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C15" s="3">
        <f t="shared" si="0"/>
        <v>60.115384615384613</v>
      </c>
      <c r="AD15" s="3">
        <f t="shared" si="1"/>
        <v>59.5</v>
      </c>
      <c r="AE15" s="3">
        <f t="shared" si="2"/>
        <v>56</v>
      </c>
      <c r="AF15" s="5">
        <f t="shared" si="3"/>
        <v>6.7783592296479656</v>
      </c>
      <c r="AG15" s="3">
        <f t="shared" si="4"/>
        <v>27</v>
      </c>
    </row>
    <row r="16" spans="1:33" x14ac:dyDescent="0.35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C16" s="3">
        <f t="shared" si="0"/>
        <v>54.96153846153846</v>
      </c>
      <c r="AD16" s="3">
        <f t="shared" si="1"/>
        <v>57</v>
      </c>
      <c r="AE16" s="3">
        <f t="shared" si="2"/>
        <v>60</v>
      </c>
      <c r="AF16" s="5">
        <f t="shared" si="3"/>
        <v>7.6445053167920074</v>
      </c>
      <c r="AG16" s="3">
        <f t="shared" si="4"/>
        <v>29</v>
      </c>
    </row>
    <row r="17" spans="1:33" x14ac:dyDescent="0.35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C17" s="3">
        <f t="shared" si="0"/>
        <v>237188.76923076922</v>
      </c>
      <c r="AD17" s="3">
        <f t="shared" si="1"/>
        <v>224756</v>
      </c>
      <c r="AE17" s="3" t="str">
        <f t="shared" si="2"/>
        <v>Mode Not Found</v>
      </c>
      <c r="AF17" s="5">
        <f t="shared" si="3"/>
        <v>70254.244856411475</v>
      </c>
      <c r="AG17" s="3">
        <f t="shared" si="4"/>
        <v>214184</v>
      </c>
    </row>
  </sheetData>
  <conditionalFormatting sqref="AE4:AE17">
    <cfRule type="cellIs" dxfId="3" priority="1" operator="equal">
      <formula>"Mode Not Found"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33B1B-9F32-4EF9-A011-E200D6BECF74}">
  <dimension ref="A1"/>
  <sheetViews>
    <sheetView tabSelected="1" zoomScale="70" zoomScaleNormal="70" workbookViewId="0">
      <selection activeCell="B2" sqref="B2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G18"/>
  <sheetViews>
    <sheetView zoomScale="60" zoomScaleNormal="60" workbookViewId="0"/>
  </sheetViews>
  <sheetFormatPr defaultRowHeight="14.5" x14ac:dyDescent="0.35"/>
  <cols>
    <col min="1" max="1" width="26.6328125" customWidth="1"/>
    <col min="28" max="28" width="1.6328125" customWidth="1"/>
    <col min="29" max="30" width="8.7265625" style="3"/>
    <col min="31" max="31" width="14.1796875" style="3" bestFit="1" customWidth="1"/>
    <col min="32" max="32" width="17.54296875" style="3" bestFit="1" customWidth="1"/>
    <col min="33" max="33" width="8.7265625" style="3"/>
  </cols>
  <sheetData>
    <row r="1" spans="1:33" x14ac:dyDescent="0.35">
      <c r="A1" t="s">
        <v>16</v>
      </c>
    </row>
    <row r="3" spans="1:33" s="1" customFormat="1" x14ac:dyDescent="0.3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4" t="s">
        <v>48</v>
      </c>
      <c r="AD3" s="4" t="s">
        <v>49</v>
      </c>
      <c r="AE3" s="4" t="s">
        <v>50</v>
      </c>
      <c r="AF3" s="4" t="s">
        <v>52</v>
      </c>
      <c r="AG3" s="4" t="s">
        <v>51</v>
      </c>
    </row>
    <row r="4" spans="1:33" x14ac:dyDescent="0.35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 s="3">
        <f>AVERAGE(B4:AA4)</f>
        <v>6473.3076923076924</v>
      </c>
      <c r="AD4" s="3">
        <f>MEDIAN(B4:AA4)</f>
        <v>6184</v>
      </c>
      <c r="AE4" s="3" t="str">
        <f>IFERROR(MODE(B4:AA4),"Mode Not Found")</f>
        <v>Mode Not Found</v>
      </c>
      <c r="AF4" s="5">
        <f>_xlfn.STDEV.S(B4:AA4)</f>
        <v>2032.5144972517312</v>
      </c>
      <c r="AG4" s="3">
        <f>MAX(B4:AA4)-MIN(B4:AA4)</f>
        <v>6185</v>
      </c>
    </row>
    <row r="5" spans="1:33" x14ac:dyDescent="0.35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 s="3">
        <f t="shared" ref="AC5:AC12" si="0">AVERAGE(B5:AA5)</f>
        <v>22372.076923076922</v>
      </c>
      <c r="AD5" s="3">
        <f t="shared" ref="AD5:AD12" si="1">MEDIAN(B5:AA5)</f>
        <v>21264.5</v>
      </c>
      <c r="AE5" s="3" t="str">
        <f t="shared" ref="AE5:AE12" si="2">IFERROR(MODE(B5:AA5),"Mode Not Found")</f>
        <v>Mode Not Found</v>
      </c>
      <c r="AF5" s="5">
        <f t="shared" ref="AF5:AF12" si="3">_xlfn.STDEV.S(B5:AA5)</f>
        <v>6393.1047476047297</v>
      </c>
      <c r="AG5" s="3">
        <f t="shared" ref="AG5:AG12" si="4">MAX(B5:AA5)-MIN(B5:AA5)</f>
        <v>19515</v>
      </c>
    </row>
    <row r="6" spans="1:33" x14ac:dyDescent="0.35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 s="3">
        <f t="shared" si="0"/>
        <v>17745.538461538461</v>
      </c>
      <c r="AD6" s="3">
        <f t="shared" si="1"/>
        <v>17333.5</v>
      </c>
      <c r="AE6" s="3" t="str">
        <f t="shared" si="2"/>
        <v>Mode Not Found</v>
      </c>
      <c r="AF6" s="5">
        <f t="shared" si="3"/>
        <v>4647.3941535511631</v>
      </c>
      <c r="AG6" s="3">
        <f t="shared" si="4"/>
        <v>15017</v>
      </c>
    </row>
    <row r="7" spans="1:33" x14ac:dyDescent="0.35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 s="3">
        <f t="shared" si="0"/>
        <v>17249.615384615383</v>
      </c>
      <c r="AD7" s="3">
        <f t="shared" si="1"/>
        <v>16800</v>
      </c>
      <c r="AE7" s="3" t="str">
        <f t="shared" si="2"/>
        <v>Mode Not Found</v>
      </c>
      <c r="AF7" s="5">
        <f t="shared" si="3"/>
        <v>4711.400709571818</v>
      </c>
      <c r="AG7" s="3">
        <f t="shared" si="4"/>
        <v>15213</v>
      </c>
    </row>
    <row r="8" spans="1:33" x14ac:dyDescent="0.35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 s="3">
        <f t="shared" si="0"/>
        <v>19475.807692307691</v>
      </c>
      <c r="AD8" s="3">
        <f t="shared" si="1"/>
        <v>18683</v>
      </c>
      <c r="AE8" s="3" t="str">
        <f t="shared" si="2"/>
        <v>Mode Not Found</v>
      </c>
      <c r="AF8" s="5">
        <f t="shared" si="3"/>
        <v>4753.3671435665965</v>
      </c>
      <c r="AG8" s="3">
        <f t="shared" si="4"/>
        <v>15944</v>
      </c>
    </row>
    <row r="9" spans="1:33" x14ac:dyDescent="0.35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 s="3">
        <f t="shared" si="0"/>
        <v>30313.73076923077</v>
      </c>
      <c r="AD9" s="3">
        <f t="shared" si="1"/>
        <v>28741.5</v>
      </c>
      <c r="AE9" s="3" t="str">
        <f t="shared" si="2"/>
        <v>Mode Not Found</v>
      </c>
      <c r="AF9" s="5">
        <f t="shared" si="3"/>
        <v>8709.2859985543782</v>
      </c>
      <c r="AG9" s="3">
        <f t="shared" si="4"/>
        <v>27120</v>
      </c>
    </row>
    <row r="10" spans="1:33" x14ac:dyDescent="0.35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 s="3">
        <f t="shared" si="0"/>
        <v>31847</v>
      </c>
      <c r="AD10" s="3">
        <f t="shared" si="1"/>
        <v>25997.5</v>
      </c>
      <c r="AE10" s="3" t="str">
        <f t="shared" si="2"/>
        <v>Mode Not Found</v>
      </c>
      <c r="AF10" s="5">
        <f t="shared" si="3"/>
        <v>16526.200480449217</v>
      </c>
      <c r="AG10" s="3">
        <f t="shared" si="4"/>
        <v>47764</v>
      </c>
    </row>
    <row r="11" spans="1:33" x14ac:dyDescent="0.35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 s="3">
        <f t="shared" si="0"/>
        <v>41345.115384615383</v>
      </c>
      <c r="AD11" s="3">
        <f t="shared" si="1"/>
        <v>39474</v>
      </c>
      <c r="AE11" s="3" t="str">
        <f t="shared" si="2"/>
        <v>Mode Not Found</v>
      </c>
      <c r="AF11" s="5">
        <f t="shared" si="3"/>
        <v>11176.094395903869</v>
      </c>
      <c r="AG11" s="3">
        <f t="shared" si="4"/>
        <v>34527</v>
      </c>
    </row>
    <row r="12" spans="1:33" ht="13.9" customHeight="1" x14ac:dyDescent="0.35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 s="3">
        <f t="shared" si="0"/>
        <v>24084.153846153848</v>
      </c>
      <c r="AD12" s="3">
        <f t="shared" si="1"/>
        <v>23748</v>
      </c>
      <c r="AE12" s="3" t="str">
        <f t="shared" si="2"/>
        <v>Mode Not Found</v>
      </c>
      <c r="AF12" s="5">
        <f t="shared" si="3"/>
        <v>5945.7606254695957</v>
      </c>
      <c r="AG12" s="3">
        <f t="shared" si="4"/>
        <v>18882</v>
      </c>
    </row>
    <row r="13" spans="1:33" ht="13.9" customHeight="1" x14ac:dyDescent="0.35">
      <c r="A13" s="1"/>
      <c r="AF13" s="5"/>
    </row>
    <row r="14" spans="1:33" x14ac:dyDescent="0.35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 s="3">
        <f t="shared" ref="AC14:AC18" si="5">AVERAGE(B14:AA14)</f>
        <v>210905.11538461538</v>
      </c>
      <c r="AD14" s="3">
        <f t="shared" ref="AD14:AD18" si="6">MEDIAN(B14:AA14)</f>
        <v>198747.5</v>
      </c>
      <c r="AE14" s="3" t="str">
        <f t="shared" ref="AE14:AE18" si="7">IFERROR(MODE(B14:AA14),"Mode Not Found")</f>
        <v>Mode Not Found</v>
      </c>
      <c r="AF14" s="5">
        <f t="shared" ref="AF14:AF18" si="8">_xlfn.STDEV.S(B14:AA14)</f>
        <v>64637.992600839272</v>
      </c>
      <c r="AG14" s="3">
        <f t="shared" ref="AG14:AG18" si="9">MAX(B14:AA14)-MIN(B14:AA14)</f>
        <v>198278</v>
      </c>
    </row>
    <row r="15" spans="1:33" x14ac:dyDescent="0.35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 s="3">
        <f t="shared" si="5"/>
        <v>10233.538461538461</v>
      </c>
      <c r="AD15" s="3">
        <f t="shared" si="6"/>
        <v>9855</v>
      </c>
      <c r="AE15" s="3" t="str">
        <f t="shared" si="7"/>
        <v>Mode Not Found</v>
      </c>
      <c r="AF15" s="5">
        <f t="shared" si="8"/>
        <v>2186.9330530360394</v>
      </c>
      <c r="AG15" s="3">
        <f t="shared" si="9"/>
        <v>6911</v>
      </c>
    </row>
    <row r="16" spans="1:33" x14ac:dyDescent="0.35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 s="3">
        <f t="shared" si="5"/>
        <v>16053.692307692309</v>
      </c>
      <c r="AD16" s="3">
        <f t="shared" si="6"/>
        <v>16104</v>
      </c>
      <c r="AE16" s="3" t="str">
        <f t="shared" si="7"/>
        <v>Mode Not Found</v>
      </c>
      <c r="AF16" s="5">
        <f t="shared" si="8"/>
        <v>3484.0543941704568</v>
      </c>
      <c r="AG16" s="3">
        <f t="shared" si="9"/>
        <v>10343</v>
      </c>
    </row>
    <row r="17" spans="1:33" x14ac:dyDescent="0.35">
      <c r="A17" s="1"/>
      <c r="AF17" s="5"/>
    </row>
    <row r="18" spans="1:33" x14ac:dyDescent="0.35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 s="3">
        <f t="shared" si="5"/>
        <v>237188.76923076922</v>
      </c>
      <c r="AD18" s="3">
        <f t="shared" si="6"/>
        <v>224756</v>
      </c>
      <c r="AE18" s="3" t="str">
        <f t="shared" si="7"/>
        <v>Mode Not Found</v>
      </c>
      <c r="AF18" s="5">
        <f t="shared" si="8"/>
        <v>70254.244856411475</v>
      </c>
      <c r="AG18" s="3">
        <f t="shared" si="9"/>
        <v>214184</v>
      </c>
    </row>
  </sheetData>
  <conditionalFormatting sqref="AE4:AE18">
    <cfRule type="cellIs" dxfId="2" priority="1" operator="equal">
      <formula>"Mode Not Found"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D86D5-BC19-4BB3-84F6-CF0DA67BA172}">
  <dimension ref="A1"/>
  <sheetViews>
    <sheetView zoomScale="60" zoomScaleNormal="60" workbookViewId="0">
      <selection activeCell="A22" sqref="A22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G18"/>
  <sheetViews>
    <sheetView zoomScale="70" zoomScaleNormal="70" workbookViewId="0"/>
  </sheetViews>
  <sheetFormatPr defaultRowHeight="14.5" x14ac:dyDescent="0.35"/>
  <cols>
    <col min="1" max="1" width="26.6328125" customWidth="1"/>
    <col min="28" max="28" width="1.6328125" customWidth="1"/>
    <col min="29" max="30" width="8.7265625" style="3"/>
    <col min="31" max="31" width="14.1796875" style="3" bestFit="1" customWidth="1"/>
    <col min="32" max="32" width="17.54296875" style="3" bestFit="1" customWidth="1"/>
    <col min="33" max="33" width="8.7265625" style="3"/>
  </cols>
  <sheetData>
    <row r="1" spans="1:33" x14ac:dyDescent="0.35">
      <c r="A1" t="s">
        <v>31</v>
      </c>
    </row>
    <row r="3" spans="1:33" s="1" customFormat="1" x14ac:dyDescent="0.35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4" t="s">
        <v>48</v>
      </c>
      <c r="AD3" s="4" t="s">
        <v>49</v>
      </c>
      <c r="AE3" s="4" t="s">
        <v>50</v>
      </c>
      <c r="AF3" s="4" t="s">
        <v>52</v>
      </c>
      <c r="AG3" s="4" t="s">
        <v>51</v>
      </c>
    </row>
    <row r="4" spans="1:33" x14ac:dyDescent="0.35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C4" s="3">
        <f t="shared" ref="AC4:AC12" si="0">AVERAGE(B4:AA4)</f>
        <v>41.016807692307687</v>
      </c>
      <c r="AD4" s="3">
        <f t="shared" ref="AD4:AD12" si="1">MEDIAN(B4:AA4)</f>
        <v>42.2</v>
      </c>
      <c r="AE4" s="3">
        <f t="shared" ref="AE4:AE12" si="2">IFERROR(MODE(B4:AA4),"Mode Not Found")</f>
        <v>42.2</v>
      </c>
      <c r="AF4" s="5">
        <f t="shared" ref="AF4:AF12" si="3">_xlfn.STDEV.S(B4:AA4)</f>
        <v>6.3712122050312079</v>
      </c>
      <c r="AG4" s="3">
        <f t="shared" ref="AG4:AG12" si="4">MAX(B4:AA4)-MIN(B4:AA4)</f>
        <v>23.200000000000003</v>
      </c>
    </row>
    <row r="5" spans="1:33" x14ac:dyDescent="0.35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C5" s="3">
        <f t="shared" si="0"/>
        <v>129.98400000000001</v>
      </c>
      <c r="AD5" s="3">
        <f t="shared" si="1"/>
        <v>133.69999999999999</v>
      </c>
      <c r="AE5" s="3" t="str">
        <f t="shared" si="2"/>
        <v>Mode Not Found</v>
      </c>
      <c r="AF5" s="5">
        <f t="shared" si="3"/>
        <v>23.442943842444262</v>
      </c>
      <c r="AG5" s="3">
        <f t="shared" si="4"/>
        <v>78.5</v>
      </c>
    </row>
    <row r="6" spans="1:33" x14ac:dyDescent="0.35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C6" s="3">
        <f t="shared" si="0"/>
        <v>99.99357692307693</v>
      </c>
      <c r="AD6" s="3">
        <f t="shared" si="1"/>
        <v>100.9</v>
      </c>
      <c r="AE6" s="3" t="str">
        <f t="shared" si="2"/>
        <v>Mode Not Found</v>
      </c>
      <c r="AF6" s="5">
        <f t="shared" si="3"/>
        <v>10.5857451628993</v>
      </c>
      <c r="AG6" s="3">
        <f t="shared" si="4"/>
        <v>42.7</v>
      </c>
    </row>
    <row r="7" spans="1:33" x14ac:dyDescent="0.35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C7" s="3">
        <f t="shared" si="0"/>
        <v>77.9966923076923</v>
      </c>
      <c r="AD7" s="3">
        <f t="shared" si="1"/>
        <v>79.900000000000006</v>
      </c>
      <c r="AE7" s="3">
        <f t="shared" si="2"/>
        <v>76.3</v>
      </c>
      <c r="AF7" s="5">
        <f t="shared" si="3"/>
        <v>11.304962293680582</v>
      </c>
      <c r="AG7" s="3">
        <f t="shared" si="4"/>
        <v>42.4</v>
      </c>
    </row>
    <row r="8" spans="1:33" x14ac:dyDescent="0.35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C8" s="3">
        <f t="shared" si="0"/>
        <v>99.008192307692312</v>
      </c>
      <c r="AD8" s="3">
        <f t="shared" si="1"/>
        <v>101.55</v>
      </c>
      <c r="AE8" s="3" t="str">
        <f t="shared" si="2"/>
        <v>Mode Not Found</v>
      </c>
      <c r="AF8" s="5">
        <f t="shared" si="3"/>
        <v>10.176454832678047</v>
      </c>
      <c r="AG8" s="3">
        <f t="shared" si="4"/>
        <v>37.299999999999997</v>
      </c>
    </row>
    <row r="9" spans="1:33" x14ac:dyDescent="0.35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C9" s="3">
        <f t="shared" si="0"/>
        <v>129.87619230769229</v>
      </c>
      <c r="AD9" s="3">
        <f t="shared" si="1"/>
        <v>129.25</v>
      </c>
      <c r="AE9" s="3" t="str">
        <f t="shared" si="2"/>
        <v>Mode Not Found</v>
      </c>
      <c r="AF9" s="5">
        <f t="shared" si="3"/>
        <v>26.813635653553884</v>
      </c>
      <c r="AG9" s="3">
        <f t="shared" si="4"/>
        <v>95.381</v>
      </c>
    </row>
    <row r="10" spans="1:33" x14ac:dyDescent="0.35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C10" s="3">
        <f t="shared" si="0"/>
        <v>154.1032692307692</v>
      </c>
      <c r="AD10" s="3">
        <f t="shared" si="1"/>
        <v>154.14999999999998</v>
      </c>
      <c r="AE10" s="3" t="str">
        <f t="shared" si="2"/>
        <v>Mode Not Found</v>
      </c>
      <c r="AF10" s="5">
        <f t="shared" si="3"/>
        <v>33.492762768762681</v>
      </c>
      <c r="AG10" s="3">
        <f t="shared" si="4"/>
        <v>112.39999999999999</v>
      </c>
    </row>
    <row r="11" spans="1:33" x14ac:dyDescent="0.35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C11" s="3">
        <f t="shared" si="0"/>
        <v>181.02803846153847</v>
      </c>
      <c r="AD11" s="3">
        <f t="shared" si="1"/>
        <v>185.3</v>
      </c>
      <c r="AE11" s="3" t="str">
        <f t="shared" si="2"/>
        <v>Mode Not Found</v>
      </c>
      <c r="AF11" s="5">
        <f t="shared" si="3"/>
        <v>29.040510739972504</v>
      </c>
      <c r="AG11" s="3">
        <f t="shared" si="4"/>
        <v>123.80000000000001</v>
      </c>
    </row>
    <row r="12" spans="1:33" x14ac:dyDescent="0.35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C12" s="3">
        <f t="shared" si="0"/>
        <v>99.030653846153854</v>
      </c>
      <c r="AD12" s="3">
        <f t="shared" si="1"/>
        <v>98.05</v>
      </c>
      <c r="AE12" s="3" t="str">
        <f t="shared" si="2"/>
        <v>Mode Not Found</v>
      </c>
      <c r="AF12" s="5">
        <f t="shared" si="3"/>
        <v>16.962526200875388</v>
      </c>
      <c r="AG12" s="3">
        <f t="shared" si="4"/>
        <v>67.100000000000009</v>
      </c>
    </row>
    <row r="13" spans="1:33" x14ac:dyDescent="0.35">
      <c r="A13" s="1"/>
    </row>
    <row r="14" spans="1:33" x14ac:dyDescent="0.35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C14" s="3">
        <f t="shared" ref="AC14:AC16" si="5">AVERAGE(B14:AA14)</f>
        <v>1012.068192307692</v>
      </c>
      <c r="AD14" s="3">
        <f t="shared" ref="AD14:AD16" si="6">MEDIAN(B14:AA14)</f>
        <v>1012.05</v>
      </c>
      <c r="AE14" s="3">
        <f t="shared" ref="AE14:AE16" si="7">IFERROR(MODE(B14:AA14),"Mode Not Found")</f>
        <v>1000.1</v>
      </c>
      <c r="AF14" s="5">
        <f t="shared" ref="AF14:AF16" si="8">_xlfn.STDEV.S(B14:AA14)</f>
        <v>155.42111334359302</v>
      </c>
      <c r="AG14" s="3">
        <f t="shared" ref="AG14:AG16" si="9">MAX(B14:AA14)-MIN(B14:AA14)</f>
        <v>592</v>
      </c>
    </row>
    <row r="15" spans="1:33" x14ac:dyDescent="0.35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C15" s="3">
        <f t="shared" si="5"/>
        <v>44.641769230769221</v>
      </c>
      <c r="AD15" s="3">
        <f t="shared" si="6"/>
        <v>44.75</v>
      </c>
      <c r="AE15" s="3" t="str">
        <f t="shared" si="7"/>
        <v>Mode Not Found</v>
      </c>
      <c r="AF15" s="5">
        <f t="shared" si="8"/>
        <v>6.8535317453570066</v>
      </c>
      <c r="AG15" s="3">
        <f t="shared" si="9"/>
        <v>25</v>
      </c>
    </row>
    <row r="16" spans="1:33" x14ac:dyDescent="0.35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C16" s="3">
        <f t="shared" si="5"/>
        <v>110.21003846153846</v>
      </c>
      <c r="AD16" s="3">
        <f t="shared" si="6"/>
        <v>110.1</v>
      </c>
      <c r="AE16" s="3">
        <f t="shared" si="7"/>
        <v>129.4</v>
      </c>
      <c r="AF16" s="5">
        <f t="shared" si="8"/>
        <v>15.838298773493982</v>
      </c>
      <c r="AG16" s="3">
        <f t="shared" si="9"/>
        <v>54.161000000000001</v>
      </c>
    </row>
    <row r="17" spans="1:33" x14ac:dyDescent="0.35">
      <c r="A17" s="1"/>
    </row>
    <row r="18" spans="1:33" x14ac:dyDescent="0.35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C18" s="3">
        <f t="shared" ref="AC18" si="10">AVERAGE(B18:AA18)</f>
        <v>1166.9276923076923</v>
      </c>
      <c r="AD18" s="3">
        <f t="shared" ref="AD18" si="11">MEDIAN(B18:AA18)</f>
        <v>1164.4000000000001</v>
      </c>
      <c r="AE18" s="3" t="str">
        <f t="shared" ref="AE18" si="12">IFERROR(MODE(B18:AA18),"Mode Not Found")</f>
        <v>Mode Not Found</v>
      </c>
      <c r="AF18" s="5">
        <f t="shared" ref="AF18" si="13">_xlfn.STDEV.S(B18:AA18)</f>
        <v>175.83870910144134</v>
      </c>
      <c r="AG18" s="3">
        <f t="shared" ref="AG18" si="14">MAX(B18:AA18)-MIN(B18:AA18)</f>
        <v>658.2</v>
      </c>
    </row>
  </sheetData>
  <conditionalFormatting sqref="AE4:AE18">
    <cfRule type="cellIs" dxfId="1" priority="1" operator="equal">
      <formula>"Mode Not Found"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EAE7-0A95-41D8-8B2A-AA023630898B}">
  <dimension ref="A1"/>
  <sheetViews>
    <sheetView zoomScale="70" zoomScaleNormal="70" workbookViewId="0">
      <selection activeCell="T7" sqref="T7"/>
    </sheetView>
  </sheetViews>
  <sheetFormatPr defaultRowHeight="14.5" x14ac:dyDescent="0.3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O17"/>
  <sheetViews>
    <sheetView workbookViewId="0">
      <selection activeCell="Q12" sqref="Q12"/>
    </sheetView>
  </sheetViews>
  <sheetFormatPr defaultRowHeight="14.5" x14ac:dyDescent="0.35"/>
  <cols>
    <col min="1" max="1" width="31" customWidth="1"/>
    <col min="10" max="10" width="1.6328125" customWidth="1"/>
    <col min="11" max="12" width="8.7265625" style="3"/>
    <col min="13" max="13" width="14.81640625" style="3" bestFit="1" customWidth="1"/>
    <col min="14" max="14" width="17.54296875" style="3" bestFit="1" customWidth="1"/>
    <col min="15" max="15" width="8.7265625" style="3"/>
  </cols>
  <sheetData>
    <row r="1" spans="1:15" x14ac:dyDescent="0.35">
      <c r="A1" t="s">
        <v>47</v>
      </c>
    </row>
    <row r="3" spans="1:15" s="1" customFormat="1" x14ac:dyDescent="0.35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K3" s="4" t="s">
        <v>48</v>
      </c>
      <c r="L3" s="4" t="s">
        <v>49</v>
      </c>
      <c r="M3" s="4" t="s">
        <v>50</v>
      </c>
      <c r="N3" s="4" t="s">
        <v>52</v>
      </c>
      <c r="O3" s="4" t="s">
        <v>51</v>
      </c>
    </row>
    <row r="4" spans="1:15" x14ac:dyDescent="0.35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K4" s="3">
        <f>AVERAGE(B4:I4)</f>
        <v>270625</v>
      </c>
      <c r="L4" s="3">
        <f>MEDIAN(B4:I4)</f>
        <v>273138</v>
      </c>
      <c r="M4" s="3" t="str">
        <f>IFERROR(MODE(B4:I4),"Mode Not Found")</f>
        <v>Mode Not Found</v>
      </c>
      <c r="N4" s="5">
        <f>_xlfn.STDEV.S(B4:I4)</f>
        <v>25876.653940238433</v>
      </c>
      <c r="O4" s="3">
        <f>MAX(B4:I4)-MIN(B4:I4)</f>
        <v>83629</v>
      </c>
    </row>
    <row r="5" spans="1:15" x14ac:dyDescent="0.35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K5" s="3">
        <f t="shared" ref="K5:K16" si="0">AVERAGE(B5:I5)</f>
        <v>26535.125</v>
      </c>
      <c r="L5" s="3">
        <f t="shared" ref="L5:L16" si="1">MEDIAN(B5:I5)</f>
        <v>26478</v>
      </c>
      <c r="M5" s="3" t="str">
        <f t="shared" ref="M5:M16" si="2">IFERROR(MODE(B5:I5),"Mode Not Found")</f>
        <v>Mode Not Found</v>
      </c>
      <c r="N5" s="5">
        <f t="shared" ref="N5:N16" si="3">_xlfn.STDEV.S(B5:I5)</f>
        <v>3588.9489682118037</v>
      </c>
      <c r="O5" s="3">
        <f t="shared" ref="O5:O16" si="4">MAX(B5:I5)-MIN(B5:I5)</f>
        <v>9937</v>
      </c>
    </row>
    <row r="6" spans="1:15" x14ac:dyDescent="0.35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K6" s="3">
        <f t="shared" si="0"/>
        <v>23846.875</v>
      </c>
      <c r="L6" s="3">
        <f t="shared" si="1"/>
        <v>24603</v>
      </c>
      <c r="M6" s="3" t="str">
        <f t="shared" si="2"/>
        <v>Mode Not Found</v>
      </c>
      <c r="N6" s="5">
        <f t="shared" si="3"/>
        <v>2391.4989583642187</v>
      </c>
      <c r="O6" s="3">
        <f t="shared" si="4"/>
        <v>7284</v>
      </c>
    </row>
    <row r="7" spans="1:15" x14ac:dyDescent="0.35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K7" s="3">
        <f t="shared" si="0"/>
        <v>3192.25</v>
      </c>
      <c r="L7" s="3">
        <f t="shared" si="1"/>
        <v>3289</v>
      </c>
      <c r="M7" s="3" t="str">
        <f t="shared" si="2"/>
        <v>Mode Not Found</v>
      </c>
      <c r="N7" s="5">
        <f t="shared" si="3"/>
        <v>347.83729776187846</v>
      </c>
      <c r="O7" s="3">
        <f t="shared" si="4"/>
        <v>1025</v>
      </c>
    </row>
    <row r="8" spans="1:15" x14ac:dyDescent="0.35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K8" s="3">
        <f t="shared" si="0"/>
        <v>1441.25</v>
      </c>
      <c r="L8" s="3">
        <f t="shared" si="1"/>
        <v>1486.5</v>
      </c>
      <c r="M8" s="3" t="str">
        <f t="shared" si="2"/>
        <v>Mode Not Found</v>
      </c>
      <c r="N8" s="5">
        <f t="shared" si="3"/>
        <v>219.41724766168355</v>
      </c>
      <c r="O8" s="3">
        <f t="shared" si="4"/>
        <v>639</v>
      </c>
    </row>
    <row r="9" spans="1:15" x14ac:dyDescent="0.35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K9" s="5">
        <f t="shared" si="0"/>
        <v>437.125</v>
      </c>
      <c r="L9" s="3">
        <f t="shared" si="1"/>
        <v>450</v>
      </c>
      <c r="M9" s="3" t="str">
        <f t="shared" si="2"/>
        <v>Mode Not Found</v>
      </c>
      <c r="N9" s="5">
        <f t="shared" si="3"/>
        <v>60.541455690649343</v>
      </c>
      <c r="O9" s="3">
        <f t="shared" si="4"/>
        <v>175</v>
      </c>
    </row>
    <row r="10" spans="1:15" x14ac:dyDescent="0.35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K10" s="5">
        <f t="shared" si="0"/>
        <v>236.125</v>
      </c>
      <c r="L10" s="3">
        <f t="shared" si="1"/>
        <v>243</v>
      </c>
      <c r="M10" s="3">
        <f t="shared" si="2"/>
        <v>243</v>
      </c>
      <c r="N10" s="5">
        <f t="shared" si="3"/>
        <v>39.458613037677118</v>
      </c>
      <c r="O10" s="3">
        <f t="shared" si="4"/>
        <v>107</v>
      </c>
    </row>
    <row r="11" spans="1:15" x14ac:dyDescent="0.35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K11" s="5">
        <f t="shared" si="0"/>
        <v>144.125</v>
      </c>
      <c r="L11" s="3">
        <f t="shared" si="1"/>
        <v>145</v>
      </c>
      <c r="M11" s="3" t="str">
        <f t="shared" si="2"/>
        <v>Mode Not Found</v>
      </c>
      <c r="N11" s="5">
        <f t="shared" si="3"/>
        <v>22.119400017696165</v>
      </c>
      <c r="O11" s="3">
        <f t="shared" si="4"/>
        <v>63</v>
      </c>
    </row>
    <row r="12" spans="1:15" x14ac:dyDescent="0.35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K12" s="3">
        <f t="shared" si="0"/>
        <v>280.75</v>
      </c>
      <c r="L12" s="3">
        <f t="shared" si="1"/>
        <v>279.5</v>
      </c>
      <c r="M12" s="3" t="str">
        <f t="shared" si="2"/>
        <v>Mode Not Found</v>
      </c>
      <c r="N12" s="5">
        <f t="shared" si="3"/>
        <v>42.734228502621711</v>
      </c>
      <c r="O12" s="3">
        <f t="shared" si="4"/>
        <v>152</v>
      </c>
    </row>
    <row r="13" spans="1:15" x14ac:dyDescent="0.35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K13" s="5">
        <f t="shared" si="0"/>
        <v>233.625</v>
      </c>
      <c r="L13" s="3">
        <f t="shared" si="1"/>
        <v>235.5</v>
      </c>
      <c r="M13" s="3" t="str">
        <f t="shared" si="2"/>
        <v>Mode Not Found</v>
      </c>
      <c r="N13" s="5">
        <f t="shared" si="3"/>
        <v>19.573579131063383</v>
      </c>
      <c r="O13" s="3">
        <f t="shared" si="4"/>
        <v>53</v>
      </c>
    </row>
    <row r="14" spans="1:15" x14ac:dyDescent="0.35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K14" s="3">
        <f t="shared" si="0"/>
        <v>21.75</v>
      </c>
      <c r="L14" s="3">
        <f t="shared" si="1"/>
        <v>20.5</v>
      </c>
      <c r="M14" s="3">
        <f t="shared" si="2"/>
        <v>20</v>
      </c>
      <c r="N14" s="5">
        <f t="shared" si="3"/>
        <v>4.5903625751598938</v>
      </c>
      <c r="O14" s="3">
        <f t="shared" si="4"/>
        <v>15</v>
      </c>
    </row>
    <row r="15" spans="1:15" x14ac:dyDescent="0.35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K15" s="3">
        <f t="shared" si="0"/>
        <v>15.75</v>
      </c>
      <c r="L15" s="3">
        <f t="shared" si="1"/>
        <v>17.5</v>
      </c>
      <c r="M15" s="3">
        <f t="shared" si="2"/>
        <v>20</v>
      </c>
      <c r="N15" s="5">
        <f t="shared" si="3"/>
        <v>4.8623921214621451</v>
      </c>
      <c r="O15" s="3">
        <f t="shared" si="4"/>
        <v>12</v>
      </c>
    </row>
    <row r="16" spans="1:15" x14ac:dyDescent="0.35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K16" s="3">
        <f t="shared" si="0"/>
        <v>327009.75</v>
      </c>
      <c r="L16" s="3">
        <f t="shared" si="1"/>
        <v>330733.5</v>
      </c>
      <c r="M16" s="3" t="str">
        <f t="shared" si="2"/>
        <v>Mode Not Found</v>
      </c>
      <c r="N16" s="5">
        <f t="shared" si="3"/>
        <v>32058.647274509705</v>
      </c>
      <c r="O16" s="3">
        <f t="shared" si="4"/>
        <v>100557</v>
      </c>
    </row>
    <row r="17" spans="14:14" x14ac:dyDescent="0.35">
      <c r="N17" s="5"/>
    </row>
  </sheetData>
  <conditionalFormatting sqref="M4:M16">
    <cfRule type="cellIs" dxfId="0" priority="1" operator="equal">
      <formula>"Mode Not Found"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79689-F4E2-4FF9-94A9-BDB675C8BDD3}">
  <dimension ref="A1"/>
  <sheetViews>
    <sheetView workbookViewId="0">
      <selection activeCell="J33" sqref="J33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Table 1</vt:lpstr>
      <vt:lpstr>Graph 1</vt:lpstr>
      <vt:lpstr>Table 2</vt:lpstr>
      <vt:lpstr>Graph 2</vt:lpstr>
      <vt:lpstr>Table 3</vt:lpstr>
      <vt:lpstr>Graph 3</vt:lpstr>
      <vt:lpstr>Table 4</vt:lpstr>
      <vt:lpstr>Graph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Morgan Owens</cp:lastModifiedBy>
  <dcterms:created xsi:type="dcterms:W3CDTF">2024-11-13T19:48:53Z</dcterms:created>
  <dcterms:modified xsi:type="dcterms:W3CDTF">2024-12-12T11:28:12Z</dcterms:modified>
</cp:coreProperties>
</file>