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NI stuff\Powertrain\"/>
    </mc:Choice>
  </mc:AlternateContent>
  <xr:revisionPtr revIDLastSave="0" documentId="13_ncr:10000001_{81FC3BF6-469E-4491-9230-2AF421F612EC}" xr6:coauthVersionLast="47" xr6:coauthVersionMax="47" xr10:uidLastSave="{00000000-0000-0000-0000-000000000000}"/>
  <bookViews>
    <workbookView xWindow="-108" yWindow="-108" windowWidth="23256" windowHeight="12456" xr2:uid="{8496C851-BBED-47B3-840B-BA2C0458CFF7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6" i="1" l="1"/>
  <c r="O96" i="1"/>
  <c r="N96" i="1"/>
  <c r="M96" i="1"/>
  <c r="L96" i="1"/>
  <c r="K96" i="1"/>
  <c r="E96" i="1"/>
  <c r="P95" i="1"/>
  <c r="O95" i="1"/>
  <c r="N95" i="1"/>
  <c r="M95" i="1"/>
  <c r="L95" i="1"/>
  <c r="K95" i="1"/>
  <c r="E95" i="1"/>
  <c r="P94" i="1"/>
  <c r="O94" i="1"/>
  <c r="N94" i="1"/>
  <c r="M94" i="1"/>
  <c r="L94" i="1"/>
  <c r="K94" i="1"/>
  <c r="E94" i="1"/>
  <c r="P93" i="1"/>
  <c r="O93" i="1"/>
  <c r="N93" i="1"/>
  <c r="M93" i="1"/>
  <c r="L93" i="1"/>
  <c r="K93" i="1"/>
  <c r="E93" i="1"/>
  <c r="P92" i="1"/>
  <c r="O92" i="1"/>
  <c r="N92" i="1"/>
  <c r="M92" i="1"/>
  <c r="L92" i="1"/>
  <c r="K92" i="1"/>
  <c r="E92" i="1"/>
  <c r="P91" i="1"/>
  <c r="O91" i="1"/>
  <c r="N91" i="1"/>
  <c r="M91" i="1"/>
  <c r="L91" i="1"/>
  <c r="K91" i="1"/>
  <c r="E91" i="1"/>
  <c r="P90" i="1"/>
  <c r="O90" i="1"/>
  <c r="N90" i="1"/>
  <c r="M90" i="1"/>
  <c r="L90" i="1"/>
  <c r="K90" i="1"/>
  <c r="E90" i="1"/>
  <c r="P89" i="1"/>
  <c r="O89" i="1"/>
  <c r="N89" i="1"/>
  <c r="M89" i="1"/>
  <c r="L89" i="1"/>
  <c r="K89" i="1"/>
  <c r="E89" i="1"/>
  <c r="P88" i="1"/>
  <c r="O88" i="1"/>
  <c r="N88" i="1"/>
  <c r="M88" i="1"/>
  <c r="L88" i="1"/>
  <c r="K88" i="1"/>
  <c r="E88" i="1"/>
  <c r="P87" i="1"/>
  <c r="O87" i="1"/>
  <c r="N87" i="1"/>
  <c r="M87" i="1"/>
  <c r="L87" i="1"/>
  <c r="K87" i="1"/>
  <c r="E87" i="1"/>
  <c r="P86" i="1"/>
  <c r="O86" i="1"/>
  <c r="N86" i="1"/>
  <c r="M86" i="1"/>
  <c r="L86" i="1"/>
  <c r="K86" i="1"/>
  <c r="E86" i="1"/>
  <c r="P85" i="1"/>
  <c r="O85" i="1"/>
  <c r="N85" i="1"/>
  <c r="M85" i="1"/>
  <c r="L85" i="1"/>
  <c r="K85" i="1"/>
  <c r="E85" i="1"/>
  <c r="P84" i="1"/>
  <c r="O84" i="1"/>
  <c r="N84" i="1"/>
  <c r="M84" i="1"/>
  <c r="L84" i="1"/>
  <c r="K84" i="1"/>
  <c r="E84" i="1"/>
  <c r="P83" i="1"/>
  <c r="O83" i="1"/>
  <c r="N83" i="1"/>
  <c r="M83" i="1"/>
  <c r="L83" i="1"/>
  <c r="K83" i="1"/>
  <c r="E83" i="1"/>
  <c r="P82" i="1"/>
  <c r="O82" i="1"/>
  <c r="N82" i="1"/>
  <c r="M82" i="1"/>
  <c r="L82" i="1"/>
  <c r="K82" i="1"/>
  <c r="E82" i="1"/>
  <c r="P81" i="1"/>
  <c r="O81" i="1"/>
  <c r="N81" i="1"/>
  <c r="M81" i="1"/>
  <c r="L81" i="1"/>
  <c r="K81" i="1"/>
  <c r="E81" i="1"/>
  <c r="P80" i="1"/>
  <c r="O80" i="1"/>
  <c r="N80" i="1"/>
  <c r="M80" i="1"/>
  <c r="L80" i="1"/>
  <c r="K80" i="1"/>
  <c r="E80" i="1"/>
  <c r="P79" i="1"/>
  <c r="O79" i="1"/>
  <c r="N79" i="1"/>
  <c r="M79" i="1"/>
  <c r="L79" i="1"/>
  <c r="K79" i="1"/>
  <c r="E79" i="1"/>
  <c r="P78" i="1"/>
  <c r="O78" i="1"/>
  <c r="N78" i="1"/>
  <c r="M78" i="1"/>
  <c r="L78" i="1"/>
  <c r="K78" i="1"/>
  <c r="E78" i="1"/>
  <c r="P77" i="1"/>
  <c r="O77" i="1"/>
  <c r="N77" i="1"/>
  <c r="M77" i="1"/>
  <c r="L77" i="1"/>
  <c r="K77" i="1"/>
  <c r="E77" i="1"/>
  <c r="P76" i="1"/>
  <c r="O76" i="1"/>
  <c r="N76" i="1"/>
  <c r="M76" i="1"/>
  <c r="L76" i="1"/>
  <c r="K76" i="1"/>
  <c r="E76" i="1"/>
  <c r="P75" i="1"/>
  <c r="O75" i="1"/>
  <c r="N75" i="1"/>
  <c r="M75" i="1"/>
  <c r="L75" i="1"/>
  <c r="K75" i="1"/>
  <c r="E75" i="1"/>
  <c r="P74" i="1"/>
  <c r="O74" i="1"/>
  <c r="N74" i="1"/>
  <c r="M74" i="1"/>
  <c r="L74" i="1"/>
  <c r="K74" i="1"/>
  <c r="E74" i="1"/>
  <c r="P73" i="1"/>
  <c r="O73" i="1"/>
  <c r="N73" i="1"/>
  <c r="M73" i="1"/>
  <c r="L73" i="1"/>
  <c r="K73" i="1"/>
  <c r="E73" i="1"/>
  <c r="P72" i="1"/>
  <c r="O72" i="1"/>
  <c r="N72" i="1"/>
  <c r="M72" i="1"/>
  <c r="L72" i="1"/>
  <c r="K72" i="1"/>
  <c r="E72" i="1"/>
  <c r="P71" i="1"/>
  <c r="O71" i="1"/>
  <c r="N71" i="1"/>
  <c r="M71" i="1"/>
  <c r="L71" i="1"/>
  <c r="K71" i="1"/>
  <c r="E71" i="1"/>
  <c r="P70" i="1"/>
  <c r="O70" i="1"/>
  <c r="N70" i="1"/>
  <c r="M70" i="1"/>
  <c r="L70" i="1"/>
  <c r="K70" i="1"/>
  <c r="E70" i="1"/>
  <c r="P69" i="1"/>
  <c r="O69" i="1"/>
  <c r="N69" i="1"/>
  <c r="M69" i="1"/>
  <c r="L69" i="1"/>
  <c r="K69" i="1"/>
  <c r="E69" i="1"/>
  <c r="P68" i="1"/>
  <c r="O68" i="1"/>
  <c r="N68" i="1"/>
  <c r="M68" i="1"/>
  <c r="L68" i="1"/>
  <c r="K68" i="1"/>
  <c r="E68" i="1"/>
  <c r="P67" i="1"/>
  <c r="O67" i="1"/>
  <c r="N67" i="1"/>
  <c r="M67" i="1"/>
  <c r="L67" i="1"/>
  <c r="K67" i="1"/>
  <c r="E67" i="1"/>
  <c r="P66" i="1"/>
  <c r="O66" i="1"/>
  <c r="N66" i="1"/>
  <c r="M66" i="1"/>
  <c r="L66" i="1"/>
  <c r="K66" i="1"/>
  <c r="E66" i="1"/>
  <c r="P65" i="1"/>
  <c r="O65" i="1"/>
  <c r="N65" i="1"/>
  <c r="M65" i="1"/>
  <c r="L65" i="1"/>
  <c r="K65" i="1"/>
  <c r="E65" i="1"/>
  <c r="P64" i="1"/>
  <c r="O64" i="1"/>
  <c r="N64" i="1"/>
  <c r="M64" i="1"/>
  <c r="L64" i="1"/>
  <c r="K64" i="1"/>
  <c r="E64" i="1"/>
  <c r="P63" i="1"/>
  <c r="O63" i="1"/>
  <c r="N63" i="1"/>
  <c r="M63" i="1"/>
  <c r="L63" i="1"/>
  <c r="K63" i="1"/>
  <c r="E63" i="1"/>
  <c r="P62" i="1"/>
  <c r="O62" i="1"/>
  <c r="N62" i="1"/>
  <c r="M62" i="1"/>
  <c r="L62" i="1"/>
  <c r="K62" i="1"/>
  <c r="E62" i="1"/>
  <c r="P61" i="1"/>
  <c r="O61" i="1"/>
  <c r="N61" i="1"/>
  <c r="M61" i="1"/>
  <c r="L61" i="1"/>
  <c r="K61" i="1"/>
  <c r="E61" i="1"/>
  <c r="P60" i="1"/>
  <c r="O60" i="1"/>
  <c r="N60" i="1"/>
  <c r="M60" i="1"/>
  <c r="L60" i="1"/>
  <c r="K60" i="1"/>
  <c r="E60" i="1"/>
  <c r="P59" i="1"/>
  <c r="O59" i="1"/>
  <c r="N59" i="1"/>
  <c r="M59" i="1"/>
  <c r="L59" i="1"/>
  <c r="K59" i="1"/>
  <c r="E59" i="1"/>
  <c r="P58" i="1"/>
  <c r="O58" i="1"/>
  <c r="N58" i="1"/>
  <c r="M58" i="1"/>
  <c r="L58" i="1"/>
  <c r="K58" i="1"/>
  <c r="E58" i="1"/>
  <c r="P57" i="1"/>
  <c r="O57" i="1"/>
  <c r="N57" i="1"/>
  <c r="M57" i="1"/>
  <c r="L57" i="1"/>
  <c r="K57" i="1"/>
  <c r="E57" i="1"/>
  <c r="P56" i="1"/>
  <c r="O56" i="1"/>
  <c r="N56" i="1"/>
  <c r="M56" i="1"/>
  <c r="L56" i="1"/>
  <c r="K56" i="1"/>
  <c r="E56" i="1"/>
  <c r="P55" i="1"/>
  <c r="O55" i="1"/>
  <c r="N55" i="1"/>
  <c r="M55" i="1"/>
  <c r="L55" i="1"/>
  <c r="K55" i="1"/>
  <c r="E55" i="1"/>
  <c r="P54" i="1"/>
  <c r="O54" i="1"/>
  <c r="N54" i="1"/>
  <c r="M54" i="1"/>
  <c r="L54" i="1"/>
  <c r="K54" i="1"/>
  <c r="E54" i="1"/>
  <c r="P53" i="1"/>
  <c r="O53" i="1"/>
  <c r="N53" i="1"/>
  <c r="M53" i="1"/>
  <c r="L53" i="1"/>
  <c r="K53" i="1"/>
  <c r="E53" i="1"/>
  <c r="P52" i="1"/>
  <c r="O52" i="1"/>
  <c r="N52" i="1"/>
  <c r="M52" i="1"/>
  <c r="L52" i="1"/>
  <c r="K52" i="1"/>
  <c r="E52" i="1"/>
  <c r="P51" i="1"/>
  <c r="O51" i="1"/>
  <c r="N51" i="1"/>
  <c r="M51" i="1"/>
  <c r="L51" i="1"/>
  <c r="K51" i="1"/>
  <c r="E51" i="1"/>
  <c r="P50" i="1"/>
  <c r="O50" i="1"/>
  <c r="N50" i="1"/>
  <c r="M50" i="1"/>
  <c r="L50" i="1"/>
  <c r="K50" i="1"/>
  <c r="E50" i="1"/>
  <c r="P49" i="1"/>
  <c r="O49" i="1"/>
  <c r="N49" i="1"/>
  <c r="M49" i="1"/>
  <c r="L49" i="1"/>
  <c r="K49" i="1"/>
  <c r="E49" i="1"/>
  <c r="P48" i="1"/>
  <c r="O48" i="1"/>
  <c r="N48" i="1"/>
  <c r="M48" i="1"/>
  <c r="L48" i="1"/>
  <c r="K48" i="1"/>
  <c r="E48" i="1"/>
  <c r="P47" i="1"/>
  <c r="O47" i="1"/>
  <c r="N47" i="1"/>
  <c r="M47" i="1"/>
  <c r="L47" i="1"/>
  <c r="K47" i="1"/>
  <c r="E47" i="1"/>
  <c r="P46" i="1"/>
  <c r="O46" i="1"/>
  <c r="N46" i="1"/>
  <c r="M46" i="1"/>
  <c r="L46" i="1"/>
  <c r="K46" i="1"/>
  <c r="E46" i="1"/>
  <c r="P45" i="1"/>
  <c r="O45" i="1"/>
  <c r="N45" i="1"/>
  <c r="M45" i="1"/>
  <c r="L45" i="1"/>
  <c r="K45" i="1"/>
  <c r="E45" i="1"/>
  <c r="P44" i="1"/>
  <c r="O44" i="1"/>
  <c r="N44" i="1"/>
  <c r="M44" i="1"/>
  <c r="L44" i="1"/>
  <c r="K44" i="1"/>
  <c r="E44" i="1"/>
  <c r="P43" i="1"/>
  <c r="O43" i="1"/>
  <c r="N43" i="1"/>
  <c r="M43" i="1"/>
  <c r="L43" i="1"/>
  <c r="K43" i="1"/>
  <c r="E43" i="1"/>
  <c r="P42" i="1"/>
  <c r="O42" i="1"/>
  <c r="N42" i="1"/>
  <c r="M42" i="1"/>
  <c r="L42" i="1"/>
  <c r="K42" i="1"/>
  <c r="E42" i="1"/>
  <c r="P41" i="1"/>
  <c r="O41" i="1"/>
  <c r="N41" i="1"/>
  <c r="M41" i="1"/>
  <c r="L41" i="1"/>
  <c r="K41" i="1"/>
  <c r="E41" i="1"/>
  <c r="P40" i="1"/>
  <c r="O40" i="1"/>
  <c r="N40" i="1"/>
  <c r="M40" i="1"/>
  <c r="L40" i="1"/>
  <c r="K40" i="1"/>
  <c r="E40" i="1"/>
  <c r="P39" i="1"/>
  <c r="O39" i="1"/>
  <c r="N39" i="1"/>
  <c r="M39" i="1"/>
  <c r="L39" i="1"/>
  <c r="K39" i="1"/>
  <c r="E39" i="1"/>
  <c r="P38" i="1"/>
  <c r="O38" i="1"/>
  <c r="N38" i="1"/>
  <c r="M38" i="1"/>
  <c r="L38" i="1"/>
  <c r="K38" i="1"/>
  <c r="E38" i="1"/>
  <c r="P37" i="1"/>
  <c r="O37" i="1"/>
  <c r="N37" i="1"/>
  <c r="M37" i="1"/>
  <c r="L37" i="1"/>
  <c r="K37" i="1"/>
  <c r="E37" i="1"/>
  <c r="P36" i="1"/>
  <c r="O36" i="1"/>
  <c r="N36" i="1"/>
  <c r="M36" i="1"/>
  <c r="L36" i="1"/>
  <c r="K36" i="1"/>
  <c r="E36" i="1"/>
  <c r="P35" i="1"/>
  <c r="O35" i="1"/>
  <c r="N35" i="1"/>
  <c r="M35" i="1"/>
  <c r="L35" i="1"/>
  <c r="K35" i="1"/>
  <c r="E35" i="1"/>
  <c r="P34" i="1"/>
  <c r="O34" i="1"/>
  <c r="N34" i="1"/>
  <c r="M34" i="1"/>
  <c r="L34" i="1"/>
  <c r="K34" i="1"/>
  <c r="E34" i="1"/>
  <c r="P33" i="1"/>
  <c r="O33" i="1"/>
  <c r="N33" i="1"/>
  <c r="M33" i="1"/>
  <c r="L33" i="1"/>
  <c r="K33" i="1"/>
  <c r="E33" i="1"/>
  <c r="P32" i="1"/>
  <c r="O32" i="1"/>
  <c r="N32" i="1"/>
  <c r="M32" i="1"/>
  <c r="L32" i="1"/>
  <c r="K32" i="1"/>
  <c r="E32" i="1"/>
  <c r="P31" i="1"/>
  <c r="O31" i="1"/>
  <c r="N31" i="1"/>
  <c r="M31" i="1"/>
  <c r="L31" i="1"/>
  <c r="K31" i="1"/>
  <c r="E31" i="1"/>
  <c r="P30" i="1"/>
  <c r="O30" i="1"/>
  <c r="N30" i="1"/>
  <c r="M30" i="1"/>
  <c r="L30" i="1"/>
  <c r="K30" i="1"/>
  <c r="E30" i="1"/>
  <c r="P29" i="1"/>
  <c r="O29" i="1"/>
  <c r="N29" i="1"/>
  <c r="M29" i="1"/>
  <c r="L29" i="1"/>
  <c r="K29" i="1"/>
  <c r="E29" i="1"/>
  <c r="P28" i="1"/>
  <c r="O28" i="1"/>
  <c r="N28" i="1"/>
  <c r="M28" i="1"/>
  <c r="L28" i="1"/>
  <c r="K28" i="1"/>
  <c r="E28" i="1"/>
  <c r="P27" i="1"/>
  <c r="O27" i="1"/>
  <c r="N27" i="1"/>
  <c r="M27" i="1"/>
  <c r="L27" i="1"/>
  <c r="K27" i="1"/>
  <c r="E27" i="1"/>
  <c r="P26" i="1"/>
  <c r="O26" i="1"/>
  <c r="N26" i="1"/>
  <c r="M26" i="1"/>
  <c r="L26" i="1"/>
  <c r="K26" i="1"/>
  <c r="E26" i="1"/>
  <c r="P25" i="1"/>
  <c r="O25" i="1"/>
  <c r="N25" i="1"/>
  <c r="M25" i="1"/>
  <c r="L25" i="1"/>
  <c r="K25" i="1"/>
  <c r="E25" i="1"/>
  <c r="P24" i="1"/>
  <c r="O24" i="1"/>
  <c r="N24" i="1"/>
  <c r="M24" i="1"/>
  <c r="L24" i="1"/>
  <c r="K24" i="1"/>
  <c r="E24" i="1"/>
  <c r="P23" i="1"/>
  <c r="O23" i="1"/>
  <c r="N23" i="1"/>
  <c r="M23" i="1"/>
  <c r="L23" i="1"/>
  <c r="K23" i="1"/>
  <c r="E23" i="1"/>
  <c r="P22" i="1"/>
  <c r="O22" i="1"/>
  <c r="N22" i="1"/>
  <c r="M22" i="1"/>
  <c r="L22" i="1"/>
  <c r="K22" i="1"/>
  <c r="E22" i="1"/>
  <c r="P21" i="1"/>
  <c r="O21" i="1"/>
  <c r="N21" i="1"/>
  <c r="M21" i="1"/>
  <c r="L21" i="1"/>
  <c r="K21" i="1"/>
  <c r="E21" i="1"/>
  <c r="P20" i="1"/>
  <c r="O20" i="1"/>
  <c r="N20" i="1"/>
  <c r="M20" i="1"/>
  <c r="L20" i="1"/>
  <c r="K20" i="1"/>
  <c r="E20" i="1"/>
  <c r="P19" i="1"/>
  <c r="O19" i="1"/>
  <c r="N19" i="1"/>
  <c r="M19" i="1"/>
  <c r="L19" i="1"/>
  <c r="K19" i="1"/>
  <c r="E19" i="1"/>
  <c r="P18" i="1"/>
  <c r="O18" i="1"/>
  <c r="N18" i="1"/>
  <c r="M18" i="1"/>
  <c r="L18" i="1"/>
  <c r="K18" i="1"/>
  <c r="E18" i="1"/>
  <c r="P17" i="1"/>
  <c r="O17" i="1"/>
  <c r="N17" i="1"/>
  <c r="M17" i="1"/>
  <c r="L17" i="1"/>
  <c r="K17" i="1"/>
  <c r="E17" i="1"/>
  <c r="P16" i="1"/>
  <c r="O16" i="1"/>
  <c r="N16" i="1"/>
  <c r="M16" i="1"/>
  <c r="L16" i="1"/>
  <c r="K16" i="1"/>
  <c r="E16" i="1"/>
  <c r="P15" i="1"/>
  <c r="O15" i="1"/>
  <c r="N15" i="1"/>
  <c r="M15" i="1"/>
  <c r="L15" i="1"/>
  <c r="K15" i="1"/>
  <c r="E15" i="1"/>
  <c r="P14" i="1"/>
  <c r="O14" i="1"/>
  <c r="N14" i="1"/>
  <c r="M14" i="1"/>
  <c r="L14" i="1"/>
  <c r="K14" i="1"/>
  <c r="E14" i="1"/>
  <c r="P13" i="1"/>
  <c r="O13" i="1"/>
  <c r="N13" i="1"/>
  <c r="M13" i="1"/>
  <c r="L13" i="1"/>
  <c r="K13" i="1"/>
  <c r="E13" i="1"/>
  <c r="P12" i="1"/>
  <c r="O12" i="1"/>
  <c r="N12" i="1"/>
  <c r="M12" i="1"/>
  <c r="L12" i="1"/>
  <c r="K12" i="1"/>
  <c r="E12" i="1"/>
  <c r="P11" i="1"/>
  <c r="O11" i="1"/>
  <c r="N11" i="1"/>
  <c r="M11" i="1"/>
  <c r="L11" i="1"/>
  <c r="K11" i="1"/>
  <c r="E11" i="1"/>
  <c r="P10" i="1"/>
  <c r="O10" i="1"/>
  <c r="N10" i="1"/>
  <c r="M10" i="1"/>
  <c r="L10" i="1"/>
  <c r="K10" i="1"/>
  <c r="E10" i="1"/>
  <c r="P9" i="1"/>
  <c r="O9" i="1"/>
  <c r="N9" i="1"/>
  <c r="M9" i="1"/>
  <c r="L9" i="1"/>
  <c r="K9" i="1"/>
  <c r="E9" i="1"/>
  <c r="P8" i="1"/>
  <c r="O8" i="1"/>
  <c r="N8" i="1"/>
  <c r="M8" i="1"/>
  <c r="L8" i="1"/>
  <c r="K8" i="1"/>
  <c r="E8" i="1"/>
  <c r="P7" i="1"/>
  <c r="O7" i="1"/>
  <c r="N7" i="1"/>
  <c r="M7" i="1"/>
  <c r="L7" i="1"/>
  <c r="K7" i="1"/>
  <c r="E7" i="1"/>
  <c r="P6" i="1"/>
  <c r="O6" i="1"/>
  <c r="N6" i="1"/>
  <c r="M6" i="1"/>
  <c r="L6" i="1"/>
  <c r="K6" i="1"/>
  <c r="E6" i="1"/>
  <c r="K3" i="1"/>
  <c r="J3" i="1"/>
</calcChain>
</file>

<file path=xl/sharedStrings.xml><?xml version="1.0" encoding="utf-8"?>
<sst xmlns="http://schemas.openxmlformats.org/spreadsheetml/2006/main" count="32" uniqueCount="27">
  <si>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</si>
  <si>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</si>
  <si>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</si>
  <si>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</si>
  <si>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</si>
  <si>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</si>
  <si>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</si>
  <si>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</si>
  <si>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</si>
  <si>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</si>
  <si>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</si>
  <si>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</si>
  <si>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</si>
  <si>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Corrected Power</t>
  </si>
  <si>
    <t>Torque</t>
  </si>
  <si>
    <t>BMEP</t>
  </si>
  <si>
    <t>SFC</t>
  </si>
  <si>
    <t>Overall thermal efficiency</t>
  </si>
  <si>
    <t>Newton meters</t>
  </si>
  <si>
    <t>Pascal</t>
  </si>
  <si>
    <t>kg/kWh</t>
  </si>
  <si>
    <t>Power</t>
  </si>
  <si>
    <t>Deg K</t>
  </si>
  <si>
    <t>Vapor Pressure</t>
  </si>
  <si>
    <t>kPa</t>
  </si>
  <si>
    <t>watts</t>
  </si>
  <si>
    <t>kg/h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</si>
</sst>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Sheet1!$O$6:$O$96</c:f>
              <c:numCache>
                <c:formatCode>General</c:formatCode>
                <c:ptCount val="91"/>
                <c:pt idx="0">
                  <c:v>3.5524879918021415E-5</c:v>
                </c:pt>
                <c:pt idx="1">
                  <c:v>3.463151770665981E-5</c:v>
                </c:pt>
                <c:pt idx="2">
                  <c:v>3.3348136022396282E-5</c:v>
                </c:pt>
                <c:pt idx="3">
                  <c:v>3.135145913244952E-5</c:v>
                </c:pt>
                <c:pt idx="4">
                  <c:v>3.0240594051831281E-5</c:v>
                </c:pt>
                <c:pt idx="5">
                  <c:v>3.0319546917512406E-5</c:v>
                </c:pt>
                <c:pt idx="6">
                  <c:v>2.8644857358202085E-5</c:v>
                </c:pt>
                <c:pt idx="7">
                  <c:v>2.7219403095506303E-5</c:v>
                </c:pt>
                <c:pt idx="8">
                  <c:v>2.693787053301021E-5</c:v>
                </c:pt>
                <c:pt idx="9">
                  <c:v>2.6037546438723312E-5</c:v>
                </c:pt>
                <c:pt idx="10">
                  <c:v>2.607274451861111E-5</c:v>
                </c:pt>
                <c:pt idx="11">
                  <c:v>2.6345874222248374E-5</c:v>
                </c:pt>
                <c:pt idx="12">
                  <c:v>2.6110549868407022E-5</c:v>
                </c:pt>
                <c:pt idx="13">
                  <c:v>2.6005699391738065E-5</c:v>
                </c:pt>
                <c:pt idx="14">
                  <c:v>2.5598110851074482E-5</c:v>
                </c:pt>
                <c:pt idx="15">
                  <c:v>2.5568191788157912E-5</c:v>
                </c:pt>
                <c:pt idx="16">
                  <c:v>2.6206198621616647E-5</c:v>
                </c:pt>
                <c:pt idx="17">
                  <c:v>2.6551637897172361E-5</c:v>
                </c:pt>
                <c:pt idx="18">
                  <c:v>2.6546735525607407E-5</c:v>
                </c:pt>
                <c:pt idx="19">
                  <c:v>2.6379305635306586E-5</c:v>
                </c:pt>
                <c:pt idx="20">
                  <c:v>2.6521483344659326E-5</c:v>
                </c:pt>
                <c:pt idx="21">
                  <c:v>2.6201058347843628E-5</c:v>
                </c:pt>
                <c:pt idx="22">
                  <c:v>2.598622456141971E-5</c:v>
                </c:pt>
                <c:pt idx="23">
                  <c:v>2.584252548131992E-5</c:v>
                </c:pt>
                <c:pt idx="24">
                  <c:v>2.581397992298755E-5</c:v>
                </c:pt>
                <c:pt idx="25">
                  <c:v>2.5671602275937546E-5</c:v>
                </c:pt>
                <c:pt idx="26">
                  <c:v>2.5679132465696811E-5</c:v>
                </c:pt>
                <c:pt idx="27">
                  <c:v>2.5949185750621941E-5</c:v>
                </c:pt>
                <c:pt idx="28">
                  <c:v>2.6088537718564142E-5</c:v>
                </c:pt>
                <c:pt idx="29">
                  <c:v>2.5908571913298627E-5</c:v>
                </c:pt>
                <c:pt idx="30">
                  <c:v>2.6058217724257243E-5</c:v>
                </c:pt>
                <c:pt idx="31">
                  <c:v>2.6068513238222269E-5</c:v>
                </c:pt>
                <c:pt idx="32">
                  <c:v>2.6440489660447593E-5</c:v>
                </c:pt>
                <c:pt idx="33">
                  <c:v>2.6532501413662936E-5</c:v>
                </c:pt>
                <c:pt idx="34">
                  <c:v>2.6725976871120263E-5</c:v>
                </c:pt>
                <c:pt idx="35">
                  <c:v>2.7016287377002461E-5</c:v>
                </c:pt>
                <c:pt idx="36">
                  <c:v>2.6830790215995428E-5</c:v>
                </c:pt>
                <c:pt idx="37">
                  <c:v>2.6871783224858431E-5</c:v>
                </c:pt>
                <c:pt idx="38">
                  <c:v>2.7293220659095448E-5</c:v>
                </c:pt>
                <c:pt idx="39">
                  <c:v>2.7648511655245265E-5</c:v>
                </c:pt>
                <c:pt idx="40">
                  <c:v>2.8127981980394701E-5</c:v>
                </c:pt>
                <c:pt idx="41">
                  <c:v>2.8785621338110723E-5</c:v>
                </c:pt>
                <c:pt idx="42">
                  <c:v>2.8870894193530002E-5</c:v>
                </c:pt>
                <c:pt idx="43">
                  <c:v>2.9290239044959634E-5</c:v>
                </c:pt>
                <c:pt idx="44">
                  <c:v>2.9147642858795138E-5</c:v>
                </c:pt>
                <c:pt idx="45">
                  <c:v>2.9311469886745888E-5</c:v>
                </c:pt>
                <c:pt idx="46">
                  <c:v>2.8994166964352019E-5</c:v>
                </c:pt>
                <c:pt idx="47">
                  <c:v>2.8811586264230585E-5</c:v>
                </c:pt>
                <c:pt idx="48">
                  <c:v>2.8918045801523151E-5</c:v>
                </c:pt>
                <c:pt idx="49">
                  <c:v>2.8597977654391875E-5</c:v>
                </c:pt>
                <c:pt idx="50">
                  <c:v>2.8905024237417034E-5</c:v>
                </c:pt>
                <c:pt idx="51">
                  <c:v>2.872930049351903E-5</c:v>
                </c:pt>
                <c:pt idx="52">
                  <c:v>2.9471313639945358E-5</c:v>
                </c:pt>
                <c:pt idx="53">
                  <c:v>2.9375958498889995E-5</c:v>
                </c:pt>
                <c:pt idx="54">
                  <c:v>2.9791888432396122E-5</c:v>
                </c:pt>
                <c:pt idx="55">
                  <c:v>2.9478341344400141E-5</c:v>
                </c:pt>
                <c:pt idx="56">
                  <c:v>2.9613081302396154E-5</c:v>
                </c:pt>
                <c:pt idx="57">
                  <c:v>2.991420049015538E-5</c:v>
                </c:pt>
                <c:pt idx="58">
                  <c:v>2.988809139189211E-5</c:v>
                </c:pt>
                <c:pt idx="59">
                  <c:v>3.0496026168731266E-5</c:v>
                </c:pt>
                <c:pt idx="60">
                  <c:v>3.0593722559163113E-5</c:v>
                </c:pt>
                <c:pt idx="61">
                  <c:v>3.0812895993370571E-5</c:v>
                </c:pt>
                <c:pt idx="62">
                  <c:v>3.0970259987826308E-5</c:v>
                </c:pt>
                <c:pt idx="63">
                  <c:v>3.1282190127582023E-5</c:v>
                </c:pt>
                <c:pt idx="64">
                  <c:v>3.1257579738710863E-5</c:v>
                </c:pt>
                <c:pt idx="65">
                  <c:v>3.136823122893635E-5</c:v>
                </c:pt>
                <c:pt idx="66">
                  <c:v>3.1707616400849613E-5</c:v>
                </c:pt>
                <c:pt idx="67">
                  <c:v>3.1846871374441772E-5</c:v>
                </c:pt>
                <c:pt idx="68">
                  <c:v>3.184953688719996E-5</c:v>
                </c:pt>
                <c:pt idx="69">
                  <c:v>3.153140402076449E-5</c:v>
                </c:pt>
                <c:pt idx="70">
                  <c:v>3.1828459909410808E-5</c:v>
                </c:pt>
                <c:pt idx="71">
                  <c:v>3.1809111419204537E-5</c:v>
                </c:pt>
                <c:pt idx="72">
                  <c:v>3.1939861224247591E-5</c:v>
                </c:pt>
                <c:pt idx="73">
                  <c:v>3.2033964973770252E-5</c:v>
                </c:pt>
                <c:pt idx="74">
                  <c:v>3.202170683043975E-5</c:v>
                </c:pt>
                <c:pt idx="75">
                  <c:v>3.2484260905745518E-5</c:v>
                </c:pt>
                <c:pt idx="76">
                  <c:v>3.2589499044336639E-5</c:v>
                </c:pt>
                <c:pt idx="77">
                  <c:v>3.2932494515331661E-5</c:v>
                </c:pt>
                <c:pt idx="78">
                  <c:v>3.3305497803593222E-5</c:v>
                </c:pt>
                <c:pt idx="79">
                  <c:v>3.3463342693348411E-5</c:v>
                </c:pt>
                <c:pt idx="80">
                  <c:v>3.3556929722930894E-5</c:v>
                </c:pt>
                <c:pt idx="81">
                  <c:v>3.3942212513691846E-5</c:v>
                </c:pt>
                <c:pt idx="82">
                  <c:v>3.4190915444123653E-5</c:v>
                </c:pt>
                <c:pt idx="83">
                  <c:v>3.4601811046496533E-5</c:v>
                </c:pt>
                <c:pt idx="84">
                  <c:v>3.494531675507511E-5</c:v>
                </c:pt>
                <c:pt idx="85">
                  <c:v>3.4982681400642485E-5</c:v>
                </c:pt>
                <c:pt idx="86">
                  <c:v>3.5263535096686102E-5</c:v>
                </c:pt>
                <c:pt idx="87">
                  <c:v>3.5224325829507018E-5</c:v>
                </c:pt>
                <c:pt idx="88">
                  <c:v>3.6123501334523286E-5</c:v>
                </c:pt>
                <c:pt idx="89">
                  <c:v>3.6611035583014934E-5</c:v>
                </c:pt>
                <c:pt idx="90">
                  <c:v>3.6921321069645548E-5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B84-4F10-BD52-89B81378EB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2642080"/>
        <c:axId val="1557044976"/>
      </c:scatterChart>
      <c:valAx>
        <c:axId val="1552642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7044976"/>
        <c:crosses val="autoZero"/>
        <c:crossBetween val="midCat"/>
      </c:valAx>
      <c:valAx>
        <c:axId val="1557044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2642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against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Sheet1!$M$6:$M$96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16A-4192-ACED-B30644629F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4744256"/>
        <c:axId val="1594742816"/>
      </c:scatterChart>
      <c:valAx>
        <c:axId val="1594744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4742816"/>
        <c:crosses val="autoZero"/>
        <c:crossBetween val="midCat"/>
      </c:valAx>
      <c:valAx>
        <c:axId val="1594742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(Newton meters)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4744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BMEP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Sheet1!$N$6:$N$96</c:f>
              <c:numCache>
                <c:formatCode>General</c:formatCode>
                <c:ptCount val="91"/>
                <c:pt idx="0">
                  <c:v>349171762.41764528</c:v>
                </c:pt>
                <c:pt idx="1">
                  <c:v>368354615.49681675</c:v>
                </c:pt>
                <c:pt idx="2">
                  <c:v>389399148.9675439</c:v>
                </c:pt>
                <c:pt idx="3">
                  <c:v>409140711.00706375</c:v>
                </c:pt>
                <c:pt idx="4">
                  <c:v>433492603.50826836</c:v>
                </c:pt>
                <c:pt idx="5">
                  <c:v>458805379.82792777</c:v>
                </c:pt>
                <c:pt idx="6">
                  <c:v>485936478.12914282</c:v>
                </c:pt>
                <c:pt idx="7">
                  <c:v>515268442.49383926</c:v>
                </c:pt>
                <c:pt idx="8">
                  <c:v>546163016.64253521</c:v>
                </c:pt>
                <c:pt idx="9">
                  <c:v>573168648.67859411</c:v>
                </c:pt>
                <c:pt idx="10">
                  <c:v>599088613.44064867</c:v>
                </c:pt>
                <c:pt idx="11">
                  <c:v>623307528.77102792</c:v>
                </c:pt>
                <c:pt idx="12">
                  <c:v>647145094.93629301</c:v>
                </c:pt>
                <c:pt idx="13">
                  <c:v>669063966.10787714</c:v>
                </c:pt>
                <c:pt idx="14">
                  <c:v>688665381.4757055</c:v>
                </c:pt>
                <c:pt idx="15">
                  <c:v>710145035.36804235</c:v>
                </c:pt>
                <c:pt idx="16">
                  <c:v>734877935.62955785</c:v>
                </c:pt>
                <c:pt idx="17">
                  <c:v>757501807.71963871</c:v>
                </c:pt>
                <c:pt idx="18">
                  <c:v>779544608.83476496</c:v>
                </c:pt>
                <c:pt idx="19">
                  <c:v>805198448.55276716</c:v>
                </c:pt>
                <c:pt idx="20">
                  <c:v>834099730.75829458</c:v>
                </c:pt>
                <c:pt idx="21">
                  <c:v>859767397.37082422</c:v>
                </c:pt>
                <c:pt idx="22">
                  <c:v>887555529.21569419</c:v>
                </c:pt>
                <c:pt idx="23">
                  <c:v>916013326.58193493</c:v>
                </c:pt>
                <c:pt idx="24">
                  <c:v>939892202.72838056</c:v>
                </c:pt>
                <c:pt idx="25">
                  <c:v>968097701.94509649</c:v>
                </c:pt>
                <c:pt idx="26">
                  <c:v>994573644.42907417</c:v>
                </c:pt>
                <c:pt idx="27">
                  <c:v>1017494538.6978922</c:v>
                </c:pt>
                <c:pt idx="28">
                  <c:v>1038061788.2538209</c:v>
                </c:pt>
                <c:pt idx="29">
                  <c:v>1058533785.8696721</c:v>
                </c:pt>
                <c:pt idx="30">
                  <c:v>1079163512.5045767</c:v>
                </c:pt>
                <c:pt idx="31">
                  <c:v>1099014324.0811036</c:v>
                </c:pt>
                <c:pt idx="32">
                  <c:v>1119871255.6125016</c:v>
                </c:pt>
                <c:pt idx="33">
                  <c:v>1138566411.9303792</c:v>
                </c:pt>
                <c:pt idx="34">
                  <c:v>1151420814.8760333</c:v>
                </c:pt>
                <c:pt idx="35">
                  <c:v>1163505008.5857902</c:v>
                </c:pt>
                <c:pt idx="36">
                  <c:v>1182384523.4973662</c:v>
                </c:pt>
                <c:pt idx="37">
                  <c:v>1200579521.7786345</c:v>
                </c:pt>
                <c:pt idx="38">
                  <c:v>1213028677.2229545</c:v>
                </c:pt>
                <c:pt idx="39">
                  <c:v>1227074241.5267856</c:v>
                </c:pt>
                <c:pt idx="40">
                  <c:v>1246561115.5831587</c:v>
                </c:pt>
                <c:pt idx="41">
                  <c:v>1261235206.1295817</c:v>
                </c:pt>
                <c:pt idx="42">
                  <c:v>1281921776.6642098</c:v>
                </c:pt>
                <c:pt idx="43">
                  <c:v>1299662023.7476876</c:v>
                </c:pt>
                <c:pt idx="44">
                  <c:v>1317505716.4865189</c:v>
                </c:pt>
                <c:pt idx="45">
                  <c:v>1340799083.3955691</c:v>
                </c:pt>
                <c:pt idx="46">
                  <c:v>1370360983.8951845</c:v>
                </c:pt>
                <c:pt idx="47">
                  <c:v>1397391538.4818728</c:v>
                </c:pt>
                <c:pt idx="48">
                  <c:v>1426977166.6153069</c:v>
                </c:pt>
                <c:pt idx="49">
                  <c:v>1454346053.3619134</c:v>
                </c:pt>
                <c:pt idx="50">
                  <c:v>1474861921.4949684</c:v>
                </c:pt>
                <c:pt idx="51">
                  <c:v>1505348516.9039047</c:v>
                </c:pt>
                <c:pt idx="52">
                  <c:v>1524842219.0563407</c:v>
                </c:pt>
                <c:pt idx="53">
                  <c:v>1544786916.953733</c:v>
                </c:pt>
                <c:pt idx="54">
                  <c:v>1564028320.9566438</c:v>
                </c:pt>
                <c:pt idx="55">
                  <c:v>1584549310.1617463</c:v>
                </c:pt>
                <c:pt idx="56">
                  <c:v>1602329501.6071923</c:v>
                </c:pt>
                <c:pt idx="57">
                  <c:v>1612411185.4440958</c:v>
                </c:pt>
                <c:pt idx="58">
                  <c:v>1626494474.9786747</c:v>
                </c:pt>
                <c:pt idx="59">
                  <c:v>1634225586.7459176</c:v>
                </c:pt>
                <c:pt idx="60">
                  <c:v>1638797679.8696492</c:v>
                </c:pt>
                <c:pt idx="61">
                  <c:v>1641722494.8182015</c:v>
                </c:pt>
                <c:pt idx="62">
                  <c:v>1643905778.5343211</c:v>
                </c:pt>
                <c:pt idx="63">
                  <c:v>1650606872.0104723</c:v>
                </c:pt>
                <c:pt idx="64">
                  <c:v>1662334809.808146</c:v>
                </c:pt>
                <c:pt idx="65">
                  <c:v>1669109305.3169732</c:v>
                </c:pt>
                <c:pt idx="66">
                  <c:v>1679306383.9773405</c:v>
                </c:pt>
                <c:pt idx="67">
                  <c:v>1693264036.5443611</c:v>
                </c:pt>
                <c:pt idx="68">
                  <c:v>1710548678.918041</c:v>
                </c:pt>
                <c:pt idx="69">
                  <c:v>1731718678.653924</c:v>
                </c:pt>
                <c:pt idx="70">
                  <c:v>1740744568.1370983</c:v>
                </c:pt>
                <c:pt idx="71">
                  <c:v>1756482305.3477225</c:v>
                </c:pt>
                <c:pt idx="72">
                  <c:v>1761979946.8927834</c:v>
                </c:pt>
                <c:pt idx="73">
                  <c:v>1763129286.1625752</c:v>
                </c:pt>
                <c:pt idx="74">
                  <c:v>1764629589.5700002</c:v>
                </c:pt>
                <c:pt idx="75">
                  <c:v>1762012380.3490827</c:v>
                </c:pt>
                <c:pt idx="76">
                  <c:v>1754700513.6801031</c:v>
                </c:pt>
                <c:pt idx="77">
                  <c:v>1742577911.9299927</c:v>
                </c:pt>
                <c:pt idx="78">
                  <c:v>1733642665.4220533</c:v>
                </c:pt>
                <c:pt idx="79">
                  <c:v>1729414196.232688</c:v>
                </c:pt>
                <c:pt idx="80">
                  <c:v>1725903701.3443382</c:v>
                </c:pt>
                <c:pt idx="81">
                  <c:v>1712282486.140578</c:v>
                </c:pt>
                <c:pt idx="82">
                  <c:v>1699054432.7081201</c:v>
                </c:pt>
                <c:pt idx="83">
                  <c:v>1685243379.3635705</c:v>
                </c:pt>
                <c:pt idx="84">
                  <c:v>1683047702.6530967</c:v>
                </c:pt>
                <c:pt idx="85">
                  <c:v>1668658309.572017</c:v>
                </c:pt>
                <c:pt idx="86">
                  <c:v>1660864652.4448388</c:v>
                </c:pt>
                <c:pt idx="87">
                  <c:v>1654709977.3561225</c:v>
                </c:pt>
                <c:pt idx="88">
                  <c:v>1652542500.682389</c:v>
                </c:pt>
                <c:pt idx="89">
                  <c:v>1654599669.4642265</c:v>
                </c:pt>
                <c:pt idx="90">
                  <c:v>1664555648.0526106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21-4B03-883C-9B2B2E5679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35178480"/>
        <c:axId val="1635182320"/>
      </c:lineChart>
      <c:catAx>
        <c:axId val="16351784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5182320"/>
        <c:crosses val="autoZero"/>
        <c:auto val="1"/>
        <c:lblAlgn val="ctr"/>
        <c:lblOffset val="100"/>
        <c:noMultiLvlLbl val="0"/>
      </c:catAx>
      <c:valAx>
        <c:axId val="163518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 (Pascal)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5178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459970</xdr:colOff>
      <xdr:row>3</xdr:row>
      <xdr:rowOff>99406</xdr:rowOff>
    </xdr:from>
    <xdr:to>
      <xdr:col>25</xdr:col>
      <xdr:colOff>153785</xdr:colOff>
      <xdr:row>16</xdr:row>
      <xdr:rowOff>96635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4525116-F62F-9806-273F-F0CB698C8D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533401</xdr:colOff>
      <xdr:row>17</xdr:row>
      <xdr:rowOff>152400</xdr:rowOff>
    </xdr:from>
    <xdr:to>
      <xdr:col>25</xdr:col>
      <xdr:colOff>228601</xdr:colOff>
      <xdr:row>33</xdr:row>
      <xdr:rowOff>26894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014D69B-DC8A-9766-6619-2ADE4D898C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542365</xdr:colOff>
      <xdr:row>33</xdr:row>
      <xdr:rowOff>107576</xdr:rowOff>
    </xdr:from>
    <xdr:to>
      <xdr:col>25</xdr:col>
      <xdr:colOff>237565</xdr:colOff>
      <xdr:row>48</xdr:row>
      <xdr:rowOff>161365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87F0E32-9700-C365-3D84-6EE423D46F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9AB6D-F976-4399-A4E1-40C8E06104E0}">
  <dimension ref="A1:P96"/>
  <sheetViews>
    <sheetView tabSelected="1" topLeftCell="A69" zoomScale="85" zoomScaleNormal="85" workbookViewId="0">
      <selection sqref="A1:P96"/>
    </sheetView>
  </sheetViews>
  <sheetFormatPr defaultRowHeight="14.4" x14ac:dyDescent="0.3"/>
  <cols>
    <col min="2" max="2" width="14" customWidth="1"/>
    <col min="3" max="3" width="13" customWidth="1"/>
    <col min="5" max="5" width="14.44140625" customWidth="1"/>
    <col min="9" max="9" width="12.77734375" customWidth="1"/>
    <col min="10" max="10" width="12.5546875" customWidth="1"/>
    <col min="11" max="11" width="13.77734375" bestFit="1" customWidth="1"/>
    <col min="12" max="12" width="17.109375" customWidth="1"/>
    <col min="15" max="15" width="12" bestFit="1" customWidth="1"/>
    <col min="16" max="16" width="15.5546875" customWidth="1"/>
  </cols>
  <sheetData>
    <row r="1" spans="1:16" x14ac:dyDescent="0.3">
      <c r="A1" s="1"/>
      <c r="B1" s="1"/>
      <c r="C1" s="1"/>
      <c r="D1" s="2"/>
      <c r="E1" s="1"/>
      <c r="F1" s="1"/>
      <c r="G1" s="3" t="s">
        <v>0</v>
      </c>
      <c r="H1" s="3" t="s">
        <v>1</v>
      </c>
      <c r="I1" s="3" t="s">
        <v>2</v>
      </c>
      <c r="J1" s="3" t="s">
        <v>2</v>
      </c>
      <c r="K1" s="3" t="s">
        <v>23</v>
      </c>
    </row>
    <row r="2" spans="1:16" x14ac:dyDescent="0.3">
      <c r="A2" s="2"/>
      <c r="B2" s="2"/>
      <c r="C2" s="2"/>
      <c r="D2" s="2"/>
      <c r="E2" s="1"/>
      <c r="F2" s="1"/>
      <c r="G2" s="3" t="s">
        <v>3</v>
      </c>
      <c r="H2" s="3" t="s">
        <v>4</v>
      </c>
      <c r="I2" s="3" t="s">
        <v>5</v>
      </c>
      <c r="J2" s="3" t="s">
        <v>22</v>
      </c>
      <c r="K2" s="3" t="s">
        <v>24</v>
      </c>
    </row>
    <row r="3" spans="1:16" x14ac:dyDescent="0.3">
      <c r="A3" s="2"/>
      <c r="B3" s="2"/>
      <c r="C3" s="2"/>
      <c r="D3" s="2"/>
      <c r="E3" s="1"/>
      <c r="F3" s="1"/>
      <c r="G3" s="4">
        <v>1018.9</v>
      </c>
      <c r="H3" s="4">
        <v>46</v>
      </c>
      <c r="I3" s="4">
        <v>27</v>
      </c>
      <c r="J3" s="7">
        <f>I3+273</f>
        <v>300</v>
      </c>
      <c r="K3" s="7">
        <f>0.46*3.57</f>
        <v>1.6422000000000001</v>
      </c>
    </row>
    <row r="4" spans="1:16" ht="28.8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8</v>
      </c>
      <c r="F4" s="1"/>
      <c r="G4" s="2"/>
      <c r="H4" s="2"/>
      <c r="I4" s="2"/>
      <c r="K4" s="5" t="s">
        <v>21</v>
      </c>
      <c r="L4" s="5" t="s">
        <v>13</v>
      </c>
      <c r="M4" s="5" t="s">
        <v>14</v>
      </c>
      <c r="N4" s="5" t="s">
        <v>15</v>
      </c>
      <c r="O4" s="5" t="s">
        <v>16</v>
      </c>
      <c r="P4" s="6" t="s">
        <v>17</v>
      </c>
    </row>
    <row r="5" spans="1:16" ht="28.8" x14ac:dyDescent="0.3">
      <c r="A5" s="3" t="s">
        <v>10</v>
      </c>
      <c r="B5" s="3" t="s">
        <v>11</v>
      </c>
      <c r="C5" s="3" t="s">
        <v>12</v>
      </c>
      <c r="D5" s="3" t="s">
        <v>9</v>
      </c>
      <c r="E5" s="3" t="s">
        <v>26</v>
      </c>
      <c r="F5" s="1"/>
      <c r="G5" s="2"/>
      <c r="H5" s="2"/>
      <c r="I5" s="2"/>
      <c r="K5" s="5" t="s">
        <v>25</v>
      </c>
      <c r="L5" s="5" t="s">
        <v>25</v>
      </c>
      <c r="M5" s="6" t="s">
        <v>18</v>
      </c>
      <c r="N5" s="5" t="s">
        <v>19</v>
      </c>
      <c r="O5" s="5" t="s">
        <v>20</v>
      </c>
      <c r="P5" s="5" t="s">
        <v>4</v>
      </c>
    </row>
    <row r="6" spans="1:16" x14ac:dyDescent="0.3">
      <c r="A6" s="2">
        <v>102.27500000000001</v>
      </c>
      <c r="B6" s="2">
        <v>1000</v>
      </c>
      <c r="C6" s="2">
        <v>7.0400000000000004E-2</v>
      </c>
      <c r="D6" s="2">
        <v>1.2658</v>
      </c>
      <c r="E6" s="1">
        <f>C6*0.745*60</f>
        <v>3.1468799999999999</v>
      </c>
      <c r="F6" s="1"/>
      <c r="G6" s="2"/>
      <c r="H6" s="2"/>
      <c r="I6" s="2"/>
      <c r="K6">
        <f>(2*PI()*B6*M6)/60</f>
        <v>8737.1346834664837</v>
      </c>
      <c r="L6">
        <f>K6*(($G$3-$K$3)/100)*(298/300)^0.5</f>
        <v>88582.424691142151</v>
      </c>
      <c r="M6">
        <f>A6*0.815776</f>
        <v>83.433490399999997</v>
      </c>
      <c r="N6">
        <f>(4*PI()*L6)/((7.97*10^-4)*4)</f>
        <v>349171762.41764528</v>
      </c>
      <c r="O6">
        <f>(C6*0.745*60)/L6</f>
        <v>3.5524879918021415E-5</v>
      </c>
      <c r="P6">
        <f>L6/(E6*(4.3*10^7))</f>
        <v>6.5463455491346877E-4</v>
      </c>
    </row>
    <row r="7" spans="1:16" x14ac:dyDescent="0.3">
      <c r="A7" s="2">
        <v>102.756</v>
      </c>
      <c r="B7" s="2">
        <v>1050</v>
      </c>
      <c r="C7" s="2">
        <v>7.2400000000000006E-2</v>
      </c>
      <c r="D7" s="2">
        <v>1.26783</v>
      </c>
      <c r="E7" s="1">
        <f t="shared" ref="E7:E70" si="0">C7*0.745*60</f>
        <v>3.2362800000000003</v>
      </c>
      <c r="F7" s="1"/>
      <c r="G7" s="2"/>
      <c r="H7" s="2"/>
      <c r="I7" s="2"/>
      <c r="K7">
        <f t="shared" ref="K7:K70" si="1">(2*PI()*B7*M7)/60</f>
        <v>9217.1367598239667</v>
      </c>
      <c r="L7">
        <f t="shared" ref="L7:L70" si="2">K7*(($G$3-$K$3)/100)*(298/300)^0.5</f>
        <v>93448.979840050379</v>
      </c>
      <c r="M7">
        <f t="shared" ref="M7:M70" si="3">A7*0.815776</f>
        <v>83.825878656</v>
      </c>
      <c r="N7">
        <f t="shared" ref="N7:N70" si="4">(4*PI()*L7)/((7.97*10^-4)*4)</f>
        <v>368354615.49681675</v>
      </c>
      <c r="O7">
        <f t="shared" ref="O7:O70" si="5">(C7*0.745*60)/L7</f>
        <v>3.463151770665981E-5</v>
      </c>
      <c r="P7">
        <f t="shared" ref="P7:P70" si="6">L7/(E7*(4.3*10^7))</f>
        <v>6.7152165118701014E-4</v>
      </c>
    </row>
    <row r="8" spans="1:16" x14ac:dyDescent="0.3">
      <c r="A8" s="2">
        <v>103.68899999999999</v>
      </c>
      <c r="B8" s="2">
        <v>1100</v>
      </c>
      <c r="C8" s="2">
        <v>7.3700000000000002E-2</v>
      </c>
      <c r="D8" s="2">
        <v>1.2734399999999999</v>
      </c>
      <c r="E8" s="1">
        <f t="shared" si="0"/>
        <v>3.2943900000000004</v>
      </c>
      <c r="F8" s="1"/>
      <c r="G8" s="2"/>
      <c r="H8" s="2"/>
      <c r="I8" s="2"/>
      <c r="K8">
        <f t="shared" si="1"/>
        <v>9743.7226498494456</v>
      </c>
      <c r="L8">
        <f t="shared" si="2"/>
        <v>98787.830233975299</v>
      </c>
      <c r="M8">
        <f t="shared" si="3"/>
        <v>84.586997663999995</v>
      </c>
      <c r="N8">
        <f t="shared" si="4"/>
        <v>389399148.9675439</v>
      </c>
      <c r="O8">
        <f t="shared" si="5"/>
        <v>3.3348136022396282E-5</v>
      </c>
      <c r="P8">
        <f t="shared" si="6"/>
        <v>6.9736473240573297E-4</v>
      </c>
    </row>
    <row r="9" spans="1:16" x14ac:dyDescent="0.3">
      <c r="A9" s="2">
        <v>104.209</v>
      </c>
      <c r="B9" s="2">
        <v>1150</v>
      </c>
      <c r="C9" s="2">
        <v>7.2800000000000004E-2</v>
      </c>
      <c r="D9" s="2">
        <v>1.2847599999999999</v>
      </c>
      <c r="E9" s="1">
        <f t="shared" si="0"/>
        <v>3.2541600000000002</v>
      </c>
      <c r="F9" s="1"/>
      <c r="G9" s="2"/>
      <c r="H9" s="2"/>
      <c r="I9" s="2"/>
      <c r="K9">
        <f t="shared" si="1"/>
        <v>10237.7049959791</v>
      </c>
      <c r="L9">
        <f t="shared" si="2"/>
        <v>103796.12592358948</v>
      </c>
      <c r="M9">
        <f t="shared" si="3"/>
        <v>85.011201184000001</v>
      </c>
      <c r="N9">
        <f t="shared" si="4"/>
        <v>409140711.00706375</v>
      </c>
      <c r="O9">
        <f t="shared" si="5"/>
        <v>3.135145913244952E-5</v>
      </c>
      <c r="P9">
        <f t="shared" si="6"/>
        <v>7.4177772253725951E-4</v>
      </c>
    </row>
    <row r="10" spans="1:16" x14ac:dyDescent="0.3">
      <c r="A10" s="2">
        <v>105.81100000000001</v>
      </c>
      <c r="B10" s="2">
        <v>1200</v>
      </c>
      <c r="C10" s="2">
        <v>7.4399999999999994E-2</v>
      </c>
      <c r="D10" s="2">
        <v>1.2918099999999999</v>
      </c>
      <c r="E10" s="1">
        <f t="shared" si="0"/>
        <v>3.3256799999999997</v>
      </c>
      <c r="F10" s="1"/>
      <c r="G10" s="2"/>
      <c r="H10" s="2"/>
      <c r="I10" s="2"/>
      <c r="K10">
        <f t="shared" si="1"/>
        <v>10847.049128239809</v>
      </c>
      <c r="L10">
        <f t="shared" si="2"/>
        <v>109974.03008353291</v>
      </c>
      <c r="M10">
        <f t="shared" si="3"/>
        <v>86.318074335999995</v>
      </c>
      <c r="N10">
        <f t="shared" si="4"/>
        <v>433492603.50826836</v>
      </c>
      <c r="O10">
        <f t="shared" si="5"/>
        <v>3.0240594051831281E-5</v>
      </c>
      <c r="P10">
        <f t="shared" si="6"/>
        <v>7.6902635952285693E-4</v>
      </c>
    </row>
    <row r="11" spans="1:16" x14ac:dyDescent="0.3">
      <c r="A11" s="2">
        <v>107.51</v>
      </c>
      <c r="B11" s="2">
        <v>1250</v>
      </c>
      <c r="C11" s="2">
        <v>7.8950000000000006E-2</v>
      </c>
      <c r="D11" s="2">
        <v>1.2972900000000001</v>
      </c>
      <c r="E11" s="1">
        <f t="shared" si="0"/>
        <v>3.5290650000000001</v>
      </c>
      <c r="F11" s="1"/>
      <c r="G11" s="2"/>
      <c r="H11" s="2"/>
      <c r="I11" s="2"/>
      <c r="K11">
        <f t="shared" si="1"/>
        <v>11480.436932528499</v>
      </c>
      <c r="L11">
        <f t="shared" si="2"/>
        <v>116395.7037221302</v>
      </c>
      <c r="M11">
        <f t="shared" si="3"/>
        <v>87.704077760000004</v>
      </c>
      <c r="N11">
        <f t="shared" si="4"/>
        <v>458805379.82792777</v>
      </c>
      <c r="O11">
        <f t="shared" si="5"/>
        <v>3.0319546917512406E-5</v>
      </c>
      <c r="P11">
        <f t="shared" si="6"/>
        <v>7.6702379546628185E-4</v>
      </c>
    </row>
    <row r="12" spans="1:16" x14ac:dyDescent="0.3">
      <c r="A12" s="2">
        <v>109.488</v>
      </c>
      <c r="B12" s="2">
        <v>1300</v>
      </c>
      <c r="C12" s="2">
        <v>7.9000000000000001E-2</v>
      </c>
      <c r="D12" s="2">
        <v>1.29895</v>
      </c>
      <c r="E12" s="1">
        <f t="shared" si="0"/>
        <v>3.5312999999999999</v>
      </c>
      <c r="F12" s="1"/>
      <c r="G12" s="2"/>
      <c r="H12" s="2"/>
      <c r="I12" s="2"/>
      <c r="K12">
        <f t="shared" si="1"/>
        <v>12159.323616625683</v>
      </c>
      <c r="L12">
        <f t="shared" si="2"/>
        <v>123278.6728815341</v>
      </c>
      <c r="M12">
        <f t="shared" si="3"/>
        <v>89.317682687999991</v>
      </c>
      <c r="N12">
        <f t="shared" si="4"/>
        <v>485936478.12914282</v>
      </c>
      <c r="O12">
        <f t="shared" si="5"/>
        <v>2.8644857358202085E-5</v>
      </c>
      <c r="P12">
        <f t="shared" si="6"/>
        <v>8.1186698410384546E-4</v>
      </c>
    </row>
    <row r="13" spans="1:16" x14ac:dyDescent="0.3">
      <c r="A13" s="2">
        <v>111.797</v>
      </c>
      <c r="B13" s="2">
        <v>1350</v>
      </c>
      <c r="C13" s="2">
        <v>7.9600000000000004E-2</v>
      </c>
      <c r="D13" s="2">
        <v>1.2946899999999999</v>
      </c>
      <c r="E13" s="1">
        <f t="shared" si="0"/>
        <v>3.5581200000000002</v>
      </c>
      <c r="F13" s="1"/>
      <c r="G13" s="2"/>
      <c r="H13" s="2"/>
      <c r="I13" s="2"/>
      <c r="K13">
        <f t="shared" si="1"/>
        <v>12893.281372575198</v>
      </c>
      <c r="L13">
        <f t="shared" si="2"/>
        <v>130719.98630959752</v>
      </c>
      <c r="M13">
        <f t="shared" si="3"/>
        <v>91.201309471999991</v>
      </c>
      <c r="N13">
        <f t="shared" si="4"/>
        <v>515268442.49383926</v>
      </c>
      <c r="O13">
        <f t="shared" si="5"/>
        <v>2.7219403095506303E-5</v>
      </c>
      <c r="P13">
        <f t="shared" si="6"/>
        <v>8.5438368622152904E-4</v>
      </c>
    </row>
    <row r="14" spans="1:16" x14ac:dyDescent="0.3">
      <c r="A14" s="2">
        <v>114.268</v>
      </c>
      <c r="B14" s="2">
        <v>1400</v>
      </c>
      <c r="C14" s="2">
        <v>8.3500000000000005E-2</v>
      </c>
      <c r="D14" s="2">
        <v>1.2855000000000001</v>
      </c>
      <c r="E14" s="1">
        <f t="shared" si="0"/>
        <v>3.7324500000000005</v>
      </c>
      <c r="F14" s="1"/>
      <c r="G14" s="2"/>
      <c r="H14" s="2"/>
      <c r="I14" s="2"/>
      <c r="K14">
        <f t="shared" si="1"/>
        <v>13666.339461398067</v>
      </c>
      <c r="L14">
        <f t="shared" si="2"/>
        <v>138557.72286922907</v>
      </c>
      <c r="M14">
        <f t="shared" si="3"/>
        <v>93.217091967999991</v>
      </c>
      <c r="N14">
        <f t="shared" si="4"/>
        <v>546163016.64253521</v>
      </c>
      <c r="O14">
        <f t="shared" si="5"/>
        <v>2.693787053301021E-5</v>
      </c>
      <c r="P14">
        <f t="shared" si="6"/>
        <v>8.6331300482680052E-4</v>
      </c>
    </row>
    <row r="15" spans="1:16" x14ac:dyDescent="0.3">
      <c r="A15" s="2">
        <v>115.783</v>
      </c>
      <c r="B15" s="2">
        <v>1450</v>
      </c>
      <c r="C15" s="2">
        <v>8.4699999999999998E-2</v>
      </c>
      <c r="D15" s="2">
        <v>1.2781800000000001</v>
      </c>
      <c r="E15" s="1">
        <f t="shared" si="0"/>
        <v>3.7860899999999993</v>
      </c>
      <c r="F15" s="1"/>
      <c r="G15" s="2"/>
      <c r="H15" s="2"/>
      <c r="I15" s="2"/>
      <c r="K15">
        <f t="shared" si="1"/>
        <v>14342.08667153175</v>
      </c>
      <c r="L15">
        <f t="shared" si="2"/>
        <v>145408.86211802531</v>
      </c>
      <c r="M15">
        <f t="shared" si="3"/>
        <v>94.452992607999988</v>
      </c>
      <c r="N15">
        <f t="shared" si="4"/>
        <v>573168648.67859411</v>
      </c>
      <c r="O15">
        <f t="shared" si="5"/>
        <v>2.6037546438723312E-5</v>
      </c>
      <c r="P15">
        <f t="shared" si="6"/>
        <v>8.9316456941204258E-4</v>
      </c>
    </row>
    <row r="16" spans="1:16" x14ac:dyDescent="0.3">
      <c r="A16" s="2">
        <v>116.985</v>
      </c>
      <c r="B16" s="2">
        <v>1500</v>
      </c>
      <c r="C16" s="2">
        <v>8.8650000000000007E-2</v>
      </c>
      <c r="D16" s="2">
        <v>1.2795000000000001</v>
      </c>
      <c r="E16" s="1">
        <f t="shared" si="0"/>
        <v>3.9626549999999998</v>
      </c>
      <c r="F16" s="1"/>
      <c r="G16" s="2"/>
      <c r="H16" s="2"/>
      <c r="I16" s="2"/>
      <c r="K16">
        <f t="shared" si="1"/>
        <v>14990.667821246541</v>
      </c>
      <c r="L16">
        <f t="shared" si="2"/>
        <v>151984.57520156339</v>
      </c>
      <c r="M16">
        <f t="shared" si="3"/>
        <v>95.43355536</v>
      </c>
      <c r="N16">
        <f t="shared" si="4"/>
        <v>599088613.44064867</v>
      </c>
      <c r="O16">
        <f t="shared" si="5"/>
        <v>2.607274451861111E-5</v>
      </c>
      <c r="P16">
        <f t="shared" si="6"/>
        <v>8.9195880153268971E-4</v>
      </c>
    </row>
    <row r="17" spans="1:16" x14ac:dyDescent="0.3">
      <c r="A17" s="2">
        <v>117.788</v>
      </c>
      <c r="B17" s="2">
        <v>1550</v>
      </c>
      <c r="C17" s="2">
        <v>9.3200000000000005E-2</v>
      </c>
      <c r="D17" s="2">
        <v>1.27766</v>
      </c>
      <c r="E17" s="1">
        <f t="shared" si="0"/>
        <v>4.1660400000000006</v>
      </c>
      <c r="F17" s="1"/>
      <c r="G17" s="2"/>
      <c r="H17" s="2"/>
      <c r="I17" s="2"/>
      <c r="K17">
        <f t="shared" si="1"/>
        <v>15596.68453824525</v>
      </c>
      <c r="L17">
        <f t="shared" si="2"/>
        <v>158128.74398686277</v>
      </c>
      <c r="M17">
        <f t="shared" si="3"/>
        <v>96.088623487999996</v>
      </c>
      <c r="N17">
        <f t="shared" si="4"/>
        <v>623307528.77102792</v>
      </c>
      <c r="O17">
        <f t="shared" si="5"/>
        <v>2.6345874222248374E-5</v>
      </c>
      <c r="P17">
        <f t="shared" si="6"/>
        <v>8.8271179605987297E-4</v>
      </c>
    </row>
    <row r="18" spans="1:16" x14ac:dyDescent="0.3">
      <c r="A18" s="2">
        <v>118.471</v>
      </c>
      <c r="B18" s="2">
        <v>1600</v>
      </c>
      <c r="C18" s="2">
        <v>9.5899999999999999E-2</v>
      </c>
      <c r="D18" s="2">
        <v>1.2823500000000001</v>
      </c>
      <c r="E18" s="1">
        <f t="shared" si="0"/>
        <v>4.2867299999999995</v>
      </c>
      <c r="F18" s="1"/>
      <c r="G18" s="2"/>
      <c r="H18" s="2"/>
      <c r="I18" s="2"/>
      <c r="K18">
        <f t="shared" si="1"/>
        <v>16193.158962952166</v>
      </c>
      <c r="L18">
        <f t="shared" si="2"/>
        <v>164176.16716631516</v>
      </c>
      <c r="M18">
        <f t="shared" si="3"/>
        <v>96.645798495999998</v>
      </c>
      <c r="N18">
        <f t="shared" si="4"/>
        <v>647145094.93629301</v>
      </c>
      <c r="O18">
        <f t="shared" si="5"/>
        <v>2.6110549868407022E-5</v>
      </c>
      <c r="P18">
        <f t="shared" si="6"/>
        <v>8.9066733832469794E-4</v>
      </c>
    </row>
    <row r="19" spans="1:16" x14ac:dyDescent="0.3">
      <c r="A19" s="2">
        <v>118.77200000000001</v>
      </c>
      <c r="B19" s="2">
        <v>1650</v>
      </c>
      <c r="C19" s="2">
        <v>9.8750000000000004E-2</v>
      </c>
      <c r="D19" s="2">
        <v>1.2902800000000001</v>
      </c>
      <c r="E19" s="1">
        <f t="shared" si="0"/>
        <v>4.4141250000000003</v>
      </c>
      <c r="F19" s="1"/>
      <c r="G19" s="2"/>
      <c r="H19" s="2"/>
      <c r="I19" s="2"/>
      <c r="K19">
        <f t="shared" si="1"/>
        <v>16741.622928679779</v>
      </c>
      <c r="L19">
        <f t="shared" si="2"/>
        <v>169736.83089647474</v>
      </c>
      <c r="M19">
        <f t="shared" si="3"/>
        <v>96.891347072000002</v>
      </c>
      <c r="N19">
        <f t="shared" si="4"/>
        <v>669063966.10787714</v>
      </c>
      <c r="O19">
        <f t="shared" si="5"/>
        <v>2.6005699391738065E-5</v>
      </c>
      <c r="P19">
        <f t="shared" si="6"/>
        <v>8.9425835480035879E-4</v>
      </c>
    </row>
    <row r="20" spans="1:16" x14ac:dyDescent="0.3">
      <c r="A20" s="2">
        <v>118.65600000000001</v>
      </c>
      <c r="B20" s="2">
        <v>1700</v>
      </c>
      <c r="C20" s="2">
        <v>0.10005</v>
      </c>
      <c r="D20" s="2">
        <v>1.29942</v>
      </c>
      <c r="E20" s="1">
        <f t="shared" si="0"/>
        <v>4.4722349999999995</v>
      </c>
      <c r="F20" s="1"/>
      <c r="G20" s="2"/>
      <c r="H20" s="2"/>
      <c r="I20" s="2"/>
      <c r="K20">
        <f t="shared" si="1"/>
        <v>17232.098461035232</v>
      </c>
      <c r="L20">
        <f t="shared" si="2"/>
        <v>174709.57235941014</v>
      </c>
      <c r="M20">
        <f t="shared" si="3"/>
        <v>96.796717055999991</v>
      </c>
      <c r="N20">
        <f t="shared" si="4"/>
        <v>688665381.4757055</v>
      </c>
      <c r="O20">
        <f t="shared" si="5"/>
        <v>2.5598110851074482E-5</v>
      </c>
      <c r="P20">
        <f t="shared" si="6"/>
        <v>9.0849727500544081E-4</v>
      </c>
    </row>
    <row r="21" spans="1:16" x14ac:dyDescent="0.3">
      <c r="A21" s="2">
        <v>118.861</v>
      </c>
      <c r="B21" s="2">
        <v>1750</v>
      </c>
      <c r="C21" s="2">
        <v>0.10305</v>
      </c>
      <c r="D21" s="2">
        <v>1.31053</v>
      </c>
      <c r="E21" s="1">
        <f t="shared" si="0"/>
        <v>4.6063349999999996</v>
      </c>
      <c r="F21" s="1"/>
      <c r="G21" s="2"/>
      <c r="H21" s="2"/>
      <c r="I21" s="2"/>
      <c r="K21">
        <f t="shared" si="1"/>
        <v>17769.572132194007</v>
      </c>
      <c r="L21">
        <f t="shared" si="2"/>
        <v>180158.8097494425</v>
      </c>
      <c r="M21">
        <f t="shared" si="3"/>
        <v>96.963951135999991</v>
      </c>
      <c r="N21">
        <f t="shared" si="4"/>
        <v>710145035.36804235</v>
      </c>
      <c r="O21">
        <f t="shared" si="5"/>
        <v>2.5568191788157912E-5</v>
      </c>
      <c r="P21">
        <f t="shared" si="6"/>
        <v>9.095603688431134E-4</v>
      </c>
    </row>
    <row r="22" spans="1:16" x14ac:dyDescent="0.3">
      <c r="A22" s="2">
        <v>119.584</v>
      </c>
      <c r="B22" s="2">
        <v>1800</v>
      </c>
      <c r="C22" s="2">
        <v>0.10929999999999999</v>
      </c>
      <c r="D22" s="2">
        <v>1.3149</v>
      </c>
      <c r="E22" s="1">
        <f t="shared" si="0"/>
        <v>4.8857100000000004</v>
      </c>
      <c r="F22" s="1"/>
      <c r="G22" s="2"/>
      <c r="H22" s="2"/>
      <c r="I22" s="2"/>
      <c r="K22">
        <f t="shared" si="1"/>
        <v>18388.45001396021</v>
      </c>
      <c r="L22">
        <f t="shared" si="2"/>
        <v>186433.37290323121</v>
      </c>
      <c r="M22">
        <f t="shared" si="3"/>
        <v>97.553757183999991</v>
      </c>
      <c r="N22">
        <f t="shared" si="4"/>
        <v>734877935.62955785</v>
      </c>
      <c r="O22">
        <f t="shared" si="5"/>
        <v>2.6206198621616647E-5</v>
      </c>
      <c r="P22">
        <f t="shared" si="6"/>
        <v>8.874165341288911E-4</v>
      </c>
    </row>
    <row r="23" spans="1:16" x14ac:dyDescent="0.3">
      <c r="A23" s="2">
        <v>119.934</v>
      </c>
      <c r="B23" s="2">
        <v>1850</v>
      </c>
      <c r="C23" s="2">
        <v>0.11415</v>
      </c>
      <c r="D23" s="2">
        <v>1.3184899999999999</v>
      </c>
      <c r="E23" s="1">
        <f t="shared" si="0"/>
        <v>5.1025049999999998</v>
      </c>
      <c r="F23" s="1"/>
      <c r="G23" s="2"/>
      <c r="H23" s="2"/>
      <c r="I23" s="2"/>
      <c r="K23">
        <f t="shared" si="1"/>
        <v>18954.554833387512</v>
      </c>
      <c r="L23">
        <f t="shared" si="2"/>
        <v>192172.89041680534</v>
      </c>
      <c r="M23">
        <f t="shared" si="3"/>
        <v>97.839278783999987</v>
      </c>
      <c r="N23">
        <f t="shared" si="4"/>
        <v>757501807.71963871</v>
      </c>
      <c r="O23">
        <f t="shared" si="5"/>
        <v>2.6551637897172361E-5</v>
      </c>
      <c r="P23">
        <f t="shared" si="6"/>
        <v>8.7587116258334551E-4</v>
      </c>
    </row>
    <row r="24" spans="1:16" x14ac:dyDescent="0.3">
      <c r="A24" s="2">
        <v>120.176</v>
      </c>
      <c r="B24" s="2">
        <v>1900</v>
      </c>
      <c r="C24" s="2">
        <v>0.11745</v>
      </c>
      <c r="D24" s="2">
        <v>1.3189200000000001</v>
      </c>
      <c r="E24" s="1">
        <f t="shared" si="0"/>
        <v>5.2500150000000003</v>
      </c>
      <c r="F24" s="1"/>
      <c r="G24" s="2"/>
      <c r="H24" s="2"/>
      <c r="I24" s="2"/>
      <c r="K24">
        <f t="shared" si="1"/>
        <v>19506.119830540305</v>
      </c>
      <c r="L24">
        <f t="shared" si="2"/>
        <v>197764.99430356518</v>
      </c>
      <c r="M24">
        <f t="shared" si="3"/>
        <v>98.036696575999997</v>
      </c>
      <c r="N24">
        <f t="shared" si="4"/>
        <v>779544608.83476496</v>
      </c>
      <c r="O24">
        <f t="shared" si="5"/>
        <v>2.6546735525607407E-5</v>
      </c>
      <c r="P24">
        <f t="shared" si="6"/>
        <v>8.7603290924624015E-4</v>
      </c>
    </row>
    <row r="25" spans="1:16" x14ac:dyDescent="0.3">
      <c r="A25" s="2">
        <v>120.94799999999999</v>
      </c>
      <c r="B25" s="2">
        <v>1950</v>
      </c>
      <c r="C25" s="2">
        <v>0.12055</v>
      </c>
      <c r="D25" s="2">
        <v>1.31484</v>
      </c>
      <c r="E25" s="1">
        <f t="shared" si="0"/>
        <v>5.3885850000000008</v>
      </c>
      <c r="F25" s="1"/>
      <c r="G25" s="2"/>
      <c r="H25" s="2"/>
      <c r="I25" s="2"/>
      <c r="K25">
        <f t="shared" si="1"/>
        <v>20148.041878337946</v>
      </c>
      <c r="L25">
        <f t="shared" si="2"/>
        <v>204273.19333181431</v>
      </c>
      <c r="M25">
        <f t="shared" si="3"/>
        <v>98.666475647999988</v>
      </c>
      <c r="N25">
        <f t="shared" si="4"/>
        <v>805198448.55276716</v>
      </c>
      <c r="O25">
        <f t="shared" si="5"/>
        <v>2.6379305635306586E-5</v>
      </c>
      <c r="P25">
        <f t="shared" si="6"/>
        <v>8.8159310464799845E-4</v>
      </c>
    </row>
    <row r="26" spans="1:16" x14ac:dyDescent="0.3">
      <c r="A26" s="2">
        <v>122.157</v>
      </c>
      <c r="B26" s="2">
        <v>2000</v>
      </c>
      <c r="C26" s="2">
        <v>0.12554999999999999</v>
      </c>
      <c r="D26" s="2">
        <v>1.31653</v>
      </c>
      <c r="E26" s="1">
        <f t="shared" si="0"/>
        <v>5.6120850000000004</v>
      </c>
      <c r="F26" s="1"/>
      <c r="G26" s="2"/>
      <c r="H26" s="2"/>
      <c r="I26" s="2"/>
      <c r="K26">
        <f t="shared" si="1"/>
        <v>20871.222909376</v>
      </c>
      <c r="L26">
        <f t="shared" si="2"/>
        <v>211605.24571979174</v>
      </c>
      <c r="M26">
        <f t="shared" si="3"/>
        <v>99.652748831999986</v>
      </c>
      <c r="N26">
        <f t="shared" si="4"/>
        <v>834099730.75829458</v>
      </c>
      <c r="O26">
        <f t="shared" si="5"/>
        <v>2.6521483344659326E-5</v>
      </c>
      <c r="P26">
        <f t="shared" si="6"/>
        <v>8.7686701574221843E-4</v>
      </c>
    </row>
    <row r="27" spans="1:16" x14ac:dyDescent="0.3">
      <c r="A27" s="2">
        <v>122.845</v>
      </c>
      <c r="B27" s="2">
        <v>2050</v>
      </c>
      <c r="C27" s="2">
        <v>0.12784999999999999</v>
      </c>
      <c r="D27" s="2">
        <v>1.32098</v>
      </c>
      <c r="E27" s="1">
        <f t="shared" si="0"/>
        <v>5.7148949999999994</v>
      </c>
      <c r="F27" s="1"/>
      <c r="G27" s="2"/>
      <c r="H27" s="2"/>
      <c r="I27" s="2"/>
      <c r="K27">
        <f t="shared" si="1"/>
        <v>21513.490940018601</v>
      </c>
      <c r="L27">
        <f t="shared" si="2"/>
        <v>218116.95253410787</v>
      </c>
      <c r="M27">
        <f t="shared" si="3"/>
        <v>100.21400272</v>
      </c>
      <c r="N27">
        <f t="shared" si="4"/>
        <v>859767397.37082422</v>
      </c>
      <c r="O27">
        <f t="shared" si="5"/>
        <v>2.6201058347843628E-5</v>
      </c>
      <c r="P27">
        <f t="shared" si="6"/>
        <v>8.8759063258993687E-4</v>
      </c>
    </row>
    <row r="28" spans="1:16" x14ac:dyDescent="0.3">
      <c r="A28" s="2">
        <v>123.79600000000001</v>
      </c>
      <c r="B28" s="2">
        <v>2100</v>
      </c>
      <c r="C28" s="2">
        <v>0.13089999999999999</v>
      </c>
      <c r="D28" s="2">
        <v>1.32287</v>
      </c>
      <c r="E28" s="1">
        <f t="shared" si="0"/>
        <v>5.8512300000000002</v>
      </c>
      <c r="F28" s="1"/>
      <c r="G28" s="2"/>
      <c r="H28" s="2"/>
      <c r="I28" s="2"/>
      <c r="K28">
        <f t="shared" si="1"/>
        <v>22208.818216340998</v>
      </c>
      <c r="L28">
        <f t="shared" si="2"/>
        <v>225166.60649069404</v>
      </c>
      <c r="M28">
        <f t="shared" si="3"/>
        <v>100.989805696</v>
      </c>
      <c r="N28">
        <f t="shared" si="4"/>
        <v>887555529.21569419</v>
      </c>
      <c r="O28">
        <f t="shared" si="5"/>
        <v>2.598622456141971E-5</v>
      </c>
      <c r="P28">
        <f t="shared" si="6"/>
        <v>8.9492853794602293E-4</v>
      </c>
    </row>
    <row r="29" spans="1:16" x14ac:dyDescent="0.3">
      <c r="A29" s="2">
        <v>124.794</v>
      </c>
      <c r="B29" s="2">
        <v>2150</v>
      </c>
      <c r="C29" s="2">
        <v>0.13435</v>
      </c>
      <c r="D29" s="2">
        <v>1.3216399999999999</v>
      </c>
      <c r="E29" s="1">
        <f t="shared" si="0"/>
        <v>6.0054449999999999</v>
      </c>
      <c r="F29" s="1"/>
      <c r="G29" s="2"/>
      <c r="H29" s="2"/>
      <c r="I29" s="2"/>
      <c r="K29">
        <f t="shared" si="1"/>
        <v>22920.902167981523</v>
      </c>
      <c r="L29">
        <f t="shared" si="2"/>
        <v>232386.14988852353</v>
      </c>
      <c r="M29">
        <f t="shared" si="3"/>
        <v>101.80395014399998</v>
      </c>
      <c r="N29">
        <f t="shared" si="4"/>
        <v>916013326.58193493</v>
      </c>
      <c r="O29">
        <f t="shared" si="5"/>
        <v>2.584252548131992E-5</v>
      </c>
      <c r="P29">
        <f t="shared" si="6"/>
        <v>8.9990484754667909E-4</v>
      </c>
    </row>
    <row r="30" spans="1:16" x14ac:dyDescent="0.3">
      <c r="A30" s="2">
        <v>125.137</v>
      </c>
      <c r="B30" s="2">
        <v>2200</v>
      </c>
      <c r="C30" s="2">
        <v>0.13769999999999999</v>
      </c>
      <c r="D30" s="2">
        <v>1.3165199999999999</v>
      </c>
      <c r="E30" s="1">
        <f t="shared" si="0"/>
        <v>6.1551900000000002</v>
      </c>
      <c r="F30" s="1"/>
      <c r="G30" s="2"/>
      <c r="H30" s="2"/>
      <c r="I30" s="2"/>
      <c r="K30">
        <f t="shared" si="1"/>
        <v>23518.410269830161</v>
      </c>
      <c r="L30">
        <f t="shared" si="2"/>
        <v>238444.05312017599</v>
      </c>
      <c r="M30">
        <f t="shared" si="3"/>
        <v>102.08376131199999</v>
      </c>
      <c r="N30">
        <f t="shared" si="4"/>
        <v>939892202.72838056</v>
      </c>
      <c r="O30">
        <f t="shared" si="5"/>
        <v>2.581397992298755E-5</v>
      </c>
      <c r="P30">
        <f t="shared" si="6"/>
        <v>9.0089997833998805E-4</v>
      </c>
    </row>
    <row r="31" spans="1:16" x14ac:dyDescent="0.3">
      <c r="A31" s="2">
        <v>126.02800000000001</v>
      </c>
      <c r="B31" s="2">
        <v>2250</v>
      </c>
      <c r="C31" s="2">
        <v>0.14105000000000001</v>
      </c>
      <c r="D31" s="2">
        <v>1.3046500000000001</v>
      </c>
      <c r="E31" s="1">
        <f t="shared" si="0"/>
        <v>6.3049350000000004</v>
      </c>
      <c r="F31" s="1"/>
      <c r="G31" s="2"/>
      <c r="H31" s="2"/>
      <c r="I31" s="2"/>
      <c r="K31">
        <f t="shared" si="1"/>
        <v>24224.181102398499</v>
      </c>
      <c r="L31">
        <f t="shared" si="2"/>
        <v>245599.59024878356</v>
      </c>
      <c r="M31">
        <f t="shared" si="3"/>
        <v>102.810617728</v>
      </c>
      <c r="N31">
        <f t="shared" si="4"/>
        <v>968097701.94509649</v>
      </c>
      <c r="O31">
        <f t="shared" si="5"/>
        <v>2.5671602275937546E-5</v>
      </c>
      <c r="P31">
        <f t="shared" si="6"/>
        <v>9.0589647282306434E-4</v>
      </c>
    </row>
    <row r="32" spans="1:16" x14ac:dyDescent="0.3">
      <c r="A32" s="2">
        <v>126.66</v>
      </c>
      <c r="B32" s="2">
        <v>2300</v>
      </c>
      <c r="C32" s="2">
        <v>0.14495</v>
      </c>
      <c r="D32" s="2">
        <v>1.2964599999999999</v>
      </c>
      <c r="E32" s="1">
        <f t="shared" si="0"/>
        <v>6.4792649999999998</v>
      </c>
      <c r="F32" s="1"/>
      <c r="G32" s="2"/>
      <c r="H32" s="2"/>
      <c r="I32" s="2"/>
      <c r="K32">
        <f t="shared" si="1"/>
        <v>24886.674179595098</v>
      </c>
      <c r="L32">
        <f t="shared" si="2"/>
        <v>252316.35097701434</v>
      </c>
      <c r="M32">
        <f t="shared" si="3"/>
        <v>103.32618815999999</v>
      </c>
      <c r="N32">
        <f t="shared" si="4"/>
        <v>994573644.42907417</v>
      </c>
      <c r="O32">
        <f t="shared" si="5"/>
        <v>2.5679132465696811E-5</v>
      </c>
      <c r="P32">
        <f t="shared" si="6"/>
        <v>9.0563082629658144E-4</v>
      </c>
    </row>
    <row r="33" spans="1:16" x14ac:dyDescent="0.3">
      <c r="A33" s="2">
        <v>126.822</v>
      </c>
      <c r="B33" s="2">
        <v>2350</v>
      </c>
      <c r="C33" s="2">
        <v>0.14985000000000001</v>
      </c>
      <c r="D33" s="2">
        <v>1.2822899999999999</v>
      </c>
      <c r="E33" s="1">
        <f t="shared" si="0"/>
        <v>6.6982950000000008</v>
      </c>
      <c r="F33" s="1"/>
      <c r="G33" s="2"/>
      <c r="H33" s="2"/>
      <c r="I33" s="2"/>
      <c r="K33">
        <f t="shared" si="1"/>
        <v>25460.211223099272</v>
      </c>
      <c r="L33">
        <f t="shared" si="2"/>
        <v>258131.22093202706</v>
      </c>
      <c r="M33">
        <f t="shared" si="3"/>
        <v>103.458343872</v>
      </c>
      <c r="N33">
        <f t="shared" si="4"/>
        <v>1017494538.6978922</v>
      </c>
      <c r="O33">
        <f t="shared" si="5"/>
        <v>2.5949185750621941E-5</v>
      </c>
      <c r="P33">
        <f t="shared" si="6"/>
        <v>8.9620592248953253E-4</v>
      </c>
    </row>
    <row r="34" spans="1:16" x14ac:dyDescent="0.3">
      <c r="A34" s="2">
        <v>126.69</v>
      </c>
      <c r="B34" s="2">
        <v>2400</v>
      </c>
      <c r="C34" s="2">
        <v>0.1537</v>
      </c>
      <c r="D34" s="2">
        <v>1.2730399999999999</v>
      </c>
      <c r="E34" s="1">
        <f t="shared" si="0"/>
        <v>6.8703899999999996</v>
      </c>
      <c r="F34" s="1"/>
      <c r="G34" s="2"/>
      <c r="H34" s="2"/>
      <c r="I34" s="2"/>
      <c r="K34">
        <f t="shared" si="1"/>
        <v>25974.854297883991</v>
      </c>
      <c r="L34">
        <f t="shared" si="2"/>
        <v>263348.98774764029</v>
      </c>
      <c r="M34">
        <f t="shared" si="3"/>
        <v>103.35066144</v>
      </c>
      <c r="N34">
        <f t="shared" si="4"/>
        <v>1038061788.2538209</v>
      </c>
      <c r="O34">
        <f t="shared" si="5"/>
        <v>2.6088537718564142E-5</v>
      </c>
      <c r="P34">
        <f t="shared" si="6"/>
        <v>8.9141883705271625E-4</v>
      </c>
    </row>
    <row r="35" spans="1:16" x14ac:dyDescent="0.3">
      <c r="A35" s="2">
        <v>126.55200000000001</v>
      </c>
      <c r="B35" s="2">
        <v>2450</v>
      </c>
      <c r="C35" s="2">
        <v>0.15565000000000001</v>
      </c>
      <c r="D35" s="2">
        <v>1.2698400000000001</v>
      </c>
      <c r="E35" s="1">
        <f t="shared" si="0"/>
        <v>6.957555000000001</v>
      </c>
      <c r="F35" s="1"/>
      <c r="G35" s="2"/>
      <c r="H35" s="2"/>
      <c r="I35" s="2"/>
      <c r="K35">
        <f t="shared" si="1"/>
        <v>26487.113935292338</v>
      </c>
      <c r="L35">
        <f t="shared" si="2"/>
        <v>268542.58981479227</v>
      </c>
      <c r="M35">
        <f t="shared" si="3"/>
        <v>103.238084352</v>
      </c>
      <c r="N35">
        <f t="shared" si="4"/>
        <v>1058533785.8696721</v>
      </c>
      <c r="O35">
        <f t="shared" si="5"/>
        <v>2.5908571913298627E-5</v>
      </c>
      <c r="P35">
        <f t="shared" si="6"/>
        <v>8.9761079967326876E-4</v>
      </c>
    </row>
    <row r="36" spans="1:16" x14ac:dyDescent="0.3">
      <c r="A36" s="2">
        <v>126.438</v>
      </c>
      <c r="B36" s="2">
        <v>2500</v>
      </c>
      <c r="C36" s="2">
        <v>0.15959999999999999</v>
      </c>
      <c r="D36" s="2">
        <v>1.2744599999999999</v>
      </c>
      <c r="E36" s="1">
        <f t="shared" si="0"/>
        <v>7.1341199999999994</v>
      </c>
      <c r="F36" s="1"/>
      <c r="G36" s="2"/>
      <c r="H36" s="2"/>
      <c r="I36" s="2"/>
      <c r="K36">
        <f t="shared" si="1"/>
        <v>27003.320339969086</v>
      </c>
      <c r="L36">
        <f t="shared" si="2"/>
        <v>273776.20662670815</v>
      </c>
      <c r="M36">
        <f t="shared" si="3"/>
        <v>103.145085888</v>
      </c>
      <c r="N36">
        <f t="shared" si="4"/>
        <v>1079163512.5045767</v>
      </c>
      <c r="O36">
        <f t="shared" si="5"/>
        <v>2.6058217724257243E-5</v>
      </c>
      <c r="P36">
        <f t="shared" si="6"/>
        <v>8.9245604590370154E-4</v>
      </c>
    </row>
    <row r="37" spans="1:16" x14ac:dyDescent="0.3">
      <c r="A37" s="2">
        <v>126.239</v>
      </c>
      <c r="B37" s="2">
        <v>2550</v>
      </c>
      <c r="C37" s="2">
        <v>0.16259999999999999</v>
      </c>
      <c r="D37" s="2">
        <v>1.2787599999999999</v>
      </c>
      <c r="E37" s="1">
        <f t="shared" si="0"/>
        <v>7.2682199999999995</v>
      </c>
      <c r="F37" s="1"/>
      <c r="G37" s="2"/>
      <c r="H37" s="2"/>
      <c r="I37" s="2"/>
      <c r="K37">
        <f t="shared" si="1"/>
        <v>27500.036377713226</v>
      </c>
      <c r="L37">
        <f t="shared" si="2"/>
        <v>278812.21815685154</v>
      </c>
      <c r="M37">
        <f t="shared" si="3"/>
        <v>102.982746464</v>
      </c>
      <c r="N37">
        <f t="shared" si="4"/>
        <v>1099014324.0811036</v>
      </c>
      <c r="O37">
        <f t="shared" si="5"/>
        <v>2.6068513238222269E-5</v>
      </c>
      <c r="P37">
        <f t="shared" si="6"/>
        <v>8.9210357878753699E-4</v>
      </c>
    </row>
    <row r="38" spans="1:16" x14ac:dyDescent="0.3">
      <c r="A38" s="2">
        <v>126.161</v>
      </c>
      <c r="B38" s="2">
        <v>2600</v>
      </c>
      <c r="C38" s="2">
        <v>0.16805</v>
      </c>
      <c r="D38" s="2">
        <v>1.27634</v>
      </c>
      <c r="E38" s="1">
        <f t="shared" si="0"/>
        <v>7.5118350000000005</v>
      </c>
      <c r="F38" s="1"/>
      <c r="G38" s="2"/>
      <c r="H38" s="2"/>
      <c r="I38" s="2"/>
      <c r="K38">
        <f t="shared" si="1"/>
        <v>28021.928006669459</v>
      </c>
      <c r="L38">
        <f t="shared" si="2"/>
        <v>284103.47525586776</v>
      </c>
      <c r="M38">
        <f t="shared" si="3"/>
        <v>102.919115936</v>
      </c>
      <c r="N38">
        <f t="shared" si="4"/>
        <v>1119871255.6125016</v>
      </c>
      <c r="O38">
        <f t="shared" si="5"/>
        <v>2.6440489660447593E-5</v>
      </c>
      <c r="P38">
        <f t="shared" si="6"/>
        <v>8.7955307379487802E-4</v>
      </c>
    </row>
    <row r="39" spans="1:16" x14ac:dyDescent="0.3">
      <c r="A39" s="2">
        <v>125.84699999999999</v>
      </c>
      <c r="B39" s="2">
        <v>2650</v>
      </c>
      <c r="C39" s="2">
        <v>0.17144999999999999</v>
      </c>
      <c r="D39" s="2">
        <v>1.28027</v>
      </c>
      <c r="E39" s="1">
        <f t="shared" si="0"/>
        <v>7.6638149999999996</v>
      </c>
      <c r="F39" s="1"/>
      <c r="G39" s="2"/>
      <c r="H39" s="2"/>
      <c r="I39" s="2"/>
      <c r="K39">
        <f t="shared" si="1"/>
        <v>28489.726712804179</v>
      </c>
      <c r="L39">
        <f t="shared" si="2"/>
        <v>288846.30516041396</v>
      </c>
      <c r="M39">
        <f t="shared" si="3"/>
        <v>102.66296227199999</v>
      </c>
      <c r="N39">
        <f t="shared" si="4"/>
        <v>1138566411.9303792</v>
      </c>
      <c r="O39">
        <f t="shared" si="5"/>
        <v>2.6532501413662936E-5</v>
      </c>
      <c r="P39">
        <f t="shared" si="6"/>
        <v>8.765028819149621E-4</v>
      </c>
    </row>
    <row r="40" spans="1:16" x14ac:dyDescent="0.3">
      <c r="A40" s="2">
        <v>124.911</v>
      </c>
      <c r="B40" s="2">
        <v>2700</v>
      </c>
      <c r="C40" s="2">
        <v>0.17465</v>
      </c>
      <c r="D40" s="2">
        <v>1.2837099999999999</v>
      </c>
      <c r="E40" s="1">
        <f t="shared" si="0"/>
        <v>7.8068549999999988</v>
      </c>
      <c r="F40" s="1"/>
      <c r="G40" s="2"/>
      <c r="H40" s="2"/>
      <c r="I40" s="2"/>
      <c r="K40">
        <f t="shared" si="1"/>
        <v>28811.375430999771</v>
      </c>
      <c r="L40">
        <f t="shared" si="2"/>
        <v>292107.37694067165</v>
      </c>
      <c r="M40">
        <f t="shared" si="3"/>
        <v>101.89939593599999</v>
      </c>
      <c r="N40">
        <f t="shared" si="4"/>
        <v>1151420814.8760333</v>
      </c>
      <c r="O40">
        <f t="shared" si="5"/>
        <v>2.6725976871120263E-5</v>
      </c>
      <c r="P40">
        <f t="shared" si="6"/>
        <v>8.7015767714063608E-4</v>
      </c>
    </row>
    <row r="41" spans="1:16" x14ac:dyDescent="0.3">
      <c r="A41" s="2">
        <v>123.92700000000001</v>
      </c>
      <c r="B41" s="2">
        <v>2750</v>
      </c>
      <c r="C41" s="2">
        <v>0.1784</v>
      </c>
      <c r="D41" s="2">
        <v>1.2811999999999999</v>
      </c>
      <c r="E41" s="1">
        <f t="shared" si="0"/>
        <v>7.9744799999999998</v>
      </c>
      <c r="F41" s="1"/>
      <c r="G41" s="2"/>
      <c r="H41" s="2"/>
      <c r="I41" s="2"/>
      <c r="K41">
        <f t="shared" si="1"/>
        <v>29113.751623313274</v>
      </c>
      <c r="L41">
        <f t="shared" si="2"/>
        <v>295173.05204519897</v>
      </c>
      <c r="M41">
        <f t="shared" si="3"/>
        <v>101.096672352</v>
      </c>
      <c r="N41">
        <f t="shared" si="4"/>
        <v>1163505008.5857902</v>
      </c>
      <c r="O41">
        <f t="shared" si="5"/>
        <v>2.7016287377002461E-5</v>
      </c>
      <c r="P41">
        <f t="shared" si="6"/>
        <v>8.6080717268668147E-4</v>
      </c>
    </row>
    <row r="42" spans="1:16" x14ac:dyDescent="0.3">
      <c r="A42" s="2">
        <v>123.68899999999999</v>
      </c>
      <c r="B42" s="2">
        <v>2800</v>
      </c>
      <c r="C42" s="2">
        <v>0.18004999999999999</v>
      </c>
      <c r="D42" s="2">
        <v>1.2744800000000001</v>
      </c>
      <c r="E42" s="1">
        <f t="shared" si="0"/>
        <v>8.0482349999999983</v>
      </c>
      <c r="F42" s="1"/>
      <c r="G42" s="2"/>
      <c r="H42" s="2"/>
      <c r="I42" s="2"/>
      <c r="K42">
        <f t="shared" si="1"/>
        <v>29586.163434047423</v>
      </c>
      <c r="L42">
        <f t="shared" si="2"/>
        <v>299962.65243063797</v>
      </c>
      <c r="M42">
        <f t="shared" si="3"/>
        <v>100.90251766399999</v>
      </c>
      <c r="N42">
        <f t="shared" si="4"/>
        <v>1182384523.4973662</v>
      </c>
      <c r="O42">
        <f t="shared" si="5"/>
        <v>2.6830790215995428E-5</v>
      </c>
      <c r="P42">
        <f t="shared" si="6"/>
        <v>8.6675844305264624E-4</v>
      </c>
    </row>
    <row r="43" spans="1:16" x14ac:dyDescent="0.3">
      <c r="A43" s="2">
        <v>123.389</v>
      </c>
      <c r="B43" s="2">
        <v>2850</v>
      </c>
      <c r="C43" s="2">
        <v>0.18310000000000001</v>
      </c>
      <c r="D43" s="2">
        <v>1.2603599999999999</v>
      </c>
      <c r="E43" s="1">
        <f t="shared" si="0"/>
        <v>8.1845700000000008</v>
      </c>
      <c r="F43" s="1"/>
      <c r="G43" s="2"/>
      <c r="H43" s="2"/>
      <c r="I43" s="2"/>
      <c r="K43">
        <f t="shared" si="1"/>
        <v>30041.446958259603</v>
      </c>
      <c r="L43">
        <f t="shared" si="2"/>
        <v>304578.59575276176</v>
      </c>
      <c r="M43">
        <f t="shared" si="3"/>
        <v>100.65778486399999</v>
      </c>
      <c r="N43">
        <f t="shared" si="4"/>
        <v>1200579521.7786345</v>
      </c>
      <c r="O43">
        <f t="shared" si="5"/>
        <v>2.6871783224858431E-5</v>
      </c>
      <c r="P43">
        <f t="shared" si="6"/>
        <v>8.654361997076169E-4</v>
      </c>
    </row>
    <row r="44" spans="1:16" x14ac:dyDescent="0.3">
      <c r="A44" s="2">
        <v>122.51900000000001</v>
      </c>
      <c r="B44" s="2">
        <v>2900</v>
      </c>
      <c r="C44" s="2">
        <v>0.18790000000000001</v>
      </c>
      <c r="D44" s="2">
        <v>1.2531000000000001</v>
      </c>
      <c r="E44" s="1">
        <f t="shared" si="0"/>
        <v>8.3991300000000013</v>
      </c>
      <c r="F44" s="1"/>
      <c r="G44" s="2"/>
      <c r="H44" s="2"/>
      <c r="I44" s="2"/>
      <c r="K44">
        <f t="shared" si="1"/>
        <v>30352.95538912273</v>
      </c>
      <c r="L44">
        <f t="shared" si="2"/>
        <v>307736.85908705671</v>
      </c>
      <c r="M44">
        <f t="shared" si="3"/>
        <v>99.948059743999991</v>
      </c>
      <c r="N44">
        <f t="shared" si="4"/>
        <v>1213028677.2229545</v>
      </c>
      <c r="O44">
        <f t="shared" si="5"/>
        <v>2.7293220659095448E-5</v>
      </c>
      <c r="P44">
        <f t="shared" si="6"/>
        <v>8.5207291011800716E-4</v>
      </c>
    </row>
    <row r="45" spans="1:16" x14ac:dyDescent="0.3">
      <c r="A45" s="2">
        <v>121.837</v>
      </c>
      <c r="B45" s="2">
        <v>2950</v>
      </c>
      <c r="C45" s="2">
        <v>0.19255</v>
      </c>
      <c r="D45" s="2">
        <v>1.23943</v>
      </c>
      <c r="E45" s="1">
        <f t="shared" si="0"/>
        <v>8.6069849999999999</v>
      </c>
      <c r="F45" s="1"/>
      <c r="G45" s="2"/>
      <c r="H45" s="2"/>
      <c r="I45" s="2"/>
      <c r="K45">
        <f t="shared" si="1"/>
        <v>30704.409888702448</v>
      </c>
      <c r="L45">
        <f t="shared" si="2"/>
        <v>311300.12014108355</v>
      </c>
      <c r="M45">
        <f t="shared" si="3"/>
        <v>99.391700512</v>
      </c>
      <c r="N45">
        <f t="shared" si="4"/>
        <v>1227074241.5267856</v>
      </c>
      <c r="O45">
        <f t="shared" si="5"/>
        <v>2.7648511655245265E-5</v>
      </c>
      <c r="P45">
        <f t="shared" si="6"/>
        <v>8.4112353834700742E-4</v>
      </c>
    </row>
    <row r="46" spans="1:16" x14ac:dyDescent="0.3">
      <c r="A46" s="2">
        <v>121.709</v>
      </c>
      <c r="B46" s="2">
        <v>3000</v>
      </c>
      <c r="C46" s="2">
        <v>0.19900000000000001</v>
      </c>
      <c r="D46" s="2">
        <v>1.2273499999999999</v>
      </c>
      <c r="E46" s="1">
        <f t="shared" si="0"/>
        <v>8.8953000000000007</v>
      </c>
      <c r="F46" s="1"/>
      <c r="G46" s="2"/>
      <c r="H46" s="2"/>
      <c r="I46" s="2"/>
      <c r="K46">
        <f t="shared" si="1"/>
        <v>31192.01931625585</v>
      </c>
      <c r="L46">
        <f t="shared" si="2"/>
        <v>316243.80327746423</v>
      </c>
      <c r="M46">
        <f t="shared" si="3"/>
        <v>99.287281183999994</v>
      </c>
      <c r="N46">
        <f t="shared" si="4"/>
        <v>1246561115.5831587</v>
      </c>
      <c r="O46">
        <f t="shared" si="5"/>
        <v>2.8127981980394701E-5</v>
      </c>
      <c r="P46">
        <f t="shared" si="6"/>
        <v>8.2678572425486324E-4</v>
      </c>
    </row>
    <row r="47" spans="1:16" x14ac:dyDescent="0.3">
      <c r="A47" s="2">
        <v>121.123</v>
      </c>
      <c r="B47" s="2">
        <v>3050</v>
      </c>
      <c r="C47" s="2">
        <v>0.20605000000000001</v>
      </c>
      <c r="D47" s="2">
        <v>1.2193000000000001</v>
      </c>
      <c r="E47" s="1">
        <f t="shared" si="0"/>
        <v>9.2104350000000004</v>
      </c>
      <c r="F47" s="1"/>
      <c r="G47" s="2"/>
      <c r="H47" s="2"/>
      <c r="I47" s="2"/>
      <c r="K47">
        <f t="shared" si="1"/>
        <v>31559.201085405119</v>
      </c>
      <c r="L47">
        <f t="shared" si="2"/>
        <v>319966.51702653524</v>
      </c>
      <c r="M47">
        <f t="shared" si="3"/>
        <v>98.809236447999993</v>
      </c>
      <c r="N47">
        <f t="shared" si="4"/>
        <v>1261235206.1295817</v>
      </c>
      <c r="O47">
        <f t="shared" si="5"/>
        <v>2.8785621338110723E-5</v>
      </c>
      <c r="P47">
        <f t="shared" si="6"/>
        <v>8.0789688992048399E-4</v>
      </c>
    </row>
    <row r="48" spans="1:16" x14ac:dyDescent="0.3">
      <c r="A48" s="2">
        <v>121.124</v>
      </c>
      <c r="B48" s="2">
        <v>3100</v>
      </c>
      <c r="C48" s="2">
        <v>0.21004999999999999</v>
      </c>
      <c r="D48" s="2">
        <v>1.20692</v>
      </c>
      <c r="E48" s="1">
        <f t="shared" si="0"/>
        <v>9.3892349999999993</v>
      </c>
      <c r="F48" s="1"/>
      <c r="G48" s="2"/>
      <c r="H48" s="2"/>
      <c r="I48" s="2"/>
      <c r="K48">
        <f t="shared" si="1"/>
        <v>32076.829864000025</v>
      </c>
      <c r="L48">
        <f t="shared" si="2"/>
        <v>325214.55473672639</v>
      </c>
      <c r="M48">
        <f t="shared" si="3"/>
        <v>98.810052223999989</v>
      </c>
      <c r="N48">
        <f t="shared" si="4"/>
        <v>1281921776.6642098</v>
      </c>
      <c r="O48">
        <f t="shared" si="5"/>
        <v>2.8870894193530002E-5</v>
      </c>
      <c r="P48">
        <f t="shared" si="6"/>
        <v>8.0551069175751483E-4</v>
      </c>
    </row>
    <row r="49" spans="1:16" x14ac:dyDescent="0.3">
      <c r="A49" s="2">
        <v>120.851</v>
      </c>
      <c r="B49" s="2">
        <v>3150</v>
      </c>
      <c r="C49" s="2">
        <v>0.21604999999999999</v>
      </c>
      <c r="D49" s="2">
        <v>1.1927399999999999</v>
      </c>
      <c r="E49" s="1">
        <f t="shared" si="0"/>
        <v>9.6574349999999995</v>
      </c>
      <c r="F49" s="1"/>
      <c r="G49" s="2"/>
      <c r="H49" s="2"/>
      <c r="I49" s="2"/>
      <c r="K49">
        <f t="shared" si="1"/>
        <v>32520.73439686693</v>
      </c>
      <c r="L49">
        <f t="shared" si="2"/>
        <v>329715.13087264763</v>
      </c>
      <c r="M49">
        <f t="shared" si="3"/>
        <v>98.587345375999988</v>
      </c>
      <c r="N49">
        <f t="shared" si="4"/>
        <v>1299662023.7476876</v>
      </c>
      <c r="O49">
        <f t="shared" si="5"/>
        <v>2.9290239044959634E-5</v>
      </c>
      <c r="P49">
        <f t="shared" si="6"/>
        <v>7.9397829146397186E-4</v>
      </c>
    </row>
    <row r="50" spans="1:16" x14ac:dyDescent="0.3">
      <c r="A50" s="2">
        <v>120.596</v>
      </c>
      <c r="B50" s="2">
        <v>3200</v>
      </c>
      <c r="C50" s="2">
        <v>0.21795</v>
      </c>
      <c r="D50" s="2">
        <v>1.1848099999999999</v>
      </c>
      <c r="E50" s="1">
        <f t="shared" si="0"/>
        <v>9.7423650000000013</v>
      </c>
      <c r="F50" s="1"/>
      <c r="G50" s="2"/>
      <c r="H50" s="2"/>
      <c r="I50" s="2"/>
      <c r="K50">
        <f t="shared" si="1"/>
        <v>32967.227393981295</v>
      </c>
      <c r="L50">
        <f t="shared" si="2"/>
        <v>334241.95044506993</v>
      </c>
      <c r="M50">
        <f t="shared" si="3"/>
        <v>98.379322496</v>
      </c>
      <c r="N50">
        <f t="shared" si="4"/>
        <v>1317505716.4865189</v>
      </c>
      <c r="O50">
        <f t="shared" si="5"/>
        <v>2.9147642858795138E-5</v>
      </c>
      <c r="P50">
        <f t="shared" si="6"/>
        <v>7.9786259445233521E-4</v>
      </c>
    </row>
    <row r="51" spans="1:16" x14ac:dyDescent="0.3">
      <c r="A51" s="2">
        <v>120.84</v>
      </c>
      <c r="B51" s="2">
        <v>3250</v>
      </c>
      <c r="C51" s="2">
        <v>0.22305</v>
      </c>
      <c r="D51" s="2">
        <v>1.17378</v>
      </c>
      <c r="E51" s="1">
        <f t="shared" si="0"/>
        <v>9.9703350000000004</v>
      </c>
      <c r="F51" s="1"/>
      <c r="G51" s="2"/>
      <c r="H51" s="2"/>
      <c r="I51" s="2"/>
      <c r="K51">
        <f t="shared" si="1"/>
        <v>33550.084617333589</v>
      </c>
      <c r="L51">
        <f t="shared" si="2"/>
        <v>340151.31409388664</v>
      </c>
      <c r="M51">
        <f t="shared" si="3"/>
        <v>98.578371840000003</v>
      </c>
      <c r="N51">
        <f t="shared" si="4"/>
        <v>1340799083.3955691</v>
      </c>
      <c r="O51">
        <f t="shared" si="5"/>
        <v>2.9311469886745888E-5</v>
      </c>
      <c r="P51">
        <f t="shared" si="6"/>
        <v>7.9340319824780362E-4</v>
      </c>
    </row>
    <row r="52" spans="1:16" x14ac:dyDescent="0.3">
      <c r="A52" s="2">
        <v>121.633</v>
      </c>
      <c r="B52" s="2">
        <v>3300</v>
      </c>
      <c r="C52" s="2">
        <v>0.22550000000000001</v>
      </c>
      <c r="D52" s="2">
        <v>1.1611800000000001</v>
      </c>
      <c r="E52" s="1">
        <f t="shared" si="0"/>
        <v>10.07985</v>
      </c>
      <c r="F52" s="1"/>
      <c r="G52" s="2"/>
      <c r="H52" s="2"/>
      <c r="I52" s="2"/>
      <c r="K52">
        <f t="shared" si="1"/>
        <v>34289.795939852949</v>
      </c>
      <c r="L52">
        <f t="shared" si="2"/>
        <v>347650.96070506371</v>
      </c>
      <c r="M52">
        <f t="shared" si="3"/>
        <v>99.225282207999996</v>
      </c>
      <c r="N52">
        <f t="shared" si="4"/>
        <v>1370360983.8951845</v>
      </c>
      <c r="O52">
        <f t="shared" si="5"/>
        <v>2.8994166964352019E-5</v>
      </c>
      <c r="P52">
        <f t="shared" si="6"/>
        <v>8.0208594998025355E-4</v>
      </c>
    </row>
    <row r="53" spans="1:16" x14ac:dyDescent="0.3">
      <c r="A53" s="2">
        <v>122.181</v>
      </c>
      <c r="B53" s="2">
        <v>3350</v>
      </c>
      <c r="C53" s="2">
        <v>0.22850000000000001</v>
      </c>
      <c r="D53" s="2">
        <v>1.1510400000000001</v>
      </c>
      <c r="E53" s="1">
        <f t="shared" si="0"/>
        <v>10.213950000000001</v>
      </c>
      <c r="F53" s="1"/>
      <c r="G53" s="2"/>
      <c r="H53" s="2"/>
      <c r="I53" s="2"/>
      <c r="K53">
        <f t="shared" si="1"/>
        <v>34966.166773386183</v>
      </c>
      <c r="L53">
        <f t="shared" si="2"/>
        <v>354508.4226299806</v>
      </c>
      <c r="M53">
        <f t="shared" si="3"/>
        <v>99.672327455999991</v>
      </c>
      <c r="N53">
        <f t="shared" si="4"/>
        <v>1397391538.4818728</v>
      </c>
      <c r="O53">
        <f t="shared" si="5"/>
        <v>2.8811586264230585E-5</v>
      </c>
      <c r="P53">
        <f t="shared" si="6"/>
        <v>8.0716881535815776E-4</v>
      </c>
    </row>
    <row r="54" spans="1:16" x14ac:dyDescent="0.3">
      <c r="A54" s="2">
        <v>122.93300000000001</v>
      </c>
      <c r="B54" s="2">
        <v>3400</v>
      </c>
      <c r="C54" s="2">
        <v>0.23419999999999999</v>
      </c>
      <c r="D54" s="2">
        <v>1.14117</v>
      </c>
      <c r="E54" s="1">
        <f t="shared" si="0"/>
        <v>10.46874</v>
      </c>
      <c r="F54" s="1"/>
      <c r="G54" s="2"/>
      <c r="H54" s="2"/>
      <c r="I54" s="2"/>
      <c r="K54">
        <f t="shared" si="1"/>
        <v>35706.471819553066</v>
      </c>
      <c r="L54">
        <f t="shared" si="2"/>
        <v>362014.0887752726</v>
      </c>
      <c r="M54">
        <f t="shared" si="3"/>
        <v>100.285791008</v>
      </c>
      <c r="N54">
        <f t="shared" si="4"/>
        <v>1426977166.6153069</v>
      </c>
      <c r="O54">
        <f t="shared" si="5"/>
        <v>2.8918045801523151E-5</v>
      </c>
      <c r="P54">
        <f t="shared" si="6"/>
        <v>8.0419728612033184E-4</v>
      </c>
    </row>
    <row r="55" spans="1:16" x14ac:dyDescent="0.3">
      <c r="A55" s="2">
        <v>123.47499999999999</v>
      </c>
      <c r="B55" s="2">
        <v>3450</v>
      </c>
      <c r="C55" s="2">
        <v>0.23605000000000001</v>
      </c>
      <c r="D55" s="2">
        <v>1.12669</v>
      </c>
      <c r="E55" s="1">
        <f t="shared" si="0"/>
        <v>10.551435</v>
      </c>
      <c r="F55" s="1"/>
      <c r="G55" s="2"/>
      <c r="H55" s="2"/>
      <c r="I55" s="2"/>
      <c r="K55">
        <f t="shared" si="1"/>
        <v>36391.308554304895</v>
      </c>
      <c r="L55">
        <f t="shared" si="2"/>
        <v>368957.38319382822</v>
      </c>
      <c r="M55">
        <f t="shared" si="3"/>
        <v>100.72794159999999</v>
      </c>
      <c r="N55">
        <f t="shared" si="4"/>
        <v>1454346053.3619134</v>
      </c>
      <c r="O55">
        <f t="shared" si="5"/>
        <v>2.8597977654391875E-5</v>
      </c>
      <c r="P55">
        <f t="shared" si="6"/>
        <v>8.1319785037026594E-4</v>
      </c>
    </row>
    <row r="56" spans="1:16" x14ac:dyDescent="0.3">
      <c r="A56" s="2">
        <v>123.428</v>
      </c>
      <c r="B56" s="2">
        <v>3500</v>
      </c>
      <c r="C56" s="2">
        <v>0.24195</v>
      </c>
      <c r="D56" s="2">
        <v>1.11975</v>
      </c>
      <c r="E56" s="1">
        <f t="shared" si="0"/>
        <v>10.815164999999999</v>
      </c>
      <c r="F56" s="1"/>
      <c r="G56" s="2"/>
      <c r="H56" s="2"/>
      <c r="I56" s="2"/>
      <c r="K56">
        <f t="shared" si="1"/>
        <v>36904.665939752173</v>
      </c>
      <c r="L56">
        <f t="shared" si="2"/>
        <v>374162.11490319256</v>
      </c>
      <c r="M56">
        <f t="shared" si="3"/>
        <v>100.689600128</v>
      </c>
      <c r="N56">
        <f t="shared" si="4"/>
        <v>1474861921.4949684</v>
      </c>
      <c r="O56">
        <f t="shared" si="5"/>
        <v>2.8905024237417034E-5</v>
      </c>
      <c r="P56">
        <f t="shared" si="6"/>
        <v>8.0455957284353828E-4</v>
      </c>
    </row>
    <row r="57" spans="1:16" x14ac:dyDescent="0.3">
      <c r="A57" s="2">
        <v>124.205</v>
      </c>
      <c r="B57" s="2">
        <v>3550</v>
      </c>
      <c r="C57" s="2">
        <v>0.24545</v>
      </c>
      <c r="D57" s="2">
        <v>1.10622</v>
      </c>
      <c r="E57" s="1">
        <f t="shared" si="0"/>
        <v>10.971615</v>
      </c>
      <c r="F57" s="1"/>
      <c r="G57" s="2"/>
      <c r="H57" s="2"/>
      <c r="I57" s="2"/>
      <c r="K57">
        <f t="shared" si="1"/>
        <v>37667.515398952222</v>
      </c>
      <c r="L57">
        <f t="shared" si="2"/>
        <v>381896.35012084816</v>
      </c>
      <c r="M57">
        <f t="shared" si="3"/>
        <v>101.32345807999999</v>
      </c>
      <c r="N57">
        <f t="shared" si="4"/>
        <v>1505348516.9039047</v>
      </c>
      <c r="O57">
        <f t="shared" si="5"/>
        <v>2.872930049351903E-5</v>
      </c>
      <c r="P57">
        <f t="shared" si="6"/>
        <v>8.0948068884359339E-4</v>
      </c>
    </row>
    <row r="58" spans="1:16" x14ac:dyDescent="0.3">
      <c r="A58" s="2">
        <v>124.066</v>
      </c>
      <c r="B58" s="2">
        <v>3600</v>
      </c>
      <c r="C58" s="2">
        <v>0.25505</v>
      </c>
      <c r="D58" s="2">
        <v>1.09697</v>
      </c>
      <c r="E58" s="1">
        <f t="shared" si="0"/>
        <v>11.400734999999999</v>
      </c>
      <c r="F58" s="1"/>
      <c r="G58" s="2"/>
      <c r="H58" s="2"/>
      <c r="I58" s="2"/>
      <c r="K58">
        <f t="shared" si="1"/>
        <v>38155.295682231532</v>
      </c>
      <c r="L58">
        <f t="shared" si="2"/>
        <v>386841.76549726195</v>
      </c>
      <c r="M58">
        <f t="shared" si="3"/>
        <v>101.21006521599999</v>
      </c>
      <c r="N58">
        <f t="shared" si="4"/>
        <v>1524842219.0563407</v>
      </c>
      <c r="O58">
        <f t="shared" si="5"/>
        <v>2.9471313639945358E-5</v>
      </c>
      <c r="P58">
        <f t="shared" si="6"/>
        <v>7.8910001222230871E-4</v>
      </c>
    </row>
    <row r="59" spans="1:16" x14ac:dyDescent="0.3">
      <c r="A59" s="2">
        <v>123.967</v>
      </c>
      <c r="B59" s="2">
        <v>3650</v>
      </c>
      <c r="C59" s="2">
        <v>0.25755</v>
      </c>
      <c r="D59" s="2">
        <v>1.0940099999999999</v>
      </c>
      <c r="E59" s="1">
        <f t="shared" si="0"/>
        <v>11.512485</v>
      </c>
      <c r="F59" s="1"/>
      <c r="G59" s="2"/>
      <c r="H59" s="2"/>
      <c r="I59" s="2"/>
      <c r="K59">
        <f t="shared" si="1"/>
        <v>38654.36098620687</v>
      </c>
      <c r="L59">
        <f t="shared" si="2"/>
        <v>391901.59532786009</v>
      </c>
      <c r="M59">
        <f t="shared" si="3"/>
        <v>101.129303392</v>
      </c>
      <c r="N59">
        <f t="shared" si="4"/>
        <v>1544786916.953733</v>
      </c>
      <c r="O59">
        <f t="shared" si="5"/>
        <v>2.9375958498889995E-5</v>
      </c>
      <c r="P59">
        <f t="shared" si="6"/>
        <v>7.9166145180818931E-4</v>
      </c>
    </row>
    <row r="60" spans="1:16" x14ac:dyDescent="0.3">
      <c r="A60" s="2">
        <v>123.815</v>
      </c>
      <c r="B60" s="2">
        <v>3700</v>
      </c>
      <c r="C60" s="2">
        <v>0.26445000000000002</v>
      </c>
      <c r="D60" s="2">
        <v>1.09659</v>
      </c>
      <c r="E60" s="1">
        <f t="shared" si="0"/>
        <v>11.820914999999999</v>
      </c>
      <c r="F60" s="1"/>
      <c r="G60" s="2"/>
      <c r="H60" s="2"/>
      <c r="I60" s="2"/>
      <c r="K60">
        <f t="shared" si="1"/>
        <v>39135.828150413974</v>
      </c>
      <c r="L60">
        <f t="shared" si="2"/>
        <v>396783.00443505181</v>
      </c>
      <c r="M60">
        <f t="shared" si="3"/>
        <v>101.00530543999999</v>
      </c>
      <c r="N60">
        <f t="shared" si="4"/>
        <v>1564028320.9566438</v>
      </c>
      <c r="O60">
        <f t="shared" si="5"/>
        <v>2.9791888432396122E-5</v>
      </c>
      <c r="P60">
        <f t="shared" si="6"/>
        <v>7.8060892334034355E-4</v>
      </c>
    </row>
    <row r="61" spans="1:16" x14ac:dyDescent="0.3">
      <c r="A61" s="2">
        <v>123.767</v>
      </c>
      <c r="B61" s="2">
        <v>3750</v>
      </c>
      <c r="C61" s="2">
        <v>0.2651</v>
      </c>
      <c r="D61" s="2">
        <v>1.0980799999999999</v>
      </c>
      <c r="E61" s="1">
        <f t="shared" si="0"/>
        <v>11.849969999999999</v>
      </c>
      <c r="F61" s="1"/>
      <c r="G61" s="2"/>
      <c r="H61" s="2"/>
      <c r="I61" s="2"/>
      <c r="K61">
        <f t="shared" si="1"/>
        <v>39649.313677655693</v>
      </c>
      <c r="L61">
        <f t="shared" si="2"/>
        <v>401989.03532444104</v>
      </c>
      <c r="M61">
        <f t="shared" si="3"/>
        <v>100.96614819199999</v>
      </c>
      <c r="N61">
        <f t="shared" si="4"/>
        <v>1584549310.1617463</v>
      </c>
      <c r="O61">
        <f t="shared" si="5"/>
        <v>2.9478341344400141E-5</v>
      </c>
      <c r="P61">
        <f t="shared" si="6"/>
        <v>7.889118889623743E-4</v>
      </c>
    </row>
    <row r="62" spans="1:16" x14ac:dyDescent="0.3">
      <c r="A62" s="2">
        <v>123.509</v>
      </c>
      <c r="B62" s="2">
        <v>3800</v>
      </c>
      <c r="C62" s="2">
        <v>0.26929999999999998</v>
      </c>
      <c r="D62" s="2">
        <v>1.09907</v>
      </c>
      <c r="E62" s="1">
        <f t="shared" si="0"/>
        <v>12.037709999999999</v>
      </c>
      <c r="F62" s="1"/>
      <c r="G62" s="2"/>
      <c r="H62" s="2"/>
      <c r="I62" s="2"/>
      <c r="K62">
        <f t="shared" si="1"/>
        <v>40094.217716519139</v>
      </c>
      <c r="L62">
        <f t="shared" si="2"/>
        <v>406499.74506455573</v>
      </c>
      <c r="M62">
        <f t="shared" si="3"/>
        <v>100.75567798399999</v>
      </c>
      <c r="N62">
        <f t="shared" si="4"/>
        <v>1602329501.6071923</v>
      </c>
      <c r="O62">
        <f t="shared" si="5"/>
        <v>2.9613081302396154E-5</v>
      </c>
      <c r="P62">
        <f t="shared" si="6"/>
        <v>7.8532232819712071E-4</v>
      </c>
    </row>
    <row r="63" spans="1:16" x14ac:dyDescent="0.3">
      <c r="A63" s="2">
        <v>122.672</v>
      </c>
      <c r="B63" s="2">
        <v>3850</v>
      </c>
      <c r="C63" s="2">
        <v>0.27374999999999999</v>
      </c>
      <c r="D63" s="2">
        <v>1.1053299999999999</v>
      </c>
      <c r="E63" s="1">
        <f t="shared" si="0"/>
        <v>12.236625</v>
      </c>
      <c r="F63" s="1"/>
      <c r="G63" s="2"/>
      <c r="H63" s="2"/>
      <c r="I63" s="2"/>
      <c r="K63">
        <f t="shared" si="1"/>
        <v>40346.486195817866</v>
      </c>
      <c r="L63">
        <f t="shared" si="2"/>
        <v>409057.39747338439</v>
      </c>
      <c r="M63">
        <f t="shared" si="3"/>
        <v>100.072873472</v>
      </c>
      <c r="N63">
        <f t="shared" si="4"/>
        <v>1612411185.4440958</v>
      </c>
      <c r="O63">
        <f t="shared" si="5"/>
        <v>2.991420049015538E-5</v>
      </c>
      <c r="P63">
        <f t="shared" si="6"/>
        <v>7.7741719893673067E-4</v>
      </c>
    </row>
    <row r="64" spans="1:16" x14ac:dyDescent="0.3">
      <c r="A64" s="2">
        <v>122.157</v>
      </c>
      <c r="B64" s="2">
        <v>3900</v>
      </c>
      <c r="C64" s="2">
        <v>0.27589999999999998</v>
      </c>
      <c r="D64" s="2">
        <v>1.11704</v>
      </c>
      <c r="E64" s="1">
        <f t="shared" si="0"/>
        <v>12.33273</v>
      </c>
      <c r="F64" s="1"/>
      <c r="G64" s="2"/>
      <c r="H64" s="2"/>
      <c r="I64" s="2"/>
      <c r="K64">
        <f t="shared" si="1"/>
        <v>40698.884673283203</v>
      </c>
      <c r="L64">
        <f t="shared" si="2"/>
        <v>412630.22915359394</v>
      </c>
      <c r="M64">
        <f t="shared" si="3"/>
        <v>99.652748831999986</v>
      </c>
      <c r="N64">
        <f t="shared" si="4"/>
        <v>1626494474.9786747</v>
      </c>
      <c r="O64">
        <f t="shared" si="5"/>
        <v>2.988809139189211E-5</v>
      </c>
      <c r="P64">
        <f t="shared" si="6"/>
        <v>7.7809632099147996E-4</v>
      </c>
    </row>
    <row r="65" spans="1:16" x14ac:dyDescent="0.3">
      <c r="A65" s="2">
        <v>121.184</v>
      </c>
      <c r="B65" s="2">
        <v>3950</v>
      </c>
      <c r="C65" s="2">
        <v>0.28284999999999999</v>
      </c>
      <c r="D65" s="2">
        <v>1.12259</v>
      </c>
      <c r="E65" s="1">
        <f t="shared" si="0"/>
        <v>12.643395</v>
      </c>
      <c r="F65" s="1"/>
      <c r="G65" s="2"/>
      <c r="H65" s="2"/>
      <c r="I65" s="2"/>
      <c r="K65">
        <f t="shared" si="1"/>
        <v>40892.336068939134</v>
      </c>
      <c r="L65">
        <f t="shared" si="2"/>
        <v>414591.55793103803</v>
      </c>
      <c r="M65">
        <f t="shared" si="3"/>
        <v>98.858998783999994</v>
      </c>
      <c r="N65">
        <f t="shared" si="4"/>
        <v>1634225586.7459176</v>
      </c>
      <c r="O65">
        <f t="shared" si="5"/>
        <v>3.0496026168731266E-5</v>
      </c>
      <c r="P65">
        <f t="shared" si="6"/>
        <v>7.6258506025724242E-4</v>
      </c>
    </row>
    <row r="66" spans="1:16" x14ac:dyDescent="0.3">
      <c r="A66" s="2">
        <v>120.004</v>
      </c>
      <c r="B66" s="2">
        <v>4000</v>
      </c>
      <c r="C66" s="2">
        <v>0.28455000000000003</v>
      </c>
      <c r="D66" s="2">
        <v>1.1246100000000001</v>
      </c>
      <c r="E66" s="1">
        <f t="shared" si="0"/>
        <v>12.719385000000001</v>
      </c>
      <c r="F66" s="1"/>
      <c r="G66" s="2"/>
      <c r="H66" s="2"/>
      <c r="I66" s="2"/>
      <c r="K66">
        <f t="shared" si="1"/>
        <v>41006.741063005102</v>
      </c>
      <c r="L66">
        <f t="shared" si="2"/>
        <v>415751.46585718193</v>
      </c>
      <c r="M66">
        <f t="shared" si="3"/>
        <v>97.896383103999995</v>
      </c>
      <c r="N66">
        <f t="shared" si="4"/>
        <v>1638797679.8696492</v>
      </c>
      <c r="O66">
        <f t="shared" si="5"/>
        <v>3.0593722559163113E-5</v>
      </c>
      <c r="P66">
        <f t="shared" si="6"/>
        <v>7.6014986108720632E-4</v>
      </c>
    </row>
    <row r="67" spans="1:16" x14ac:dyDescent="0.3">
      <c r="A67" s="2">
        <v>118.73399999999999</v>
      </c>
      <c r="B67" s="2">
        <v>4050</v>
      </c>
      <c r="C67" s="2">
        <v>0.28710000000000002</v>
      </c>
      <c r="D67" s="2">
        <v>1.1222000000000001</v>
      </c>
      <c r="E67" s="1">
        <f t="shared" si="0"/>
        <v>12.83337</v>
      </c>
      <c r="F67" s="1"/>
      <c r="G67" s="2"/>
      <c r="H67" s="2"/>
      <c r="I67" s="2"/>
      <c r="K67">
        <f t="shared" si="1"/>
        <v>41079.927113196507</v>
      </c>
      <c r="L67">
        <f t="shared" si="2"/>
        <v>416493.47087534762</v>
      </c>
      <c r="M67">
        <f t="shared" si="3"/>
        <v>96.860347583999996</v>
      </c>
      <c r="N67">
        <f t="shared" si="4"/>
        <v>1641722494.8182015</v>
      </c>
      <c r="O67">
        <f t="shared" si="5"/>
        <v>3.0812895993370571E-5</v>
      </c>
      <c r="P67">
        <f t="shared" si="6"/>
        <v>7.5474288293096139E-4</v>
      </c>
    </row>
    <row r="68" spans="1:16" x14ac:dyDescent="0.3">
      <c r="A68" s="2">
        <v>117.44199999999999</v>
      </c>
      <c r="B68" s="2">
        <v>4100</v>
      </c>
      <c r="C68" s="2">
        <v>0.28894999999999998</v>
      </c>
      <c r="D68" s="2">
        <v>1.1239399999999999</v>
      </c>
      <c r="E68" s="1">
        <f t="shared" si="0"/>
        <v>12.916065</v>
      </c>
      <c r="F68" s="1"/>
      <c r="G68" s="2"/>
      <c r="H68" s="2"/>
      <c r="I68" s="2"/>
      <c r="K68">
        <f t="shared" si="1"/>
        <v>41134.558231554627</v>
      </c>
      <c r="L68">
        <f t="shared" si="2"/>
        <v>417047.35462592199</v>
      </c>
      <c r="M68">
        <f t="shared" si="3"/>
        <v>95.806364991999985</v>
      </c>
      <c r="N68">
        <f t="shared" si="4"/>
        <v>1643905778.5343211</v>
      </c>
      <c r="O68">
        <f t="shared" si="5"/>
        <v>3.0970259987826308E-5</v>
      </c>
      <c r="P68">
        <f t="shared" si="6"/>
        <v>7.5090793434183945E-4</v>
      </c>
    </row>
    <row r="69" spans="1:16" x14ac:dyDescent="0.3">
      <c r="A69" s="2">
        <v>116.5</v>
      </c>
      <c r="B69" s="2">
        <v>4150</v>
      </c>
      <c r="C69" s="2">
        <v>0.29304999999999998</v>
      </c>
      <c r="D69" s="2">
        <v>1.12233</v>
      </c>
      <c r="E69" s="1">
        <f t="shared" si="0"/>
        <v>13.099335</v>
      </c>
      <c r="F69" s="1"/>
      <c r="G69" s="2"/>
      <c r="H69" s="2"/>
      <c r="I69" s="2"/>
      <c r="K69">
        <f t="shared" si="1"/>
        <v>41302.236040957789</v>
      </c>
      <c r="L69">
        <f t="shared" si="2"/>
        <v>418747.37499437737</v>
      </c>
      <c r="M69">
        <f t="shared" si="3"/>
        <v>95.037903999999997</v>
      </c>
      <c r="N69">
        <f t="shared" si="4"/>
        <v>1650606872.0104723</v>
      </c>
      <c r="O69">
        <f t="shared" si="5"/>
        <v>3.1282190127582023E-5</v>
      </c>
      <c r="P69">
        <f t="shared" si="6"/>
        <v>7.4342026113393312E-4</v>
      </c>
    </row>
    <row r="70" spans="1:16" x14ac:dyDescent="0.3">
      <c r="A70" s="2">
        <v>115.931</v>
      </c>
      <c r="B70" s="2">
        <v>4200</v>
      </c>
      <c r="C70" s="2">
        <v>0.2949</v>
      </c>
      <c r="D70" s="2">
        <v>1.1217900000000001</v>
      </c>
      <c r="E70" s="1">
        <f t="shared" si="0"/>
        <v>13.182029999999999</v>
      </c>
      <c r="F70" s="1"/>
      <c r="G70" s="2"/>
      <c r="H70" s="2"/>
      <c r="I70" s="2"/>
      <c r="K70">
        <f t="shared" si="1"/>
        <v>41595.697835772196</v>
      </c>
      <c r="L70">
        <f t="shared" si="2"/>
        <v>421722.67047517921</v>
      </c>
      <c r="M70">
        <f t="shared" si="3"/>
        <v>94.573727455999986</v>
      </c>
      <c r="N70">
        <f t="shared" si="4"/>
        <v>1662334809.808146</v>
      </c>
      <c r="O70">
        <f t="shared" si="5"/>
        <v>3.1257579738710863E-5</v>
      </c>
      <c r="P70">
        <f t="shared" si="6"/>
        <v>7.440055867373274E-4</v>
      </c>
    </row>
    <row r="71" spans="1:16" x14ac:dyDescent="0.3">
      <c r="A71" s="2">
        <v>115.03400000000001</v>
      </c>
      <c r="B71" s="2">
        <v>4250</v>
      </c>
      <c r="C71" s="2">
        <v>0.29715000000000003</v>
      </c>
      <c r="D71" s="2">
        <v>1.12456</v>
      </c>
      <c r="E71" s="1">
        <f t="shared" ref="E71:E96" si="7">C71*0.745*60</f>
        <v>13.282605</v>
      </c>
      <c r="F71" s="1"/>
      <c r="G71" s="2"/>
      <c r="H71" s="2"/>
      <c r="I71" s="2"/>
      <c r="K71">
        <f t="shared" ref="K71:K96" si="8">(2*PI()*B71*M71)/60</f>
        <v>41765.212344228843</v>
      </c>
      <c r="L71">
        <f t="shared" ref="L71:L96" si="9">K71*(($G$3-$K$3)/100)*(298/300)^0.5</f>
        <v>423441.31242399011</v>
      </c>
      <c r="M71">
        <f t="shared" ref="M71:M96" si="10">A71*0.815776</f>
        <v>93.841976383999992</v>
      </c>
      <c r="N71">
        <f t="shared" ref="N71:N96" si="11">(4*PI()*L71)/((7.97*10^-4)*4)</f>
        <v>1669109305.3169732</v>
      </c>
      <c r="O71">
        <f t="shared" ref="O71:O96" si="12">(C71*0.745*60)/L71</f>
        <v>3.136823122893635E-5</v>
      </c>
      <c r="P71">
        <f t="shared" ref="P71:P96" si="13">L71/(E71*(4.3*10^7))</f>
        <v>7.4138110573590489E-4</v>
      </c>
    </row>
    <row r="72" spans="1:16" x14ac:dyDescent="0.3">
      <c r="A72" s="2">
        <v>114.39100000000001</v>
      </c>
      <c r="B72" s="2">
        <v>4300</v>
      </c>
      <c r="C72" s="2">
        <v>0.30220000000000002</v>
      </c>
      <c r="D72" s="2">
        <v>1.1227799999999999</v>
      </c>
      <c r="E72" s="1">
        <f t="shared" si="7"/>
        <v>13.50834</v>
      </c>
      <c r="F72" s="1"/>
      <c r="G72" s="2"/>
      <c r="H72" s="2"/>
      <c r="I72" s="2"/>
      <c r="K72">
        <f t="shared" si="8"/>
        <v>42020.368285295357</v>
      </c>
      <c r="L72">
        <f t="shared" si="9"/>
        <v>426028.2396893776</v>
      </c>
      <c r="M72">
        <f t="shared" si="10"/>
        <v>93.317432416000003</v>
      </c>
      <c r="N72">
        <f t="shared" si="11"/>
        <v>1679306383.9773405</v>
      </c>
      <c r="O72">
        <f t="shared" si="12"/>
        <v>3.1707616400849613E-5</v>
      </c>
      <c r="P72">
        <f t="shared" si="13"/>
        <v>7.3344566994525725E-4</v>
      </c>
    </row>
    <row r="73" spans="1:16" x14ac:dyDescent="0.3">
      <c r="A73" s="2">
        <v>114.01600000000001</v>
      </c>
      <c r="B73" s="2">
        <v>4350</v>
      </c>
      <c r="C73" s="2">
        <v>0.30604999999999999</v>
      </c>
      <c r="D73" s="2">
        <v>1.1194299999999999</v>
      </c>
      <c r="E73" s="1">
        <f t="shared" si="7"/>
        <v>13.680434999999999</v>
      </c>
      <c r="F73" s="1"/>
      <c r="G73" s="2"/>
      <c r="H73" s="2"/>
      <c r="I73" s="2"/>
      <c r="K73">
        <f t="shared" si="8"/>
        <v>42369.623017404039</v>
      </c>
      <c r="L73">
        <f t="shared" si="9"/>
        <v>429569.19815297861</v>
      </c>
      <c r="M73">
        <f t="shared" si="10"/>
        <v>93.011516415999992</v>
      </c>
      <c r="N73">
        <f t="shared" si="11"/>
        <v>1693264036.5443611</v>
      </c>
      <c r="O73">
        <f t="shared" si="12"/>
        <v>3.1846871374441772E-5</v>
      </c>
      <c r="P73">
        <f t="shared" si="13"/>
        <v>7.3023857446015796E-4</v>
      </c>
    </row>
    <row r="74" spans="1:16" x14ac:dyDescent="0.3">
      <c r="A74" s="2">
        <v>113.871</v>
      </c>
      <c r="B74" s="2">
        <v>4400</v>
      </c>
      <c r="C74" s="2">
        <v>0.30919999999999997</v>
      </c>
      <c r="D74" s="2">
        <v>1.1198600000000001</v>
      </c>
      <c r="E74" s="1">
        <f t="shared" si="7"/>
        <v>13.821239999999998</v>
      </c>
      <c r="F74" s="1"/>
      <c r="G74" s="2"/>
      <c r="H74" s="2"/>
      <c r="I74" s="2"/>
      <c r="K74">
        <f t="shared" si="8"/>
        <v>42802.127201959942</v>
      </c>
      <c r="L74">
        <f t="shared" si="9"/>
        <v>433954.19057269336</v>
      </c>
      <c r="M74">
        <f t="shared" si="10"/>
        <v>92.893228895999997</v>
      </c>
      <c r="N74">
        <f t="shared" si="11"/>
        <v>1710548678.918041</v>
      </c>
      <c r="O74">
        <f t="shared" si="12"/>
        <v>3.184953688719996E-5</v>
      </c>
      <c r="P74">
        <f t="shared" si="13"/>
        <v>7.3017746022029833E-4</v>
      </c>
    </row>
    <row r="75" spans="1:16" x14ac:dyDescent="0.3">
      <c r="A75" s="2">
        <v>113.985</v>
      </c>
      <c r="B75" s="2">
        <v>4450</v>
      </c>
      <c r="C75" s="2">
        <v>0.30990000000000001</v>
      </c>
      <c r="D75" s="2">
        <v>1.11873</v>
      </c>
      <c r="E75" s="1">
        <f t="shared" si="7"/>
        <v>13.852530000000002</v>
      </c>
      <c r="F75" s="1"/>
      <c r="G75" s="2"/>
      <c r="H75" s="2"/>
      <c r="I75" s="2"/>
      <c r="K75">
        <f t="shared" si="8"/>
        <v>43331.852565948924</v>
      </c>
      <c r="L75">
        <f t="shared" si="9"/>
        <v>439324.87087722588</v>
      </c>
      <c r="M75">
        <f t="shared" si="10"/>
        <v>92.986227359999987</v>
      </c>
      <c r="N75">
        <f t="shared" si="11"/>
        <v>1731718678.653924</v>
      </c>
      <c r="O75">
        <f t="shared" si="12"/>
        <v>3.153140402076449E-5</v>
      </c>
      <c r="P75">
        <f t="shared" si="13"/>
        <v>7.3754451080496237E-4</v>
      </c>
    </row>
    <row r="76" spans="1:16" x14ac:dyDescent="0.3">
      <c r="A76" s="2">
        <v>113.306</v>
      </c>
      <c r="B76" s="2">
        <v>4500</v>
      </c>
      <c r="C76" s="2">
        <v>0.31445000000000001</v>
      </c>
      <c r="D76" s="2">
        <v>1.1156299999999999</v>
      </c>
      <c r="E76" s="1">
        <f t="shared" si="7"/>
        <v>14.055915000000001</v>
      </c>
      <c r="F76" s="1"/>
      <c r="G76" s="2"/>
      <c r="H76" s="2"/>
      <c r="I76" s="2"/>
      <c r="K76">
        <f t="shared" si="8"/>
        <v>43557.702478629581</v>
      </c>
      <c r="L76">
        <f t="shared" si="9"/>
        <v>441614.67567094095</v>
      </c>
      <c r="M76">
        <f t="shared" si="10"/>
        <v>92.432315455999998</v>
      </c>
      <c r="N76">
        <f t="shared" si="11"/>
        <v>1740744568.1370983</v>
      </c>
      <c r="O76">
        <f t="shared" si="12"/>
        <v>3.1828459909410808E-5</v>
      </c>
      <c r="P76">
        <f t="shared" si="13"/>
        <v>7.3066098767198798E-4</v>
      </c>
    </row>
    <row r="77" spans="1:16" x14ac:dyDescent="0.3">
      <c r="A77" s="2">
        <v>113.074</v>
      </c>
      <c r="B77" s="2">
        <v>4550</v>
      </c>
      <c r="C77" s="2">
        <v>0.31709999999999999</v>
      </c>
      <c r="D77" s="2">
        <v>1.1095299999999999</v>
      </c>
      <c r="E77" s="1">
        <f t="shared" si="7"/>
        <v>14.17437</v>
      </c>
      <c r="F77" s="1"/>
      <c r="G77" s="2"/>
      <c r="H77" s="2"/>
      <c r="I77" s="2"/>
      <c r="K77">
        <f t="shared" si="8"/>
        <v>43951.4992984817</v>
      </c>
      <c r="L77">
        <f t="shared" si="9"/>
        <v>445607.22911116341</v>
      </c>
      <c r="M77">
        <f t="shared" si="10"/>
        <v>92.243055423999991</v>
      </c>
      <c r="N77">
        <f t="shared" si="11"/>
        <v>1756482305.3477225</v>
      </c>
      <c r="O77">
        <f t="shared" si="12"/>
        <v>3.1809111419204537E-5</v>
      </c>
      <c r="P77">
        <f t="shared" si="13"/>
        <v>7.3110542595816849E-4</v>
      </c>
    </row>
    <row r="78" spans="1:16" x14ac:dyDescent="0.3">
      <c r="A78" s="2">
        <v>112.19499999999999</v>
      </c>
      <c r="B78" s="2">
        <v>4600</v>
      </c>
      <c r="C78" s="2">
        <v>0.31940000000000002</v>
      </c>
      <c r="D78" s="2">
        <v>1.1056900000000001</v>
      </c>
      <c r="E78" s="1">
        <f t="shared" si="7"/>
        <v>14.27718</v>
      </c>
      <c r="F78" s="1"/>
      <c r="G78" s="2"/>
      <c r="H78" s="2"/>
      <c r="I78" s="2"/>
      <c r="K78">
        <f t="shared" si="8"/>
        <v>44089.063786194092</v>
      </c>
      <c r="L78">
        <f t="shared" si="9"/>
        <v>447001.94217379001</v>
      </c>
      <c r="M78">
        <f t="shared" si="10"/>
        <v>91.525988319999982</v>
      </c>
      <c r="N78">
        <f t="shared" si="11"/>
        <v>1761979946.8927834</v>
      </c>
      <c r="O78">
        <f t="shared" si="12"/>
        <v>3.1939861224247591E-5</v>
      </c>
      <c r="P78">
        <f t="shared" si="13"/>
        <v>7.2811255472310561E-4</v>
      </c>
    </row>
    <row r="79" spans="1:16" x14ac:dyDescent="0.3">
      <c r="A79" s="2">
        <v>111.06100000000001</v>
      </c>
      <c r="B79" s="2">
        <v>4650</v>
      </c>
      <c r="C79" s="2">
        <v>0.32055</v>
      </c>
      <c r="D79" s="2">
        <v>1.09782</v>
      </c>
      <c r="E79" s="1">
        <f t="shared" si="7"/>
        <v>14.328584999999999</v>
      </c>
      <c r="F79" s="1"/>
      <c r="G79" s="2"/>
      <c r="H79" s="2"/>
      <c r="I79" s="2"/>
      <c r="K79">
        <f t="shared" si="8"/>
        <v>44117.82307625706</v>
      </c>
      <c r="L79">
        <f t="shared" si="9"/>
        <v>447293.52147735673</v>
      </c>
      <c r="M79">
        <f t="shared" si="10"/>
        <v>90.600898336</v>
      </c>
      <c r="N79">
        <f t="shared" si="11"/>
        <v>1763129286.1625752</v>
      </c>
      <c r="O79">
        <f t="shared" si="12"/>
        <v>3.2033964973770252E-5</v>
      </c>
      <c r="P79">
        <f t="shared" si="13"/>
        <v>7.2597363368944422E-4</v>
      </c>
    </row>
    <row r="80" spans="1:16" x14ac:dyDescent="0.3">
      <c r="A80" s="2">
        <v>109.973</v>
      </c>
      <c r="B80" s="2">
        <v>4700</v>
      </c>
      <c r="C80" s="2">
        <v>0.32069999999999999</v>
      </c>
      <c r="D80" s="2">
        <v>1.09558</v>
      </c>
      <c r="E80" s="1">
        <f t="shared" si="7"/>
        <v>14.335289999999999</v>
      </c>
      <c r="F80" s="1"/>
      <c r="G80" s="2"/>
      <c r="H80" s="2"/>
      <c r="I80" s="2"/>
      <c r="K80">
        <f t="shared" si="8"/>
        <v>44155.364350631527</v>
      </c>
      <c r="L80">
        <f t="shared" si="9"/>
        <v>447674.13791862305</v>
      </c>
      <c r="M80">
        <f t="shared" si="10"/>
        <v>89.713334047999993</v>
      </c>
      <c r="N80">
        <f t="shared" si="11"/>
        <v>1764629589.5700002</v>
      </c>
      <c r="O80">
        <f t="shared" si="12"/>
        <v>3.202170683043975E-5</v>
      </c>
      <c r="P80">
        <f t="shared" si="13"/>
        <v>7.2625154170050219E-4</v>
      </c>
    </row>
    <row r="81" spans="1:16" x14ac:dyDescent="0.3">
      <c r="A81" s="2">
        <v>108.654</v>
      </c>
      <c r="B81" s="2">
        <v>4750</v>
      </c>
      <c r="C81" s="2">
        <v>0.32485000000000003</v>
      </c>
      <c r="D81" s="2">
        <v>1.0882700000000001</v>
      </c>
      <c r="E81" s="1">
        <f t="shared" si="7"/>
        <v>14.520795000000001</v>
      </c>
      <c r="F81" s="1"/>
      <c r="G81" s="2"/>
      <c r="H81" s="2"/>
      <c r="I81" s="2"/>
      <c r="K81">
        <f t="shared" si="8"/>
        <v>44089.875350892151</v>
      </c>
      <c r="L81">
        <f t="shared" si="9"/>
        <v>447010.17031394725</v>
      </c>
      <c r="M81">
        <f t="shared" si="10"/>
        <v>88.637325503999989</v>
      </c>
      <c r="N81">
        <f t="shared" si="11"/>
        <v>1762012380.3490827</v>
      </c>
      <c r="O81">
        <f t="shared" si="12"/>
        <v>3.2484260905745518E-5</v>
      </c>
      <c r="P81">
        <f t="shared" si="13"/>
        <v>7.1591020712972716E-4</v>
      </c>
    </row>
    <row r="82" spans="1:16" x14ac:dyDescent="0.3">
      <c r="A82" s="2">
        <v>107.07599999999999</v>
      </c>
      <c r="B82" s="2">
        <v>4800</v>
      </c>
      <c r="C82" s="2">
        <v>0.32455000000000001</v>
      </c>
      <c r="D82" s="2">
        <v>1.08396</v>
      </c>
      <c r="E82" s="1">
        <f t="shared" si="7"/>
        <v>14.507384999999999</v>
      </c>
      <c r="F82" s="1"/>
      <c r="G82" s="2"/>
      <c r="H82" s="2"/>
      <c r="I82" s="2"/>
      <c r="K82">
        <f t="shared" si="8"/>
        <v>43906.914496806785</v>
      </c>
      <c r="L82">
        <f t="shared" si="9"/>
        <v>445155.20107453363</v>
      </c>
      <c r="M82">
        <f t="shared" si="10"/>
        <v>87.350030975999985</v>
      </c>
      <c r="N82">
        <f t="shared" si="11"/>
        <v>1754700513.6801031</v>
      </c>
      <c r="O82">
        <f t="shared" si="12"/>
        <v>3.2589499044336639E-5</v>
      </c>
      <c r="P82">
        <f t="shared" si="13"/>
        <v>7.1359838707093397E-4</v>
      </c>
    </row>
    <row r="83" spans="1:16" x14ac:dyDescent="0.3">
      <c r="A83" s="2">
        <v>105.24</v>
      </c>
      <c r="B83" s="2">
        <v>4850</v>
      </c>
      <c r="C83" s="2">
        <v>0.32569999999999999</v>
      </c>
      <c r="D83" s="2">
        <v>1.0822099999999999</v>
      </c>
      <c r="E83" s="1">
        <f t="shared" si="7"/>
        <v>14.558789999999998</v>
      </c>
      <c r="F83" s="1"/>
      <c r="G83" s="2"/>
      <c r="H83" s="2"/>
      <c r="I83" s="2"/>
      <c r="K83">
        <f t="shared" si="8"/>
        <v>43603.577241035069</v>
      </c>
      <c r="L83">
        <f t="shared" si="9"/>
        <v>442079.78211982036</v>
      </c>
      <c r="M83">
        <f t="shared" si="10"/>
        <v>85.852266239999992</v>
      </c>
      <c r="N83">
        <f t="shared" si="11"/>
        <v>1742577911.9299927</v>
      </c>
      <c r="O83">
        <f t="shared" si="12"/>
        <v>3.2932494515331661E-5</v>
      </c>
      <c r="P83">
        <f t="shared" si="13"/>
        <v>7.0616618314964501E-4</v>
      </c>
    </row>
    <row r="84" spans="1:16" x14ac:dyDescent="0.3">
      <c r="A84" s="2">
        <v>103.63200000000001</v>
      </c>
      <c r="B84" s="2">
        <v>4900</v>
      </c>
      <c r="C84" s="2">
        <v>0.32769999999999999</v>
      </c>
      <c r="D84" s="2">
        <v>1.0846</v>
      </c>
      <c r="E84" s="1">
        <f t="shared" si="7"/>
        <v>14.64819</v>
      </c>
      <c r="F84" s="1"/>
      <c r="G84" s="2"/>
      <c r="H84" s="2"/>
      <c r="I84" s="2"/>
      <c r="K84">
        <f t="shared" si="8"/>
        <v>43379.995438115795</v>
      </c>
      <c r="L84">
        <f t="shared" si="9"/>
        <v>439812.97281254426</v>
      </c>
      <c r="M84">
        <f t="shared" si="10"/>
        <v>84.540498431999993</v>
      </c>
      <c r="N84">
        <f t="shared" si="11"/>
        <v>1733642665.4220533</v>
      </c>
      <c r="O84">
        <f t="shared" si="12"/>
        <v>3.3305497803593222E-5</v>
      </c>
      <c r="P84">
        <f t="shared" si="13"/>
        <v>6.9825750963492202E-4</v>
      </c>
    </row>
    <row r="85" spans="1:16" x14ac:dyDescent="0.3">
      <c r="A85" s="2">
        <v>102.33499999999999</v>
      </c>
      <c r="B85" s="2">
        <v>4950</v>
      </c>
      <c r="C85" s="2">
        <v>0.32845000000000002</v>
      </c>
      <c r="D85" s="2">
        <v>1.08823</v>
      </c>
      <c r="E85" s="1">
        <f t="shared" si="7"/>
        <v>14.681715000000001</v>
      </c>
      <c r="F85" s="1"/>
      <c r="G85" s="2"/>
      <c r="H85" s="2"/>
      <c r="I85" s="2"/>
      <c r="K85">
        <f t="shared" si="8"/>
        <v>43274.188758455988</v>
      </c>
      <c r="L85">
        <f t="shared" si="9"/>
        <v>438740.23986606457</v>
      </c>
      <c r="M85">
        <f t="shared" si="10"/>
        <v>83.482436959999987</v>
      </c>
      <c r="N85">
        <f t="shared" si="11"/>
        <v>1729414196.232688</v>
      </c>
      <c r="O85">
        <f t="shared" si="12"/>
        <v>3.3463342693348411E-5</v>
      </c>
      <c r="P85">
        <f t="shared" si="13"/>
        <v>6.9496386438737303E-4</v>
      </c>
    </row>
    <row r="86" spans="1:16" x14ac:dyDescent="0.3">
      <c r="A86" s="2">
        <v>101.10599999999999</v>
      </c>
      <c r="B86" s="2">
        <v>5000</v>
      </c>
      <c r="C86" s="2">
        <v>0.32869999999999999</v>
      </c>
      <c r="D86" s="2">
        <v>1.08687</v>
      </c>
      <c r="E86" s="1">
        <f t="shared" si="7"/>
        <v>14.69289</v>
      </c>
      <c r="F86" s="1"/>
      <c r="G86" s="2"/>
      <c r="H86" s="2"/>
      <c r="I86" s="2"/>
      <c r="K86">
        <f t="shared" si="8"/>
        <v>43186.347558375084</v>
      </c>
      <c r="L86">
        <f t="shared" si="9"/>
        <v>437849.6519590622</v>
      </c>
      <c r="M86">
        <f t="shared" si="10"/>
        <v>82.479848255999997</v>
      </c>
      <c r="N86">
        <f t="shared" si="11"/>
        <v>1725903701.3443382</v>
      </c>
      <c r="O86">
        <f t="shared" si="12"/>
        <v>3.3556929722930894E-5</v>
      </c>
      <c r="P86">
        <f t="shared" si="13"/>
        <v>6.9302567742354196E-4</v>
      </c>
    </row>
    <row r="87" spans="1:16" x14ac:dyDescent="0.3">
      <c r="A87" s="2">
        <v>99.314899999999994</v>
      </c>
      <c r="B87" s="2">
        <v>5050</v>
      </c>
      <c r="C87" s="2">
        <v>0.32984999999999998</v>
      </c>
      <c r="D87" s="2">
        <v>1.0891</v>
      </c>
      <c r="E87" s="1">
        <f t="shared" si="7"/>
        <v>14.744294999999999</v>
      </c>
      <c r="F87" s="1"/>
      <c r="G87" s="2"/>
      <c r="H87" s="2"/>
      <c r="I87" s="2"/>
      <c r="K87">
        <f t="shared" si="8"/>
        <v>42845.511315021053</v>
      </c>
      <c r="L87">
        <f t="shared" si="9"/>
        <v>434394.04529249069</v>
      </c>
      <c r="M87">
        <f t="shared" si="10"/>
        <v>81.018711862399996</v>
      </c>
      <c r="N87">
        <f t="shared" si="11"/>
        <v>1712282486.140578</v>
      </c>
      <c r="O87">
        <f t="shared" si="12"/>
        <v>3.3942212513691846E-5</v>
      </c>
      <c r="P87">
        <f t="shared" si="13"/>
        <v>6.8515904624977763E-4</v>
      </c>
    </row>
    <row r="88" spans="1:16" x14ac:dyDescent="0.3">
      <c r="A88" s="2">
        <v>97.581500000000005</v>
      </c>
      <c r="B88" s="2">
        <v>5100</v>
      </c>
      <c r="C88" s="2">
        <v>0.32969999999999999</v>
      </c>
      <c r="D88" s="2">
        <v>1.09185</v>
      </c>
      <c r="E88" s="1">
        <f t="shared" si="7"/>
        <v>14.737589999999999</v>
      </c>
      <c r="F88" s="1"/>
      <c r="G88" s="2"/>
      <c r="H88" s="2"/>
      <c r="I88" s="2"/>
      <c r="K88">
        <f t="shared" si="8"/>
        <v>42514.512944364622</v>
      </c>
      <c r="L88">
        <f t="shared" si="9"/>
        <v>431038.18100702326</v>
      </c>
      <c r="M88">
        <f t="shared" si="10"/>
        <v>79.604645743999995</v>
      </c>
      <c r="N88">
        <f t="shared" si="11"/>
        <v>1699054432.7081201</v>
      </c>
      <c r="O88">
        <f t="shared" si="12"/>
        <v>3.4190915444123653E-5</v>
      </c>
      <c r="P88">
        <f t="shared" si="13"/>
        <v>6.801752351876649E-4</v>
      </c>
    </row>
    <row r="89" spans="1:16" x14ac:dyDescent="0.3">
      <c r="A89" s="2">
        <v>95.848600000000005</v>
      </c>
      <c r="B89" s="2">
        <v>5150</v>
      </c>
      <c r="C89" s="2">
        <v>0.33095000000000002</v>
      </c>
      <c r="D89" s="2">
        <v>1.0940700000000001</v>
      </c>
      <c r="E89" s="1">
        <f t="shared" si="7"/>
        <v>14.793465000000001</v>
      </c>
      <c r="F89" s="1"/>
      <c r="G89" s="2"/>
      <c r="H89" s="2"/>
      <c r="I89" s="2"/>
      <c r="K89">
        <f t="shared" si="8"/>
        <v>42168.926484691117</v>
      </c>
      <c r="L89">
        <f t="shared" si="9"/>
        <v>427534.41373693227</v>
      </c>
      <c r="M89">
        <f t="shared" si="10"/>
        <v>78.190987513599993</v>
      </c>
      <c r="N89">
        <f t="shared" si="11"/>
        <v>1685243379.3635705</v>
      </c>
      <c r="O89">
        <f t="shared" si="12"/>
        <v>3.4601811046496533E-5</v>
      </c>
      <c r="P89">
        <f t="shared" si="13"/>
        <v>6.7209817203608621E-4</v>
      </c>
    </row>
    <row r="90" spans="1:16" x14ac:dyDescent="0.3">
      <c r="A90" s="2">
        <v>94.803299999999993</v>
      </c>
      <c r="B90" s="2">
        <v>5200</v>
      </c>
      <c r="C90" s="2">
        <v>0.33379999999999999</v>
      </c>
      <c r="D90" s="2">
        <v>1.0934600000000001</v>
      </c>
      <c r="E90" s="1">
        <f t="shared" si="7"/>
        <v>14.920859999999999</v>
      </c>
      <c r="F90" s="1"/>
      <c r="G90" s="2"/>
      <c r="H90" s="2"/>
      <c r="I90" s="2"/>
      <c r="K90">
        <f t="shared" si="8"/>
        <v>42113.985263190472</v>
      </c>
      <c r="L90">
        <f t="shared" si="9"/>
        <v>426977.38597069785</v>
      </c>
      <c r="M90">
        <f t="shared" si="10"/>
        <v>77.338256860799987</v>
      </c>
      <c r="N90">
        <f t="shared" si="11"/>
        <v>1683047702.6530967</v>
      </c>
      <c r="O90">
        <f t="shared" si="12"/>
        <v>3.494531675507511E-5</v>
      </c>
      <c r="P90">
        <f t="shared" si="13"/>
        <v>6.6549157692528081E-4</v>
      </c>
    </row>
    <row r="91" spans="1:16" x14ac:dyDescent="0.3">
      <c r="A91" s="2">
        <v>93.0976</v>
      </c>
      <c r="B91" s="2">
        <v>5250</v>
      </c>
      <c r="C91" s="2">
        <v>0.33129999999999998</v>
      </c>
      <c r="D91" s="2">
        <v>1.0880399999999999</v>
      </c>
      <c r="E91" s="1">
        <f t="shared" si="7"/>
        <v>14.80911</v>
      </c>
      <c r="F91" s="1"/>
      <c r="G91" s="2"/>
      <c r="H91" s="2"/>
      <c r="I91" s="2"/>
      <c r="K91">
        <f t="shared" si="8"/>
        <v>41753.927323532807</v>
      </c>
      <c r="L91">
        <f t="shared" si="9"/>
        <v>423326.89796980569</v>
      </c>
      <c r="M91">
        <f t="shared" si="10"/>
        <v>75.94678773759999</v>
      </c>
      <c r="N91">
        <f t="shared" si="11"/>
        <v>1668658309.572017</v>
      </c>
      <c r="O91">
        <f t="shared" si="12"/>
        <v>3.4982681400642485E-5</v>
      </c>
      <c r="P91">
        <f t="shared" si="13"/>
        <v>6.6478077215262473E-4</v>
      </c>
    </row>
    <row r="92" spans="1:16" x14ac:dyDescent="0.3">
      <c r="A92" s="2">
        <v>91.788600000000002</v>
      </c>
      <c r="B92" s="2">
        <v>5300</v>
      </c>
      <c r="C92" s="2">
        <v>0.33239999999999997</v>
      </c>
      <c r="D92" s="2">
        <v>1.0833900000000001</v>
      </c>
      <c r="E92" s="1">
        <f t="shared" si="7"/>
        <v>14.858279999999999</v>
      </c>
      <c r="F92" s="1"/>
      <c r="G92" s="2"/>
      <c r="H92" s="2"/>
      <c r="I92" s="2"/>
      <c r="K92">
        <f t="shared" si="8"/>
        <v>41558.910889427614</v>
      </c>
      <c r="L92">
        <f t="shared" si="9"/>
        <v>421349.70187365898</v>
      </c>
      <c r="M92">
        <f t="shared" si="10"/>
        <v>74.878936953600004</v>
      </c>
      <c r="N92">
        <f t="shared" si="11"/>
        <v>1660864652.4448388</v>
      </c>
      <c r="O92">
        <f t="shared" si="12"/>
        <v>3.5263535096686102E-5</v>
      </c>
      <c r="P92">
        <f t="shared" si="13"/>
        <v>6.5948617714376117E-4</v>
      </c>
    </row>
    <row r="93" spans="1:16" x14ac:dyDescent="0.3">
      <c r="A93" s="2">
        <v>90.593800000000002</v>
      </c>
      <c r="B93" s="2">
        <v>5350</v>
      </c>
      <c r="C93" s="2">
        <v>0.33079999999999998</v>
      </c>
      <c r="D93" s="2">
        <v>1.0800700000000001</v>
      </c>
      <c r="E93" s="1">
        <f t="shared" si="7"/>
        <v>14.786759999999999</v>
      </c>
      <c r="F93" s="1"/>
      <c r="G93" s="2"/>
      <c r="H93" s="2"/>
      <c r="I93" s="2"/>
      <c r="K93">
        <f t="shared" si="8"/>
        <v>41404.905809489988</v>
      </c>
      <c r="L93">
        <f t="shared" si="9"/>
        <v>419788.30401384993</v>
      </c>
      <c r="M93">
        <f t="shared" si="10"/>
        <v>73.904247788799992</v>
      </c>
      <c r="N93">
        <f t="shared" si="11"/>
        <v>1654709977.3561225</v>
      </c>
      <c r="O93">
        <f t="shared" si="12"/>
        <v>3.5224325829507018E-5</v>
      </c>
      <c r="P93">
        <f t="shared" si="13"/>
        <v>6.6022027124241621E-4</v>
      </c>
    </row>
    <row r="94" spans="1:16" x14ac:dyDescent="0.3">
      <c r="A94" s="2">
        <v>89.6374</v>
      </c>
      <c r="B94" s="2">
        <v>5400</v>
      </c>
      <c r="C94" s="2">
        <v>0.33879999999999999</v>
      </c>
      <c r="D94" s="2">
        <v>1.0789500000000001</v>
      </c>
      <c r="E94" s="1">
        <f t="shared" si="7"/>
        <v>15.144359999999997</v>
      </c>
      <c r="F94" s="1"/>
      <c r="G94" s="2"/>
      <c r="H94" s="2"/>
      <c r="I94" s="2"/>
      <c r="K94">
        <f t="shared" si="8"/>
        <v>41350.670222137342</v>
      </c>
      <c r="L94">
        <f t="shared" si="9"/>
        <v>419238.43039895222</v>
      </c>
      <c r="M94">
        <f t="shared" si="10"/>
        <v>73.124039622399991</v>
      </c>
      <c r="N94">
        <f t="shared" si="11"/>
        <v>1652542500.682389</v>
      </c>
      <c r="O94">
        <f t="shared" si="12"/>
        <v>3.6123501334523286E-5</v>
      </c>
      <c r="P94">
        <f t="shared" si="13"/>
        <v>6.4378626363283218E-4</v>
      </c>
    </row>
    <row r="95" spans="1:16" x14ac:dyDescent="0.3">
      <c r="A95" s="2">
        <v>88.925600000000003</v>
      </c>
      <c r="B95" s="2">
        <v>5450</v>
      </c>
      <c r="C95" s="2">
        <v>0.34379999999999999</v>
      </c>
      <c r="D95" s="2">
        <v>1.0792299999999999</v>
      </c>
      <c r="E95" s="1">
        <f t="shared" si="7"/>
        <v>15.36786</v>
      </c>
      <c r="F95" s="1"/>
      <c r="G95" s="2"/>
      <c r="H95" s="2"/>
      <c r="I95" s="2"/>
      <c r="K95">
        <f t="shared" si="8"/>
        <v>41402.145635238005</v>
      </c>
      <c r="L95">
        <f t="shared" si="9"/>
        <v>419760.31967611582</v>
      </c>
      <c r="M95">
        <f t="shared" si="10"/>
        <v>72.543370265600004</v>
      </c>
      <c r="N95">
        <f t="shared" si="11"/>
        <v>1654599669.4642265</v>
      </c>
      <c r="O95">
        <f t="shared" si="12"/>
        <v>3.6611035583014934E-5</v>
      </c>
      <c r="P95">
        <f t="shared" si="13"/>
        <v>6.3521322418635734E-4</v>
      </c>
    </row>
    <row r="96" spans="1:16" x14ac:dyDescent="0.3">
      <c r="A96" s="2">
        <v>88.647400000000005</v>
      </c>
      <c r="B96" s="2">
        <v>5500</v>
      </c>
      <c r="C96" s="2">
        <v>0.3488</v>
      </c>
      <c r="D96" s="2">
        <v>1.0836600000000001</v>
      </c>
      <c r="E96" s="1">
        <f t="shared" si="7"/>
        <v>15.591359999999998</v>
      </c>
      <c r="F96" s="1"/>
      <c r="G96" s="2"/>
      <c r="H96" s="2"/>
      <c r="I96" s="2"/>
      <c r="K96">
        <f t="shared" si="8"/>
        <v>41651.268660622794</v>
      </c>
      <c r="L96">
        <f t="shared" si="9"/>
        <v>422286.0815459353</v>
      </c>
      <c r="M96">
        <f t="shared" si="10"/>
        <v>72.316421382399994</v>
      </c>
      <c r="N96">
        <f t="shared" si="11"/>
        <v>1664555648.0526106</v>
      </c>
      <c r="O96">
        <f t="shared" si="12"/>
        <v>3.6921321069645548E-5</v>
      </c>
      <c r="P96">
        <f t="shared" si="13"/>
        <v>6.298749145411236E-4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Jones (2405176)</dc:creator>
  <cp:lastModifiedBy>Tom Jones (2405176)</cp:lastModifiedBy>
  <dcterms:created xsi:type="dcterms:W3CDTF">2026-03-24T15:55:16Z</dcterms:created>
  <dcterms:modified xsi:type="dcterms:W3CDTF">2026-03-28T22:25:08Z</dcterms:modified>
</cp:coreProperties>
</file>