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milymcloughlin/Documents/"/>
    </mc:Choice>
  </mc:AlternateContent>
  <xr:revisionPtr revIDLastSave="0" documentId="8_{75FE7051-7C81-B143-ABAF-1E6DABF7082E}" xr6:coauthVersionLast="47" xr6:coauthVersionMax="47" xr10:uidLastSave="{00000000-0000-0000-0000-000000000000}"/>
  <bookViews>
    <workbookView xWindow="0" yWindow="0" windowWidth="28800" windowHeight="18000" xr2:uid="{80073D8F-5477-964B-B246-F2F8F19EFF30}"/>
  </bookViews>
  <sheets>
    <sheet name="Take off &amp; Measuremen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8" i="1" l="1"/>
  <c r="B80" i="1" s="1"/>
  <c r="E80" i="1" s="1"/>
  <c r="F53" i="1"/>
  <c r="B77" i="1" s="1"/>
  <c r="E77" i="1" s="1"/>
  <c r="F44" i="1"/>
  <c r="F47" i="1"/>
  <c r="F48" i="1"/>
  <c r="F49" i="1" s="1"/>
  <c r="B74" i="1" s="1"/>
  <c r="E74" i="1" s="1"/>
  <c r="F51" i="1"/>
  <c r="F52" i="1"/>
  <c r="F43" i="1"/>
  <c r="F45" i="1" s="1"/>
  <c r="B71" i="1" s="1"/>
  <c r="E71" i="1" s="1"/>
  <c r="E82" i="1" s="1"/>
  <c r="AA36" i="1"/>
  <c r="AE36" i="1" s="1"/>
  <c r="AA34" i="1"/>
  <c r="AE34" i="1" s="1"/>
  <c r="X34" i="1"/>
  <c r="X35" i="1"/>
  <c r="AA35" i="1" s="1"/>
  <c r="AE35" i="1" s="1"/>
  <c r="X36" i="1"/>
  <c r="X37" i="1"/>
  <c r="AA37" i="1" s="1"/>
  <c r="AE37" i="1" s="1"/>
  <c r="X38" i="1"/>
  <c r="AA38" i="1" s="1"/>
  <c r="AE38" i="1" s="1"/>
  <c r="X39" i="1"/>
  <c r="AA39" i="1" s="1"/>
  <c r="AE39" i="1" s="1"/>
  <c r="X40" i="1"/>
  <c r="AA40" i="1" s="1"/>
  <c r="AE40" i="1" s="1"/>
  <c r="X33" i="1"/>
  <c r="AA33" i="1" s="1"/>
  <c r="AE33" i="1" s="1"/>
  <c r="I34" i="1"/>
  <c r="I35" i="1"/>
  <c r="I36" i="1"/>
  <c r="I37" i="1"/>
  <c r="I38" i="1"/>
  <c r="I39" i="1"/>
  <c r="I40" i="1"/>
  <c r="I33" i="1"/>
  <c r="C23" i="1"/>
  <c r="I20" i="1"/>
  <c r="F23" i="1" s="1"/>
  <c r="I15" i="1"/>
  <c r="I17" i="1" s="1"/>
  <c r="F9" i="1"/>
  <c r="C9" i="1"/>
  <c r="I6" i="1"/>
  <c r="I7" i="1"/>
  <c r="I5" i="1"/>
  <c r="I23" i="1" l="1"/>
  <c r="C25" i="1" s="1"/>
  <c r="G25" i="1" s="1"/>
  <c r="I9" i="1"/>
</calcChain>
</file>

<file path=xl/sharedStrings.xml><?xml version="1.0" encoding="utf-8"?>
<sst xmlns="http://schemas.openxmlformats.org/spreadsheetml/2006/main" count="196" uniqueCount="50">
  <si>
    <t>Estimating and Measurement Assignment 2</t>
  </si>
  <si>
    <t>Take off and Bill of Quantities</t>
  </si>
  <si>
    <t>Gross Internal floor - New Build measurement</t>
  </si>
  <si>
    <t>Length</t>
  </si>
  <si>
    <t>Width</t>
  </si>
  <si>
    <t>Total Area</t>
  </si>
  <si>
    <t>Measurement A</t>
  </si>
  <si>
    <t>Measurement B</t>
  </si>
  <si>
    <t>Measurement C</t>
  </si>
  <si>
    <t>Unit</t>
  </si>
  <si>
    <t>mm</t>
  </si>
  <si>
    <t>x</t>
  </si>
  <si>
    <t>Total Measurement</t>
  </si>
  <si>
    <t>=</t>
  </si>
  <si>
    <t>Gross Internal floor - Existing Build measurement</t>
  </si>
  <si>
    <t>Total</t>
  </si>
  <si>
    <t>Measurement</t>
  </si>
  <si>
    <t>Meaurement to be Deducted from Existing Walls</t>
  </si>
  <si>
    <t>m</t>
  </si>
  <si>
    <t>m2</t>
  </si>
  <si>
    <t>Groos internal Floor Area</t>
  </si>
  <si>
    <t>+</t>
  </si>
  <si>
    <t>Financial Cost of Building</t>
  </si>
  <si>
    <t>Measure of External Envelope of extension and house (Blockwork, Insulation, and Cavity)</t>
  </si>
  <si>
    <t>Centre line Measurements</t>
  </si>
  <si>
    <t>200mm blockwork</t>
  </si>
  <si>
    <t>75mm Insulation</t>
  </si>
  <si>
    <t>30mm Cavity</t>
  </si>
  <si>
    <t>Centre of Wall</t>
  </si>
  <si>
    <t>17.01m</t>
  </si>
  <si>
    <t>External Envelope (length)</t>
  </si>
  <si>
    <t>Total Price</t>
  </si>
  <si>
    <t>Quantity Blockwork (Outside)</t>
  </si>
  <si>
    <t>Quantity Blockwork (Inside)</t>
  </si>
  <si>
    <t>Quantity Insulation (Outside)</t>
  </si>
  <si>
    <t>Quantity Insulation (Inside)</t>
  </si>
  <si>
    <t>Quantity Cavity (Outside)</t>
  </si>
  <si>
    <t>Quantity Cavity (Inside)</t>
  </si>
  <si>
    <t>Total =</t>
  </si>
  <si>
    <t>Tile Measurement for Existing Roof</t>
  </si>
  <si>
    <t xml:space="preserve">Bill of Quantities </t>
  </si>
  <si>
    <t>Description</t>
  </si>
  <si>
    <t>Quantity</t>
  </si>
  <si>
    <t>Rate</t>
  </si>
  <si>
    <t>Blockwork</t>
  </si>
  <si>
    <t>Insulation</t>
  </si>
  <si>
    <t>Cavity</t>
  </si>
  <si>
    <t>Roof</t>
  </si>
  <si>
    <t>Net Total:</t>
  </si>
  <si>
    <t>BOQ - External Envelope &amp; 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</si>
</sst>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7" formatCode="0.000"/>
    <numFmt numFmtId="168" formatCode="&quot;£&quot;#,##0.0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 (Body)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37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0" xfId="0" applyFont="1"/>
    <xf numFmtId="164" fontId="0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2" fillId="0" borderId="0" xfId="0" applyFont="1" applyAlignment="1">
      <alignment wrapText="1"/>
    </xf>
    <xf numFmtId="0" fontId="3" fillId="0" borderId="0" xfId="0" applyFont="1"/>
    <xf numFmtId="0" fontId="0" fillId="0" borderId="0" xfId="0" quotePrefix="1" applyAlignment="1">
      <alignment horizontal="center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1" xfId="0" applyNumberForma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1" fillId="2" borderId="0" xfId="0" applyFont="1" applyFill="1" applyBorder="1"/>
    <xf numFmtId="168" fontId="0" fillId="2" borderId="0" xfId="0" applyNumberFormat="1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BDE81-5EC6-1B49-847D-17108DE9FDE5}">
  <dimension ref="A1:AE85"/>
  <sheetViews>
    <sheetView tabSelected="1" workbookViewId="0">
      <selection activeCell="A89" sqref="A89"/>
    </sheetView>
  </sheetViews>
  <sheetFormatPr baseColWidth="10" defaultRowHeight="16" x14ac:dyDescent="0.2"/>
  <cols>
    <col min="1" max="1" width="42" customWidth="1"/>
    <col min="7" max="7" width="11.33203125" bestFit="1" customWidth="1"/>
    <col min="9" max="9" width="12.5" bestFit="1" customWidth="1"/>
  </cols>
  <sheetData>
    <row r="1" spans="1:13" x14ac:dyDescent="0.2">
      <c r="A1" s="1" t="s">
        <v>0</v>
      </c>
    </row>
    <row r="2" spans="1:13" x14ac:dyDescent="0.2">
      <c r="A2" s="1" t="s">
        <v>1</v>
      </c>
    </row>
    <row r="4" spans="1:13" x14ac:dyDescent="0.2">
      <c r="A4" s="6" t="s">
        <v>2</v>
      </c>
      <c r="C4" s="2" t="s">
        <v>3</v>
      </c>
      <c r="D4" s="2" t="s">
        <v>9</v>
      </c>
      <c r="E4" s="2"/>
      <c r="F4" s="2" t="s">
        <v>4</v>
      </c>
      <c r="G4" s="2" t="s">
        <v>9</v>
      </c>
      <c r="H4" s="2"/>
      <c r="I4" s="2" t="s">
        <v>5</v>
      </c>
      <c r="J4" s="2" t="s">
        <v>9</v>
      </c>
      <c r="L4" s="2" t="s">
        <v>15</v>
      </c>
      <c r="M4" s="2" t="s">
        <v>9</v>
      </c>
    </row>
    <row r="5" spans="1:13" x14ac:dyDescent="0.2">
      <c r="A5" t="s">
        <v>6</v>
      </c>
      <c r="C5" s="3">
        <v>4636</v>
      </c>
      <c r="D5" s="3" t="s">
        <v>10</v>
      </c>
      <c r="E5" s="3" t="s">
        <v>11</v>
      </c>
      <c r="F5" s="3">
        <v>1500</v>
      </c>
      <c r="G5" s="3" t="s">
        <v>10</v>
      </c>
      <c r="H5" s="3" t="s">
        <v>13</v>
      </c>
      <c r="I5" s="4">
        <f>C5*F5</f>
        <v>6954000</v>
      </c>
      <c r="J5" s="3" t="s">
        <v>10</v>
      </c>
    </row>
    <row r="6" spans="1:13" x14ac:dyDescent="0.2">
      <c r="A6" t="s">
        <v>7</v>
      </c>
      <c r="C6" s="3">
        <v>4364</v>
      </c>
      <c r="D6" s="3" t="s">
        <v>10</v>
      </c>
      <c r="E6" s="3" t="s">
        <v>11</v>
      </c>
      <c r="F6" s="3">
        <v>3000</v>
      </c>
      <c r="G6" s="3" t="s">
        <v>10</v>
      </c>
      <c r="H6" s="3" t="s">
        <v>13</v>
      </c>
      <c r="I6" s="4">
        <f t="shared" ref="I6:I7" si="0">C6*F6</f>
        <v>13092000</v>
      </c>
      <c r="J6" s="3" t="s">
        <v>10</v>
      </c>
    </row>
    <row r="7" spans="1:13" x14ac:dyDescent="0.2">
      <c r="A7" t="s">
        <v>8</v>
      </c>
      <c r="C7" s="3">
        <v>1745</v>
      </c>
      <c r="D7" s="3" t="s">
        <v>10</v>
      </c>
      <c r="E7" s="3" t="s">
        <v>11</v>
      </c>
      <c r="F7" s="3">
        <v>1705</v>
      </c>
      <c r="G7" s="3" t="s">
        <v>10</v>
      </c>
      <c r="H7" s="3" t="s">
        <v>13</v>
      </c>
      <c r="I7" s="4">
        <f t="shared" si="0"/>
        <v>2975225</v>
      </c>
      <c r="J7" s="3" t="s">
        <v>10</v>
      </c>
    </row>
    <row r="8" spans="1:13" x14ac:dyDescent="0.2">
      <c r="H8" s="3"/>
    </row>
    <row r="9" spans="1:13" x14ac:dyDescent="0.2">
      <c r="A9" t="s">
        <v>12</v>
      </c>
      <c r="C9" s="3">
        <f>SUM(C5:C7)</f>
        <v>10745</v>
      </c>
      <c r="D9" s="3" t="s">
        <v>10</v>
      </c>
      <c r="F9" s="3">
        <f>SUM(F5:F7)</f>
        <v>6205</v>
      </c>
      <c r="G9" s="3" t="s">
        <v>10</v>
      </c>
      <c r="H9" s="3" t="s">
        <v>13</v>
      </c>
      <c r="I9" s="4">
        <f>SUM(I5:I7)</f>
        <v>23021225</v>
      </c>
      <c r="J9" s="3" t="s">
        <v>10</v>
      </c>
      <c r="K9" s="3" t="s">
        <v>13</v>
      </c>
      <c r="L9" s="3">
        <v>23.02</v>
      </c>
      <c r="M9" s="3" t="s">
        <v>19</v>
      </c>
    </row>
    <row r="10" spans="1:13" x14ac:dyDescent="0.2">
      <c r="H10" s="3"/>
    </row>
    <row r="11" spans="1:13" x14ac:dyDescent="0.2">
      <c r="H11" s="3"/>
    </row>
    <row r="12" spans="1:13" x14ac:dyDescent="0.2">
      <c r="A12" s="6" t="s">
        <v>14</v>
      </c>
      <c r="C12" s="2" t="s">
        <v>3</v>
      </c>
      <c r="D12" s="2" t="s">
        <v>9</v>
      </c>
      <c r="E12" s="2"/>
      <c r="F12" s="2" t="s">
        <v>4</v>
      </c>
      <c r="G12" s="2" t="s">
        <v>9</v>
      </c>
      <c r="H12" s="2"/>
      <c r="I12" s="2" t="s">
        <v>5</v>
      </c>
      <c r="J12" s="2" t="s">
        <v>9</v>
      </c>
    </row>
    <row r="13" spans="1:13" x14ac:dyDescent="0.2">
      <c r="H13" s="3"/>
    </row>
    <row r="14" spans="1:13" x14ac:dyDescent="0.2">
      <c r="A14" t="s">
        <v>16</v>
      </c>
      <c r="H14" s="3" t="s">
        <v>13</v>
      </c>
      <c r="I14" s="7">
        <v>7607</v>
      </c>
      <c r="J14" s="3" t="s">
        <v>10</v>
      </c>
    </row>
    <row r="15" spans="1:13" x14ac:dyDescent="0.2">
      <c r="A15" t="s">
        <v>17</v>
      </c>
      <c r="C15" s="5">
        <v>292</v>
      </c>
      <c r="D15" s="3" t="s">
        <v>10</v>
      </c>
      <c r="E15" s="3" t="s">
        <v>11</v>
      </c>
      <c r="F15" s="5">
        <v>2</v>
      </c>
      <c r="G15" s="3" t="s">
        <v>10</v>
      </c>
      <c r="H15" s="3" t="s">
        <v>13</v>
      </c>
      <c r="I15" s="7">
        <f>C15*F15</f>
        <v>584</v>
      </c>
      <c r="J15" s="3" t="s">
        <v>10</v>
      </c>
    </row>
    <row r="16" spans="1:13" x14ac:dyDescent="0.2">
      <c r="H16" s="3"/>
      <c r="I16" s="3"/>
      <c r="J16" s="3"/>
    </row>
    <row r="17" spans="1:31" x14ac:dyDescent="0.2">
      <c r="H17" s="3" t="s">
        <v>13</v>
      </c>
      <c r="I17" s="5">
        <f>I14-I15</f>
        <v>7023</v>
      </c>
      <c r="J17" s="3" t="s">
        <v>10</v>
      </c>
    </row>
    <row r="18" spans="1:31" x14ac:dyDescent="0.2">
      <c r="H18" s="3" t="s">
        <v>13</v>
      </c>
      <c r="I18" s="3">
        <v>5610</v>
      </c>
      <c r="J18" s="3" t="s">
        <v>10</v>
      </c>
    </row>
    <row r="19" spans="1:31" x14ac:dyDescent="0.2">
      <c r="H19" s="3"/>
      <c r="I19" s="3"/>
      <c r="J19" s="3"/>
    </row>
    <row r="20" spans="1:31" x14ac:dyDescent="0.2">
      <c r="A20" t="s">
        <v>12</v>
      </c>
      <c r="C20" s="3">
        <v>7.02</v>
      </c>
      <c r="D20" s="3" t="s">
        <v>18</v>
      </c>
      <c r="E20" s="3" t="s">
        <v>11</v>
      </c>
      <c r="F20" s="3">
        <v>5.61</v>
      </c>
      <c r="G20" s="3" t="s">
        <v>18</v>
      </c>
      <c r="H20" s="3" t="s">
        <v>13</v>
      </c>
      <c r="I20" s="8">
        <f>C20*F20</f>
        <v>39.382199999999997</v>
      </c>
      <c r="J20" s="3" t="s">
        <v>19</v>
      </c>
    </row>
    <row r="21" spans="1:31" x14ac:dyDescent="0.2">
      <c r="H21" s="3"/>
    </row>
    <row r="22" spans="1:31" x14ac:dyDescent="0.2">
      <c r="H22" s="3"/>
    </row>
    <row r="23" spans="1:31" x14ac:dyDescent="0.2">
      <c r="A23" t="s">
        <v>20</v>
      </c>
      <c r="C23" s="8">
        <f>L9</f>
        <v>23.02</v>
      </c>
      <c r="D23" s="3" t="s">
        <v>19</v>
      </c>
      <c r="E23" s="3" t="s">
        <v>21</v>
      </c>
      <c r="F23" s="8">
        <f>I20</f>
        <v>39.382199999999997</v>
      </c>
      <c r="G23" s="3" t="s">
        <v>19</v>
      </c>
      <c r="H23" s="3" t="s">
        <v>13</v>
      </c>
      <c r="I23" s="8">
        <f>C23+F23</f>
        <v>62.402199999999993</v>
      </c>
      <c r="J23" s="3" t="s">
        <v>19</v>
      </c>
    </row>
    <row r="24" spans="1:31" x14ac:dyDescent="0.2">
      <c r="C24" s="3"/>
      <c r="D24" s="3"/>
      <c r="E24" s="3"/>
      <c r="F24" s="3"/>
      <c r="G24" s="3"/>
      <c r="H24" s="3"/>
      <c r="I24" s="3"/>
      <c r="J24" s="3"/>
    </row>
    <row r="25" spans="1:31" x14ac:dyDescent="0.2">
      <c r="A25" t="s">
        <v>22</v>
      </c>
      <c r="C25" s="8">
        <f>I23</f>
        <v>62.402199999999993</v>
      </c>
      <c r="D25" s="3" t="s">
        <v>11</v>
      </c>
      <c r="E25" s="3">
        <v>2025</v>
      </c>
      <c r="F25" s="3" t="s">
        <v>13</v>
      </c>
      <c r="G25" s="9">
        <f>C25*E25</f>
        <v>126364.45499999999</v>
      </c>
      <c r="H25" s="3"/>
      <c r="I25" s="3"/>
      <c r="J25" s="3"/>
    </row>
    <row r="26" spans="1:31" x14ac:dyDescent="0.2">
      <c r="C26" s="3"/>
      <c r="D26" s="3"/>
      <c r="E26" s="3"/>
      <c r="F26" s="3"/>
      <c r="G26" s="3"/>
      <c r="H26" s="3"/>
      <c r="I26" s="3"/>
      <c r="J26" s="3"/>
    </row>
    <row r="27" spans="1:31" x14ac:dyDescent="0.2">
      <c r="C27" s="3"/>
      <c r="D27" s="3"/>
      <c r="E27" s="3"/>
      <c r="F27" s="3"/>
      <c r="G27" s="3"/>
      <c r="H27" s="3"/>
      <c r="I27" s="3"/>
      <c r="J27" s="3"/>
    </row>
    <row r="28" spans="1:31" x14ac:dyDescent="0.2">
      <c r="C28" s="3"/>
      <c r="D28" s="3"/>
      <c r="E28" s="3"/>
      <c r="F28" s="3"/>
      <c r="G28" s="3"/>
      <c r="H28" s="3"/>
      <c r="I28" s="3"/>
      <c r="J28" s="3"/>
    </row>
    <row r="29" spans="1:31" ht="34" x14ac:dyDescent="0.2">
      <c r="A29" s="10" t="s">
        <v>23</v>
      </c>
      <c r="C29" s="3"/>
      <c r="D29" s="3"/>
      <c r="E29" s="3"/>
      <c r="F29" s="3"/>
      <c r="G29" s="3"/>
      <c r="H29" s="3"/>
      <c r="I29" s="3"/>
      <c r="J29" s="3"/>
    </row>
    <row r="30" spans="1:31" x14ac:dyDescent="0.2">
      <c r="C30" s="3"/>
      <c r="D30" s="3"/>
      <c r="E30" s="3"/>
      <c r="F30" s="3"/>
      <c r="G30" s="3"/>
      <c r="H30" s="3"/>
      <c r="I30" s="3"/>
      <c r="J30" s="3"/>
    </row>
    <row r="31" spans="1:31" x14ac:dyDescent="0.2">
      <c r="A31" s="11" t="s">
        <v>24</v>
      </c>
    </row>
    <row r="32" spans="1:31" x14ac:dyDescent="0.2">
      <c r="J32" s="3" t="s">
        <v>9</v>
      </c>
      <c r="K32" s="14" t="s">
        <v>28</v>
      </c>
      <c r="L32" s="14"/>
      <c r="M32" s="14"/>
      <c r="N32" s="14"/>
      <c r="O32" s="14"/>
      <c r="T32" s="14" t="s">
        <v>30</v>
      </c>
      <c r="U32" s="14"/>
      <c r="V32" s="14"/>
      <c r="W32" s="14"/>
      <c r="X32" s="14"/>
      <c r="AA32" s="14" t="s">
        <v>31</v>
      </c>
      <c r="AB32" s="14"/>
      <c r="AC32" s="14"/>
      <c r="AD32" s="14"/>
      <c r="AE32" s="14"/>
    </row>
    <row r="33" spans="1:31" x14ac:dyDescent="0.2">
      <c r="A33" t="s">
        <v>25</v>
      </c>
      <c r="B33" s="3">
        <v>2</v>
      </c>
      <c r="C33" s="3" t="s">
        <v>11</v>
      </c>
      <c r="D33" s="3">
        <v>4</v>
      </c>
      <c r="E33" s="3" t="s">
        <v>11</v>
      </c>
      <c r="F33" s="8">
        <v>0.5</v>
      </c>
      <c r="G33" s="3" t="s">
        <v>11</v>
      </c>
      <c r="H33" s="3">
        <v>200</v>
      </c>
      <c r="I33" s="3">
        <f>B33*D33*F33*H33</f>
        <v>800</v>
      </c>
      <c r="J33" s="3" t="s">
        <v>10</v>
      </c>
      <c r="K33" s="8">
        <v>0.8</v>
      </c>
      <c r="L33" s="3" t="s">
        <v>21</v>
      </c>
      <c r="M33" s="3" t="s">
        <v>29</v>
      </c>
      <c r="N33" s="3" t="s">
        <v>13</v>
      </c>
      <c r="O33" s="8">
        <v>17.809999999999999</v>
      </c>
      <c r="T33" s="8">
        <v>17.809999999999999</v>
      </c>
      <c r="U33" s="3" t="s">
        <v>11</v>
      </c>
      <c r="V33" s="3">
        <v>22.34</v>
      </c>
      <c r="W33" s="3" t="s">
        <v>13</v>
      </c>
      <c r="X33" s="8">
        <f>T33*V33</f>
        <v>397.87539999999996</v>
      </c>
      <c r="Y33" s="3"/>
      <c r="Z33" s="3"/>
      <c r="AA33" s="8">
        <f>X33</f>
        <v>397.87539999999996</v>
      </c>
      <c r="AB33" s="3" t="s">
        <v>11</v>
      </c>
      <c r="AC33" s="3">
        <v>46.57</v>
      </c>
      <c r="AD33" s="3" t="s">
        <v>13</v>
      </c>
      <c r="AE33" s="9">
        <f>AA33*AC33</f>
        <v>18529.057377999998</v>
      </c>
    </row>
    <row r="34" spans="1:31" x14ac:dyDescent="0.2">
      <c r="A34" t="s">
        <v>25</v>
      </c>
      <c r="B34" s="3">
        <v>2</v>
      </c>
      <c r="C34" s="3" t="s">
        <v>11</v>
      </c>
      <c r="D34" s="3">
        <v>4</v>
      </c>
      <c r="E34" s="3" t="s">
        <v>11</v>
      </c>
      <c r="F34" s="8">
        <v>0.5</v>
      </c>
      <c r="G34" s="3" t="s">
        <v>11</v>
      </c>
      <c r="H34" s="3">
        <v>200</v>
      </c>
      <c r="I34" s="3">
        <f t="shared" ref="I34:I40" si="1">B34*D34*F34*H34</f>
        <v>800</v>
      </c>
      <c r="J34" s="3" t="s">
        <v>10</v>
      </c>
      <c r="K34" s="8">
        <v>0.8</v>
      </c>
      <c r="L34" s="3"/>
      <c r="M34" s="3"/>
      <c r="N34" s="3"/>
      <c r="O34" s="3">
        <v>18.61</v>
      </c>
      <c r="T34" s="3">
        <v>18.61</v>
      </c>
      <c r="U34" s="3" t="s">
        <v>11</v>
      </c>
      <c r="V34" s="3">
        <v>22.34</v>
      </c>
      <c r="W34" s="3" t="s">
        <v>13</v>
      </c>
      <c r="X34" s="8">
        <f t="shared" ref="X34:X40" si="2">T34*V34</f>
        <v>415.74739999999997</v>
      </c>
      <c r="Y34" s="3"/>
      <c r="Z34" s="3"/>
      <c r="AA34" s="8">
        <f t="shared" ref="AA34:AA40" si="3">X34</f>
        <v>415.74739999999997</v>
      </c>
      <c r="AB34" s="3" t="s">
        <v>11</v>
      </c>
      <c r="AC34" s="3">
        <v>46.57</v>
      </c>
      <c r="AD34" s="3" t="s">
        <v>13</v>
      </c>
      <c r="AE34" s="9">
        <f t="shared" ref="AE34:AE40" si="4">AA34*AC34</f>
        <v>19361.356417999999</v>
      </c>
    </row>
    <row r="35" spans="1:31" x14ac:dyDescent="0.2">
      <c r="A35" t="s">
        <v>26</v>
      </c>
      <c r="B35" s="3">
        <v>2</v>
      </c>
      <c r="C35" s="3" t="s">
        <v>11</v>
      </c>
      <c r="D35" s="3">
        <v>4</v>
      </c>
      <c r="E35" s="3" t="s">
        <v>11</v>
      </c>
      <c r="F35" s="8">
        <v>0.5</v>
      </c>
      <c r="G35" s="3" t="s">
        <v>11</v>
      </c>
      <c r="H35" s="3">
        <v>75</v>
      </c>
      <c r="I35" s="3">
        <f t="shared" si="1"/>
        <v>300</v>
      </c>
      <c r="J35" s="3" t="s">
        <v>10</v>
      </c>
      <c r="K35" s="8">
        <v>0.3</v>
      </c>
      <c r="L35" s="3"/>
      <c r="M35" s="3"/>
      <c r="N35" s="3"/>
      <c r="O35" s="3">
        <v>18.91</v>
      </c>
      <c r="T35" s="3">
        <v>18.91</v>
      </c>
      <c r="U35" s="3" t="s">
        <v>11</v>
      </c>
      <c r="V35" s="3">
        <v>22.34</v>
      </c>
      <c r="W35" s="3" t="s">
        <v>13</v>
      </c>
      <c r="X35" s="8">
        <f t="shared" si="2"/>
        <v>422.44940000000003</v>
      </c>
      <c r="Y35" s="3"/>
      <c r="Z35" s="3"/>
      <c r="AA35" s="8">
        <f t="shared" si="3"/>
        <v>422.44940000000003</v>
      </c>
      <c r="AB35" s="3" t="s">
        <v>11</v>
      </c>
      <c r="AC35" s="3">
        <v>22.93</v>
      </c>
      <c r="AD35" s="3" t="s">
        <v>13</v>
      </c>
      <c r="AE35" s="9">
        <f t="shared" si="4"/>
        <v>9686.7647420000012</v>
      </c>
    </row>
    <row r="36" spans="1:31" x14ac:dyDescent="0.2">
      <c r="A36" t="s">
        <v>26</v>
      </c>
      <c r="B36" s="3">
        <v>2</v>
      </c>
      <c r="C36" s="3" t="s">
        <v>11</v>
      </c>
      <c r="D36" s="3">
        <v>4</v>
      </c>
      <c r="E36" s="3" t="s">
        <v>11</v>
      </c>
      <c r="F36" s="8">
        <v>0.5</v>
      </c>
      <c r="G36" s="3" t="s">
        <v>11</v>
      </c>
      <c r="H36" s="3">
        <v>75</v>
      </c>
      <c r="I36" s="3">
        <f t="shared" si="1"/>
        <v>300</v>
      </c>
      <c r="J36" s="3" t="s">
        <v>10</v>
      </c>
      <c r="K36" s="8">
        <v>0.3</v>
      </c>
      <c r="L36" s="3"/>
      <c r="M36" s="3"/>
      <c r="N36" s="3"/>
      <c r="O36" s="3">
        <v>19.309999999999999</v>
      </c>
      <c r="T36" s="3">
        <v>19.309999999999999</v>
      </c>
      <c r="U36" s="3" t="s">
        <v>11</v>
      </c>
      <c r="V36" s="3">
        <v>22.34</v>
      </c>
      <c r="W36" s="3" t="s">
        <v>13</v>
      </c>
      <c r="X36" s="8">
        <f t="shared" si="2"/>
        <v>431.38539999999995</v>
      </c>
      <c r="Y36" s="3"/>
      <c r="Z36" s="3"/>
      <c r="AA36" s="8">
        <f t="shared" si="3"/>
        <v>431.38539999999995</v>
      </c>
      <c r="AB36" s="3" t="s">
        <v>11</v>
      </c>
      <c r="AC36" s="3">
        <v>22.93</v>
      </c>
      <c r="AD36" s="3" t="s">
        <v>13</v>
      </c>
      <c r="AE36" s="9">
        <f t="shared" si="4"/>
        <v>9891.6672219999982</v>
      </c>
    </row>
    <row r="37" spans="1:31" x14ac:dyDescent="0.2">
      <c r="A37" t="s">
        <v>27</v>
      </c>
      <c r="B37" s="3">
        <v>2</v>
      </c>
      <c r="C37" s="3" t="s">
        <v>11</v>
      </c>
      <c r="D37" s="3">
        <v>4</v>
      </c>
      <c r="E37" s="3" t="s">
        <v>11</v>
      </c>
      <c r="F37" s="8">
        <v>0.5</v>
      </c>
      <c r="G37" s="3" t="s">
        <v>11</v>
      </c>
      <c r="H37" s="3">
        <v>30</v>
      </c>
      <c r="I37" s="3">
        <f t="shared" si="1"/>
        <v>120</v>
      </c>
      <c r="J37" s="3" t="s">
        <v>10</v>
      </c>
      <c r="K37" s="8">
        <v>0.12</v>
      </c>
      <c r="L37" s="3"/>
      <c r="M37" s="3"/>
      <c r="N37" s="3"/>
      <c r="O37" s="3">
        <v>19.350000000000001</v>
      </c>
      <c r="T37" s="3">
        <v>19.350000000000001</v>
      </c>
      <c r="U37" s="3" t="s">
        <v>11</v>
      </c>
      <c r="V37" s="3">
        <v>22.34</v>
      </c>
      <c r="W37" s="12" t="s">
        <v>13</v>
      </c>
      <c r="X37" s="8">
        <f t="shared" si="2"/>
        <v>432.27900000000005</v>
      </c>
      <c r="Y37" s="3"/>
      <c r="Z37" s="3"/>
      <c r="AA37" s="8">
        <f t="shared" si="3"/>
        <v>432.27900000000005</v>
      </c>
      <c r="AB37" s="3" t="s">
        <v>11</v>
      </c>
      <c r="AC37" s="3">
        <v>1.46</v>
      </c>
      <c r="AD37" s="3" t="s">
        <v>13</v>
      </c>
      <c r="AE37" s="9">
        <f t="shared" si="4"/>
        <v>631.12734000000012</v>
      </c>
    </row>
    <row r="38" spans="1:31" x14ac:dyDescent="0.2">
      <c r="A38" t="s">
        <v>27</v>
      </c>
      <c r="B38" s="3">
        <v>2</v>
      </c>
      <c r="C38" s="3" t="s">
        <v>11</v>
      </c>
      <c r="D38" s="3">
        <v>4</v>
      </c>
      <c r="E38" s="3" t="s">
        <v>11</v>
      </c>
      <c r="F38" s="8">
        <v>0.5</v>
      </c>
      <c r="G38" s="3" t="s">
        <v>11</v>
      </c>
      <c r="H38" s="3">
        <v>30</v>
      </c>
      <c r="I38" s="3">
        <f t="shared" si="1"/>
        <v>120</v>
      </c>
      <c r="J38" s="3" t="s">
        <v>10</v>
      </c>
      <c r="K38" s="8">
        <v>0.12</v>
      </c>
      <c r="L38" s="3"/>
      <c r="M38" s="3"/>
      <c r="N38" s="3"/>
      <c r="O38" s="8">
        <v>19.5</v>
      </c>
      <c r="T38" s="8">
        <v>19.5</v>
      </c>
      <c r="U38" s="3" t="s">
        <v>11</v>
      </c>
      <c r="V38" s="3">
        <v>22.34</v>
      </c>
      <c r="W38" s="3" t="s">
        <v>13</v>
      </c>
      <c r="X38" s="8">
        <f t="shared" si="2"/>
        <v>435.63</v>
      </c>
      <c r="Y38" s="3"/>
      <c r="Z38" s="3"/>
      <c r="AA38" s="8">
        <f t="shared" si="3"/>
        <v>435.63</v>
      </c>
      <c r="AB38" s="3" t="s">
        <v>11</v>
      </c>
      <c r="AC38" s="3">
        <v>1.46</v>
      </c>
      <c r="AD38" s="3" t="s">
        <v>13</v>
      </c>
      <c r="AE38" s="9">
        <f t="shared" si="4"/>
        <v>636.01980000000003</v>
      </c>
    </row>
    <row r="39" spans="1:31" x14ac:dyDescent="0.2">
      <c r="A39" t="s">
        <v>25</v>
      </c>
      <c r="B39" s="3">
        <v>2</v>
      </c>
      <c r="C39" s="3" t="s">
        <v>11</v>
      </c>
      <c r="D39" s="3">
        <v>4</v>
      </c>
      <c r="E39" s="3" t="s">
        <v>11</v>
      </c>
      <c r="F39" s="8">
        <v>0.5</v>
      </c>
      <c r="G39" s="3" t="s">
        <v>11</v>
      </c>
      <c r="H39" s="3">
        <v>200</v>
      </c>
      <c r="I39" s="3">
        <f t="shared" si="1"/>
        <v>800</v>
      </c>
      <c r="J39" s="3" t="s">
        <v>10</v>
      </c>
      <c r="K39" s="8">
        <v>0.8</v>
      </c>
      <c r="L39" s="3"/>
      <c r="M39" s="3"/>
      <c r="N39" s="3"/>
      <c r="O39" s="8">
        <v>20.3</v>
      </c>
      <c r="T39" s="8">
        <v>20.3</v>
      </c>
      <c r="U39" s="3" t="s">
        <v>11</v>
      </c>
      <c r="V39" s="3">
        <v>22.34</v>
      </c>
      <c r="W39" s="3" t="s">
        <v>13</v>
      </c>
      <c r="X39" s="8">
        <f t="shared" si="2"/>
        <v>453.50200000000001</v>
      </c>
      <c r="Y39" s="3"/>
      <c r="Z39" s="3"/>
      <c r="AA39" s="8">
        <f t="shared" si="3"/>
        <v>453.50200000000001</v>
      </c>
      <c r="AB39" s="3" t="s">
        <v>11</v>
      </c>
      <c r="AC39" s="3">
        <v>46.57</v>
      </c>
      <c r="AD39" s="3" t="s">
        <v>13</v>
      </c>
      <c r="AE39" s="9">
        <f t="shared" si="4"/>
        <v>21119.58814</v>
      </c>
    </row>
    <row r="40" spans="1:31" x14ac:dyDescent="0.2">
      <c r="A40" t="s">
        <v>25</v>
      </c>
      <c r="B40" s="3">
        <v>2</v>
      </c>
      <c r="C40" s="3" t="s">
        <v>11</v>
      </c>
      <c r="D40" s="3">
        <v>4</v>
      </c>
      <c r="E40" s="3" t="s">
        <v>11</v>
      </c>
      <c r="F40" s="8">
        <v>0.5</v>
      </c>
      <c r="G40" s="3" t="s">
        <v>11</v>
      </c>
      <c r="H40" s="3">
        <v>200</v>
      </c>
      <c r="I40" s="3">
        <f t="shared" si="1"/>
        <v>800</v>
      </c>
      <c r="J40" s="3" t="s">
        <v>10</v>
      </c>
      <c r="K40" s="8">
        <v>0.8</v>
      </c>
      <c r="L40" s="3"/>
      <c r="M40" s="3"/>
      <c r="N40" s="3"/>
      <c r="O40" s="8">
        <v>21.1</v>
      </c>
      <c r="T40" s="8">
        <v>21.1</v>
      </c>
      <c r="U40" s="3" t="s">
        <v>11</v>
      </c>
      <c r="V40" s="3">
        <v>22.34</v>
      </c>
      <c r="W40" s="3" t="s">
        <v>13</v>
      </c>
      <c r="X40" s="8">
        <f t="shared" si="2"/>
        <v>471.37400000000002</v>
      </c>
      <c r="Y40" s="3"/>
      <c r="Z40" s="3"/>
      <c r="AA40" s="8">
        <f t="shared" si="3"/>
        <v>471.37400000000002</v>
      </c>
      <c r="AB40" s="3" t="s">
        <v>11</v>
      </c>
      <c r="AC40" s="3">
        <v>46.57</v>
      </c>
      <c r="AD40" s="3" t="s">
        <v>13</v>
      </c>
      <c r="AE40" s="9">
        <f t="shared" si="4"/>
        <v>21951.887180000002</v>
      </c>
    </row>
    <row r="41" spans="1:31" x14ac:dyDescent="0.2">
      <c r="V41" s="3"/>
      <c r="W41" s="3"/>
      <c r="X41" s="3"/>
      <c r="Y41" s="3"/>
      <c r="Z41" s="3"/>
      <c r="AA41" s="3"/>
      <c r="AB41" s="3"/>
    </row>
    <row r="43" spans="1:31" x14ac:dyDescent="0.2">
      <c r="A43" t="s">
        <v>32</v>
      </c>
      <c r="B43" s="3">
        <v>17.809999999999999</v>
      </c>
      <c r="C43" s="3" t="s">
        <v>11</v>
      </c>
      <c r="D43" s="8">
        <v>4.5</v>
      </c>
      <c r="E43" s="3" t="s">
        <v>13</v>
      </c>
      <c r="F43" s="3">
        <f>B43*D43</f>
        <v>80.144999999999996</v>
      </c>
    </row>
    <row r="44" spans="1:31" x14ac:dyDescent="0.2">
      <c r="A44" t="s">
        <v>33</v>
      </c>
      <c r="B44" s="8">
        <v>21.1</v>
      </c>
      <c r="C44" s="3" t="s">
        <v>11</v>
      </c>
      <c r="D44" s="8">
        <v>4.5</v>
      </c>
      <c r="E44" s="3" t="s">
        <v>13</v>
      </c>
      <c r="F44" s="3">
        <f t="shared" ref="F44:F52" si="5">B44*D44</f>
        <v>94.95</v>
      </c>
    </row>
    <row r="45" spans="1:31" x14ac:dyDescent="0.2">
      <c r="E45" s="3" t="s">
        <v>38</v>
      </c>
      <c r="F45" s="8">
        <f>F43+F44</f>
        <v>175.095</v>
      </c>
    </row>
    <row r="47" spans="1:31" x14ac:dyDescent="0.2">
      <c r="A47" t="s">
        <v>34</v>
      </c>
      <c r="B47" s="3">
        <v>18.91</v>
      </c>
      <c r="C47" s="3" t="s">
        <v>11</v>
      </c>
      <c r="D47" s="3">
        <v>4.5</v>
      </c>
      <c r="E47" s="3"/>
      <c r="F47" s="3">
        <f>B47*D47</f>
        <v>85.094999999999999</v>
      </c>
    </row>
    <row r="48" spans="1:31" x14ac:dyDescent="0.2">
      <c r="A48" t="s">
        <v>35</v>
      </c>
      <c r="B48" s="3">
        <v>19.309999999999999</v>
      </c>
      <c r="C48" s="3" t="s">
        <v>11</v>
      </c>
      <c r="D48" s="3">
        <v>4.5</v>
      </c>
      <c r="E48" s="3"/>
      <c r="F48" s="3">
        <f>B48*D48</f>
        <v>86.894999999999996</v>
      </c>
    </row>
    <row r="49" spans="1:10" x14ac:dyDescent="0.2">
      <c r="B49" s="3"/>
      <c r="C49" s="3"/>
      <c r="D49" s="3"/>
      <c r="E49" s="3" t="s">
        <v>38</v>
      </c>
      <c r="F49" s="3">
        <f>F47+F48</f>
        <v>171.99</v>
      </c>
    </row>
    <row r="50" spans="1:10" x14ac:dyDescent="0.2">
      <c r="B50" s="3"/>
      <c r="C50" s="3"/>
      <c r="D50" s="3"/>
      <c r="E50" s="3"/>
      <c r="F50" s="3"/>
    </row>
    <row r="51" spans="1:10" x14ac:dyDescent="0.2">
      <c r="A51" t="s">
        <v>36</v>
      </c>
      <c r="B51" s="8">
        <v>19.350000000000001</v>
      </c>
      <c r="C51" s="3" t="s">
        <v>11</v>
      </c>
      <c r="D51" s="3">
        <v>4.5</v>
      </c>
      <c r="E51" s="3"/>
      <c r="F51" s="3">
        <f t="shared" si="5"/>
        <v>87.075000000000003</v>
      </c>
    </row>
    <row r="52" spans="1:10" x14ac:dyDescent="0.2">
      <c r="A52" t="s">
        <v>37</v>
      </c>
      <c r="B52" s="13">
        <v>19.5</v>
      </c>
      <c r="C52" s="3" t="s">
        <v>11</v>
      </c>
      <c r="D52" s="3">
        <v>4.5</v>
      </c>
      <c r="E52" s="3"/>
      <c r="F52" s="3">
        <f t="shared" si="5"/>
        <v>87.75</v>
      </c>
    </row>
    <row r="53" spans="1:10" x14ac:dyDescent="0.2">
      <c r="B53" s="3"/>
      <c r="C53" s="3"/>
      <c r="D53" s="3"/>
      <c r="E53" s="3" t="s">
        <v>38</v>
      </c>
      <c r="F53" s="8">
        <f>F51+F52</f>
        <v>174.82499999999999</v>
      </c>
    </row>
    <row r="57" spans="1:10" x14ac:dyDescent="0.2">
      <c r="A57" s="6" t="s">
        <v>39</v>
      </c>
      <c r="C57" s="2" t="s">
        <v>3</v>
      </c>
      <c r="D57" s="2" t="s">
        <v>9</v>
      </c>
      <c r="E57" s="2"/>
      <c r="F57" s="2" t="s">
        <v>4</v>
      </c>
      <c r="G57" s="2" t="s">
        <v>9</v>
      </c>
      <c r="I57" s="2" t="s">
        <v>15</v>
      </c>
    </row>
    <row r="58" spans="1:10" x14ac:dyDescent="0.2">
      <c r="C58" s="3">
        <v>7.85</v>
      </c>
      <c r="D58" s="3" t="s">
        <v>18</v>
      </c>
      <c r="E58" s="3" t="s">
        <v>11</v>
      </c>
      <c r="F58" s="3">
        <v>3.61</v>
      </c>
      <c r="G58" s="3" t="s">
        <v>18</v>
      </c>
      <c r="H58" s="3" t="s">
        <v>13</v>
      </c>
      <c r="I58" s="8">
        <f>C58*F58</f>
        <v>28.338499999999996</v>
      </c>
      <c r="J58" s="3" t="s">
        <v>19</v>
      </c>
    </row>
    <row r="61" spans="1:10" x14ac:dyDescent="0.2">
      <c r="A61" s="6" t="s">
        <v>40</v>
      </c>
    </row>
    <row r="64" spans="1:10" ht="17" thickBot="1" x14ac:dyDescent="0.25"/>
    <row r="65" spans="1:6" ht="17" thickTop="1" x14ac:dyDescent="0.2">
      <c r="A65" s="22"/>
      <c r="B65" s="23"/>
      <c r="C65" s="23"/>
      <c r="D65" s="23"/>
      <c r="E65" s="23"/>
      <c r="F65" s="24"/>
    </row>
    <row r="66" spans="1:6" x14ac:dyDescent="0.2">
      <c r="A66" s="25"/>
      <c r="B66" s="26"/>
      <c r="C66" s="26"/>
      <c r="D66" s="26"/>
      <c r="E66" s="26"/>
      <c r="F66" s="27"/>
    </row>
    <row r="67" spans="1:6" x14ac:dyDescent="0.2">
      <c r="A67" s="25" t="s">
        <v>49</v>
      </c>
      <c r="B67" s="26"/>
      <c r="C67" s="26"/>
      <c r="D67" s="26"/>
      <c r="E67" s="26"/>
      <c r="F67" s="27"/>
    </row>
    <row r="68" spans="1:6" x14ac:dyDescent="0.2">
      <c r="A68" s="25"/>
      <c r="B68" s="26"/>
      <c r="C68" s="26"/>
      <c r="D68" s="26"/>
      <c r="E68" s="26"/>
      <c r="F68" s="27"/>
    </row>
    <row r="69" spans="1:6" x14ac:dyDescent="0.2">
      <c r="A69" s="20" t="s">
        <v>41</v>
      </c>
      <c r="B69" s="15" t="s">
        <v>42</v>
      </c>
      <c r="C69" s="15" t="s">
        <v>9</v>
      </c>
      <c r="D69" s="15" t="s">
        <v>43</v>
      </c>
      <c r="E69" s="15" t="s">
        <v>15</v>
      </c>
      <c r="F69" s="27"/>
    </row>
    <row r="70" spans="1:6" x14ac:dyDescent="0.2">
      <c r="A70" s="21"/>
      <c r="B70" s="16"/>
      <c r="C70" s="16"/>
      <c r="D70" s="16"/>
      <c r="E70" s="16"/>
      <c r="F70" s="27"/>
    </row>
    <row r="71" spans="1:6" x14ac:dyDescent="0.2">
      <c r="A71" s="21" t="s">
        <v>44</v>
      </c>
      <c r="B71" s="17">
        <f>F45</f>
        <v>175.095</v>
      </c>
      <c r="C71" s="18" t="s">
        <v>19</v>
      </c>
      <c r="D71" s="18">
        <v>46.57</v>
      </c>
      <c r="E71" s="19">
        <f>B71*D71</f>
        <v>8154.1741499999998</v>
      </c>
      <c r="F71" s="27"/>
    </row>
    <row r="72" spans="1:6" x14ac:dyDescent="0.2">
      <c r="A72" s="21"/>
      <c r="B72" s="18"/>
      <c r="C72" s="18"/>
      <c r="D72" s="18"/>
      <c r="E72" s="19"/>
      <c r="F72" s="27"/>
    </row>
    <row r="73" spans="1:6" x14ac:dyDescent="0.2">
      <c r="A73" s="21"/>
      <c r="B73" s="18"/>
      <c r="C73" s="18"/>
      <c r="D73" s="18"/>
      <c r="E73" s="19"/>
      <c r="F73" s="27"/>
    </row>
    <row r="74" spans="1:6" x14ac:dyDescent="0.2">
      <c r="A74" s="21" t="s">
        <v>45</v>
      </c>
      <c r="B74" s="18">
        <f>F49</f>
        <v>171.99</v>
      </c>
      <c r="C74" s="18" t="s">
        <v>19</v>
      </c>
      <c r="D74" s="18">
        <v>22.93</v>
      </c>
      <c r="E74" s="19">
        <f t="shared" ref="E74:E80" si="6">B74*D74</f>
        <v>3943.7307000000001</v>
      </c>
      <c r="F74" s="27"/>
    </row>
    <row r="75" spans="1:6" x14ac:dyDescent="0.2">
      <c r="A75" s="21"/>
      <c r="B75" s="18"/>
      <c r="C75" s="18"/>
      <c r="D75" s="18"/>
      <c r="E75" s="19"/>
      <c r="F75" s="27"/>
    </row>
    <row r="76" spans="1:6" x14ac:dyDescent="0.2">
      <c r="A76" s="21"/>
      <c r="B76" s="18"/>
      <c r="C76" s="18"/>
      <c r="D76" s="18"/>
      <c r="E76" s="19"/>
      <c r="F76" s="27"/>
    </row>
    <row r="77" spans="1:6" x14ac:dyDescent="0.2">
      <c r="A77" s="21" t="s">
        <v>46</v>
      </c>
      <c r="B77" s="17">
        <f>F53</f>
        <v>174.82499999999999</v>
      </c>
      <c r="C77" s="18" t="s">
        <v>19</v>
      </c>
      <c r="D77" s="18">
        <v>1.46</v>
      </c>
      <c r="E77" s="19">
        <f t="shared" si="6"/>
        <v>255.24449999999999</v>
      </c>
      <c r="F77" s="27"/>
    </row>
    <row r="78" spans="1:6" x14ac:dyDescent="0.2">
      <c r="A78" s="21"/>
      <c r="B78" s="18"/>
      <c r="C78" s="18"/>
      <c r="D78" s="18"/>
      <c r="E78" s="19"/>
      <c r="F78" s="27"/>
    </row>
    <row r="79" spans="1:6" x14ac:dyDescent="0.2">
      <c r="A79" s="21"/>
      <c r="B79" s="18"/>
      <c r="C79" s="18"/>
      <c r="D79" s="18"/>
      <c r="E79" s="19"/>
      <c r="F79" s="27"/>
    </row>
    <row r="80" spans="1:6" x14ac:dyDescent="0.2">
      <c r="A80" s="21" t="s">
        <v>47</v>
      </c>
      <c r="B80" s="17">
        <f>I58</f>
        <v>28.338499999999996</v>
      </c>
      <c r="C80" s="18" t="s">
        <v>19</v>
      </c>
      <c r="D80" s="17">
        <v>67</v>
      </c>
      <c r="E80" s="19">
        <f t="shared" si="6"/>
        <v>1898.6794999999997</v>
      </c>
      <c r="F80" s="27"/>
    </row>
    <row r="81" spans="1:6" x14ac:dyDescent="0.2">
      <c r="A81" s="25"/>
      <c r="B81" s="26"/>
      <c r="C81" s="26"/>
      <c r="D81" s="26"/>
      <c r="E81" s="26"/>
      <c r="F81" s="27"/>
    </row>
    <row r="82" spans="1:6" x14ac:dyDescent="0.2">
      <c r="A82" s="25"/>
      <c r="B82" s="26"/>
      <c r="C82" s="26"/>
      <c r="D82" s="28" t="s">
        <v>48</v>
      </c>
      <c r="E82" s="29">
        <f>SUM(E71:E80)</f>
        <v>14251.82885</v>
      </c>
      <c r="F82" s="27"/>
    </row>
    <row r="83" spans="1:6" x14ac:dyDescent="0.2">
      <c r="A83" s="25"/>
      <c r="B83" s="26"/>
      <c r="C83" s="26"/>
      <c r="D83" s="26"/>
      <c r="E83" s="26"/>
      <c r="F83" s="27"/>
    </row>
    <row r="84" spans="1:6" ht="17" thickBot="1" x14ac:dyDescent="0.25">
      <c r="A84" s="30"/>
      <c r="B84" s="31"/>
      <c r="C84" s="31"/>
      <c r="D84" s="31"/>
      <c r="E84" s="31"/>
      <c r="F84" s="32"/>
    </row>
    <row r="85" spans="1:6" ht="17" thickTop="1" x14ac:dyDescent="0.2"/>
  </sheetData>
  <mergeCells count="3">
    <mergeCell ref="K32:O32"/>
    <mergeCell ref="T32:X32"/>
    <mergeCell ref="AA32:A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Take off &amp; Measurement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2023-05-08T10:28:29Z</dcterms:created>
  <dcterms:modified xsi:type="dcterms:W3CDTF">2023-05-08T12:01:28Z</dcterms:modified>
</cp:coreProperties>
</file>