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n_kaliyamurthy_uwtsd_ac_uk/Documents/Modules_Handling/Marking/ModuleBoxes 2022/ACCB6019/"/>
    </mc:Choice>
  </mc:AlternateContent>
  <xr:revisionPtr revIDLastSave="34" documentId="11_C7864480441A4B423E636E92F79D9B7DE4F42BB1" xr6:coauthVersionLast="47" xr6:coauthVersionMax="47" xr10:uidLastSave="{59384FE0-8CE4-4136-A797-C980E7A59D81}"/>
  <bookViews>
    <workbookView xWindow="28680" yWindow="-105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ExternalData_1" localSheetId="0">Sheet1!$B$2:$F$7</definedName>
    <definedName name="_xlnm.Print_Area" localSheetId="0">Sheet1!$B$1:$I$23</definedName>
    <definedName name="_xlnm.Print_Titles" localSheetId="0">Sheet1!$1:$2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23" i="1" l="1"/>
  <c r="H23" i="1"/>
  <c r="I22" i="1"/>
  <c r="H22" i="1"/>
  <c r="H21" i="1"/>
  <c r="I20" i="1"/>
  <c r="H20" i="1"/>
  <c r="I19" i="1"/>
  <c r="H19" i="1"/>
  <c r="I18" i="1"/>
  <c r="H18" i="1"/>
  <c r="I17" i="1"/>
  <c r="H1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I16" i="1"/>
  <c r="H16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4" i="1"/>
  <c r="I21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Connection" type="4" refreshedVersion="3" background="1" saveData="1">
    <webPr sourceData="1" parsePre="1" consecutive="1" xl2000="1" url="https://webapp.services.coventry.ac.uk/Apps/Student/hvs-its-wa04.13176590396276152444226471724044/ReportOutput.htm?reportid=62" htmlTables="1">
      <tables count="1">
        <x v="3"/>
      </tables>
    </webPr>
  </connection>
</connections>
</file>

<file path=xl/sharedStrings.xml><?xml version="1.0" encoding="utf-8"?>
<sst xmlns="http://schemas.openxmlformats.org/spreadsheetml/2006/main" count="177" uniqueCount="170">
  <si>
    <t>First Name</t>
  </si>
  <si>
    <t>Surname</t>
  </si>
  <si>
    <t>Final Grade</t>
  </si>
  <si>
    <t>Student ID</t>
  </si>
  <si>
    <t>Average</t>
  </si>
  <si>
    <t xml:space="preserve">Std. Dev. </t>
  </si>
  <si>
    <t>Max</t>
  </si>
  <si>
    <t>Min</t>
  </si>
  <si>
    <t>Fail</t>
  </si>
  <si>
    <t>Overall</t>
  </si>
  <si>
    <t xml:space="preserve"> Assignments </t>
  </si>
  <si>
    <t>Dist</t>
  </si>
  <si>
    <t>Merit</t>
  </si>
  <si>
    <t>Pass</t>
  </si>
  <si>
    <t>Component 1</t>
  </si>
  <si>
    <t xml:space="preserve">PKA </t>
  </si>
  <si>
    <t>Comp 1</t>
  </si>
  <si>
    <t>Sl</t>
  </si>
  <si>
    <t>STOCK</t>
  </si>
  <si>
    <t>BARNETT</t>
  </si>
  <si>
    <t>DAVIES</t>
  </si>
  <si>
    <t>JAMES</t>
  </si>
  <si>
    <t>JONES</t>
  </si>
  <si>
    <t>WATTIS</t>
  </si>
  <si>
    <t>ACE</t>
  </si>
  <si>
    <t>BALOGUN</t>
  </si>
  <si>
    <t>BEARD</t>
  </si>
  <si>
    <t>BENNETT</t>
  </si>
  <si>
    <t>CLARKE</t>
  </si>
  <si>
    <t>DUGGAN</t>
  </si>
  <si>
    <t>DUNN</t>
  </si>
  <si>
    <t>FERFERS</t>
  </si>
  <si>
    <t>GAU</t>
  </si>
  <si>
    <t>GORDON</t>
  </si>
  <si>
    <t>GULAMMAMODO</t>
  </si>
  <si>
    <t>HALL</t>
  </si>
  <si>
    <t>HANRAHAN</t>
  </si>
  <si>
    <t>HARRIS</t>
  </si>
  <si>
    <t>HEARD</t>
  </si>
  <si>
    <t>HENDERSON</t>
  </si>
  <si>
    <t>HORTON</t>
  </si>
  <si>
    <t>HUGHES</t>
  </si>
  <si>
    <t>INGRAM</t>
  </si>
  <si>
    <t>KALASZ</t>
  </si>
  <si>
    <t>KANIA</t>
  </si>
  <si>
    <t>KING</t>
  </si>
  <si>
    <t>LAMNEA</t>
  </si>
  <si>
    <t>LEGGETT</t>
  </si>
  <si>
    <t>MICHALSKI</t>
  </si>
  <si>
    <t>MORAN</t>
  </si>
  <si>
    <t>ODDIE</t>
  </si>
  <si>
    <t>PATCH</t>
  </si>
  <si>
    <t>PAUER</t>
  </si>
  <si>
    <t>RICHARDS</t>
  </si>
  <si>
    <t>RILEY</t>
  </si>
  <si>
    <t>ROSS</t>
  </si>
  <si>
    <t>RUSSELL</t>
  </si>
  <si>
    <t>RYALL</t>
  </si>
  <si>
    <t>SLAUGHTER</t>
  </si>
  <si>
    <t>SMITH</t>
  </si>
  <si>
    <t>STEPHENS</t>
  </si>
  <si>
    <t>TROCHIM</t>
  </si>
  <si>
    <t>UDDIN</t>
  </si>
  <si>
    <t>UZZELL</t>
  </si>
  <si>
    <t>VAUGHAN</t>
  </si>
  <si>
    <t>WALLACE</t>
  </si>
  <si>
    <t>WEST</t>
  </si>
  <si>
    <t>WHATTY</t>
  </si>
  <si>
    <t>WILLIAMS</t>
  </si>
  <si>
    <t>YEATES</t>
  </si>
  <si>
    <t>STEPHEN</t>
  </si>
  <si>
    <t>IBRAHIM</t>
  </si>
  <si>
    <t>THOMAS</t>
  </si>
  <si>
    <t>DANIEL</t>
  </si>
  <si>
    <t>FINLEY</t>
  </si>
  <si>
    <t>MAY</t>
  </si>
  <si>
    <t>LEWIS</t>
  </si>
  <si>
    <t>MARTIN</t>
  </si>
  <si>
    <t>TIMOTHY</t>
  </si>
  <si>
    <t>JAMIE</t>
  </si>
  <si>
    <t>KALLUM</t>
  </si>
  <si>
    <t>ZAEEM</t>
  </si>
  <si>
    <t>LUKE</t>
  </si>
  <si>
    <t>KAAN</t>
  </si>
  <si>
    <t>CORREY-ZAK</t>
  </si>
  <si>
    <t>EWAN</t>
  </si>
  <si>
    <t>ADAM</t>
  </si>
  <si>
    <t>JAKE</t>
  </si>
  <si>
    <t>KALAN</t>
  </si>
  <si>
    <t>FENN</t>
  </si>
  <si>
    <t>MICHAEL</t>
  </si>
  <si>
    <t>TEIRION</t>
  </si>
  <si>
    <t>MARIUSZ</t>
  </si>
  <si>
    <t>DOMINIK</t>
  </si>
  <si>
    <t>NICHOLAS</t>
  </si>
  <si>
    <t>RICHARD</t>
  </si>
  <si>
    <t>TOMOS</t>
  </si>
  <si>
    <t>MIKOLAJ</t>
  </si>
  <si>
    <t>ERIN</t>
  </si>
  <si>
    <t>SAMANTHA</t>
  </si>
  <si>
    <t>EDWARD</t>
  </si>
  <si>
    <t>JAROMIR</t>
  </si>
  <si>
    <t>SAMUEL</t>
  </si>
  <si>
    <t>JOSEPH</t>
  </si>
  <si>
    <t>REBECCA</t>
  </si>
  <si>
    <t>SOPHIE</t>
  </si>
  <si>
    <t>GABRIELLA</t>
  </si>
  <si>
    <t>CURTIS</t>
  </si>
  <si>
    <t>BETHANY</t>
  </si>
  <si>
    <t>DAWID</t>
  </si>
  <si>
    <t>HAFIZ</t>
  </si>
  <si>
    <t>JERICHO</t>
  </si>
  <si>
    <t>MARK</t>
  </si>
  <si>
    <t>SHANNON</t>
  </si>
  <si>
    <t>JOSH</t>
  </si>
  <si>
    <t>RHYS</t>
  </si>
  <si>
    <t>DYLAN</t>
  </si>
  <si>
    <t>0650007/3</t>
  </si>
  <si>
    <t>1901140/2</t>
  </si>
  <si>
    <t>1902040/1</t>
  </si>
  <si>
    <t>1901671/2</t>
  </si>
  <si>
    <t>1910798/2</t>
  </si>
  <si>
    <t>1910794/2</t>
  </si>
  <si>
    <t>1902699/1</t>
  </si>
  <si>
    <t>1902571/1</t>
  </si>
  <si>
    <t>1705105/1</t>
  </si>
  <si>
    <t>1903054/1</t>
  </si>
  <si>
    <t>1910799/2</t>
  </si>
  <si>
    <t>1902428/2</t>
  </si>
  <si>
    <t>1902036/1</t>
  </si>
  <si>
    <t>1910386/2</t>
  </si>
  <si>
    <t>1904580/1</t>
  </si>
  <si>
    <t>1902641/1</t>
  </si>
  <si>
    <t>1901709/2</t>
  </si>
  <si>
    <t>1901997/1</t>
  </si>
  <si>
    <t>1702203/2</t>
  </si>
  <si>
    <t>1901764/2</t>
  </si>
  <si>
    <t>1902299/2</t>
  </si>
  <si>
    <t>1806379/1</t>
  </si>
  <si>
    <t>1909708/2</t>
  </si>
  <si>
    <t>1809787/4</t>
  </si>
  <si>
    <t>1805456/3</t>
  </si>
  <si>
    <t>1702026/1</t>
  </si>
  <si>
    <t>1909703/2</t>
  </si>
  <si>
    <t>1802749/2</t>
  </si>
  <si>
    <t>1901852/2</t>
  </si>
  <si>
    <t>1900885/1</t>
  </si>
  <si>
    <t>1901829/1</t>
  </si>
  <si>
    <t>1911261/1</t>
  </si>
  <si>
    <t>1801492/2</t>
  </si>
  <si>
    <t>1801641/2</t>
  </si>
  <si>
    <t>1901717/2</t>
  </si>
  <si>
    <t>1807467/1</t>
  </si>
  <si>
    <t>1702760/1</t>
  </si>
  <si>
    <t>1602835/2</t>
  </si>
  <si>
    <t>1705433/1</t>
  </si>
  <si>
    <t>1909705/2</t>
  </si>
  <si>
    <t>1901111/1</t>
  </si>
  <si>
    <t>1903184/2</t>
  </si>
  <si>
    <t>1902668/1</t>
  </si>
  <si>
    <t>1900457/2</t>
  </si>
  <si>
    <t>1807533/2</t>
  </si>
  <si>
    <t>1702201/2</t>
  </si>
  <si>
    <t>1909160/1</t>
  </si>
  <si>
    <t>1901768/2</t>
  </si>
  <si>
    <t>1804612/3</t>
  </si>
  <si>
    <t>1902207/2</t>
  </si>
  <si>
    <t>1900045/1</t>
  </si>
  <si>
    <t>1902388/1</t>
  </si>
  <si>
    <t>1901767/2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</si>
</sst>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2" borderId="2" xfId="0" applyFont="1" applyFill="1" applyBorder="1" applyAlignment="1">
      <alignment vertical="center" shrinkToFit="1"/>
    </xf>
    <xf numFmtId="0" fontId="1" fillId="0" borderId="0" xfId="0" applyFont="1" applyAlignment="1">
      <alignment horizontal="center" shrinkToFit="1"/>
    </xf>
    <xf numFmtId="0" fontId="0" fillId="0" borderId="0" xfId="0" applyAlignment="1">
      <alignment shrinkToFit="1"/>
    </xf>
    <xf numFmtId="0" fontId="2" fillId="2" borderId="3" xfId="0" applyFont="1" applyFill="1" applyBorder="1" applyAlignment="1">
      <alignment vertical="center" shrinkToFit="1"/>
    </xf>
    <xf numFmtId="15" fontId="0" fillId="0" borderId="0" xfId="0" applyNumberFormat="1" applyAlignment="1">
      <alignment shrinkToFit="1"/>
    </xf>
    <xf numFmtId="0" fontId="0" fillId="0" borderId="1" xfId="0" applyBorder="1" applyAlignment="1">
      <alignment shrinkToFit="1"/>
    </xf>
    <xf numFmtId="1" fontId="0" fillId="0" borderId="1" xfId="0" applyNumberFormat="1" applyBorder="1" applyAlignment="1">
      <alignment shrinkToFit="1"/>
    </xf>
    <xf numFmtId="0" fontId="1" fillId="0" borderId="1" xfId="0" applyFont="1" applyBorder="1" applyAlignment="1">
      <alignment vertical="center" shrinkToFit="1"/>
    </xf>
    <xf numFmtId="15" fontId="2" fillId="2" borderId="1" xfId="0" applyNumberFormat="1" applyFont="1" applyFill="1" applyBorder="1" applyAlignment="1">
      <alignment horizontal="left" vertical="center" shrinkToFit="1"/>
    </xf>
    <xf numFmtId="15" fontId="2" fillId="2" borderId="1" xfId="0" applyNumberFormat="1" applyFont="1" applyFill="1" applyBorder="1" applyAlignment="1">
      <alignment horizontal="center" vertical="center" shrinkToFit="1"/>
    </xf>
    <xf numFmtId="0" fontId="0" fillId="0" borderId="5" xfId="0" applyBorder="1" applyAlignment="1">
      <alignment shrinkToFit="1"/>
    </xf>
    <xf numFmtId="0" fontId="0" fillId="0" borderId="1" xfId="0" applyBorder="1" applyAlignment="1">
      <alignment horizontal="left" vertical="center" shrinkToFit="1"/>
    </xf>
    <xf numFmtId="15" fontId="2" fillId="2" borderId="4" xfId="0" applyNumberFormat="1" applyFont="1" applyFill="1" applyBorder="1" applyAlignment="1">
      <alignment horizontal="center" vertical="center" shrinkToFit="1"/>
    </xf>
    <xf numFmtId="0" fontId="0" fillId="0" borderId="1" xfId="0" applyFont="1" applyFill="1" applyBorder="1" applyAlignment="1">
      <alignment horizontal="left" vertical="center"/>
    </xf>
    <xf numFmtId="0" fontId="0" fillId="0" borderId="0" xfId="0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shrinkToFit="1"/>
    </xf>
    <xf numFmtId="0" fontId="2" fillId="2" borderId="5" xfId="0" applyFont="1" applyFill="1" applyBorder="1" applyAlignment="1">
      <alignment horizontal="center" shrinkToFi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connections" Target="connection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growShrinkType="overwriteClear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6"/>
  <sheetViews>
    <sheetView tabSelected="1" view="pageLayout" topLeftCell="A37" zoomScale="130" zoomScalePageLayoutView="130" workbookViewId="0">
      <selection activeCell="K41" sqref="K41"/>
    </sheetView>
  </sheetViews>
  <sheetFormatPr defaultRowHeight="12.75" x14ac:dyDescent="0.2"/>
  <cols>
    <col min="1" max="1" width="4.140625" style="3" customWidth="1"/>
    <col min="2" max="2" width="19" style="3" customWidth="1"/>
    <col min="3" max="3" width="22.85546875" style="3" customWidth="1"/>
    <col min="4" max="4" width="11.28515625" style="3" customWidth="1"/>
    <col min="5" max="5" width="9.7109375" style="3" customWidth="1"/>
    <col min="6" max="6" width="10.28515625" style="3" customWidth="1"/>
    <col min="7" max="7" width="9.42578125" style="3" bestFit="1" customWidth="1"/>
    <col min="8" max="8" width="7.42578125" style="3" customWidth="1"/>
    <col min="9" max="16384" width="9.140625" style="3"/>
  </cols>
  <sheetData>
    <row r="1" spans="1:9" x14ac:dyDescent="0.2">
      <c r="A1" s="1" t="s">
        <v>17</v>
      </c>
      <c r="B1" s="1" t="s">
        <v>1</v>
      </c>
      <c r="C1" s="1" t="s">
        <v>0</v>
      </c>
      <c r="D1" s="1" t="s">
        <v>3</v>
      </c>
      <c r="E1" s="16" t="s">
        <v>10</v>
      </c>
      <c r="F1" s="17"/>
      <c r="G1" s="2"/>
    </row>
    <row r="2" spans="1:9" x14ac:dyDescent="0.2">
      <c r="A2" s="4"/>
      <c r="B2" s="4"/>
      <c r="C2" s="4"/>
      <c r="D2" s="4"/>
      <c r="E2" s="13" t="s">
        <v>14</v>
      </c>
      <c r="F2" s="9" t="s">
        <v>2</v>
      </c>
      <c r="G2" s="5"/>
    </row>
    <row r="3" spans="1:9" x14ac:dyDescent="0.2">
      <c r="A3" s="4"/>
      <c r="B3" s="4"/>
      <c r="C3" s="4"/>
      <c r="D3" s="4"/>
      <c r="E3" s="10" t="s">
        <v>15</v>
      </c>
      <c r="F3" s="10"/>
      <c r="G3" s="5"/>
    </row>
    <row r="4" spans="1:9" ht="14.1" customHeight="1" x14ac:dyDescent="0.2">
      <c r="A4" s="12">
        <v>1</v>
      </c>
      <c r="B4" s="14" t="s">
        <v>24</v>
      </c>
      <c r="C4" s="14" t="s">
        <v>70</v>
      </c>
      <c r="D4" s="14" t="s">
        <v>117</v>
      </c>
      <c r="E4" s="14">
        <v>62</v>
      </c>
      <c r="F4" s="6">
        <f>(+E4)</f>
        <v>62</v>
      </c>
    </row>
    <row r="5" spans="1:9" ht="14.1" customHeight="1" x14ac:dyDescent="0.2">
      <c r="A5" s="12">
        <v>2</v>
      </c>
      <c r="B5" s="14" t="s">
        <v>25</v>
      </c>
      <c r="C5" s="14" t="s">
        <v>71</v>
      </c>
      <c r="D5" s="14" t="s">
        <v>118</v>
      </c>
      <c r="E5" s="14">
        <v>64</v>
      </c>
      <c r="F5" s="6">
        <f t="shared" ref="F5:F56" si="0">(+E5)</f>
        <v>64</v>
      </c>
    </row>
    <row r="6" spans="1:9" ht="14.1" customHeight="1" x14ac:dyDescent="0.2">
      <c r="A6" s="12">
        <v>3</v>
      </c>
      <c r="B6" s="14" t="s">
        <v>19</v>
      </c>
      <c r="C6" s="14" t="s">
        <v>72</v>
      </c>
      <c r="D6" s="14" t="s">
        <v>119</v>
      </c>
      <c r="E6" s="14">
        <v>53</v>
      </c>
      <c r="F6" s="6">
        <f t="shared" si="0"/>
        <v>53</v>
      </c>
    </row>
    <row r="7" spans="1:9" ht="14.1" customHeight="1" x14ac:dyDescent="0.2">
      <c r="A7" s="12">
        <v>4</v>
      </c>
      <c r="B7" s="14" t="s">
        <v>26</v>
      </c>
      <c r="C7" s="14" t="s">
        <v>21</v>
      </c>
      <c r="D7" s="14" t="s">
        <v>120</v>
      </c>
      <c r="E7" s="14">
        <v>79</v>
      </c>
      <c r="F7" s="6">
        <f t="shared" si="0"/>
        <v>79</v>
      </c>
    </row>
    <row r="8" spans="1:9" ht="14.1" customHeight="1" x14ac:dyDescent="0.2">
      <c r="A8" s="12">
        <v>5</v>
      </c>
      <c r="B8" s="14" t="s">
        <v>27</v>
      </c>
      <c r="C8" s="14" t="s">
        <v>73</v>
      </c>
      <c r="D8" s="14" t="s">
        <v>121</v>
      </c>
      <c r="E8" s="14">
        <v>80</v>
      </c>
      <c r="F8" s="6">
        <f t="shared" si="0"/>
        <v>80</v>
      </c>
    </row>
    <row r="9" spans="1:9" ht="14.1" customHeight="1" x14ac:dyDescent="0.2">
      <c r="A9" s="12">
        <v>6</v>
      </c>
      <c r="B9" s="14" t="s">
        <v>28</v>
      </c>
      <c r="C9" s="14" t="s">
        <v>74</v>
      </c>
      <c r="D9" s="14" t="s">
        <v>122</v>
      </c>
      <c r="E9" s="14">
        <v>74</v>
      </c>
      <c r="F9" s="6">
        <f t="shared" si="0"/>
        <v>74</v>
      </c>
    </row>
    <row r="10" spans="1:9" ht="14.1" customHeight="1" x14ac:dyDescent="0.2">
      <c r="A10" s="12">
        <v>7</v>
      </c>
      <c r="B10" s="14" t="s">
        <v>20</v>
      </c>
      <c r="C10" s="14" t="s">
        <v>75</v>
      </c>
      <c r="D10" s="14" t="s">
        <v>123</v>
      </c>
      <c r="E10" s="14">
        <v>66</v>
      </c>
      <c r="F10" s="6">
        <f t="shared" si="0"/>
        <v>66</v>
      </c>
    </row>
    <row r="11" spans="1:9" ht="14.1" customHeight="1" x14ac:dyDescent="0.2">
      <c r="A11" s="12">
        <v>8</v>
      </c>
      <c r="B11" s="14" t="s">
        <v>29</v>
      </c>
      <c r="C11" s="14" t="s">
        <v>76</v>
      </c>
      <c r="D11" s="14" t="s">
        <v>124</v>
      </c>
      <c r="E11" s="14">
        <v>0</v>
      </c>
      <c r="F11" s="6">
        <f t="shared" si="0"/>
        <v>0</v>
      </c>
    </row>
    <row r="12" spans="1:9" ht="14.1" customHeight="1" x14ac:dyDescent="0.2">
      <c r="A12" s="12">
        <v>9</v>
      </c>
      <c r="B12" s="14" t="s">
        <v>30</v>
      </c>
      <c r="C12" s="14" t="s">
        <v>77</v>
      </c>
      <c r="D12" s="14" t="s">
        <v>125</v>
      </c>
      <c r="E12" s="14">
        <v>80</v>
      </c>
      <c r="F12" s="6">
        <f t="shared" si="0"/>
        <v>80</v>
      </c>
    </row>
    <row r="13" spans="1:9" ht="14.1" customHeight="1" x14ac:dyDescent="0.2">
      <c r="A13" s="12">
        <v>10</v>
      </c>
      <c r="B13" s="14" t="s">
        <v>31</v>
      </c>
      <c r="C13" s="14" t="s">
        <v>78</v>
      </c>
      <c r="D13" s="14" t="s">
        <v>126</v>
      </c>
      <c r="E13" s="14">
        <v>58</v>
      </c>
      <c r="F13" s="6">
        <f t="shared" si="0"/>
        <v>58</v>
      </c>
    </row>
    <row r="14" spans="1:9" ht="14.1" customHeight="1" x14ac:dyDescent="0.2">
      <c r="A14" s="12">
        <v>11</v>
      </c>
      <c r="B14" s="14" t="s">
        <v>32</v>
      </c>
      <c r="C14" s="14" t="s">
        <v>79</v>
      </c>
      <c r="D14" s="14" t="s">
        <v>127</v>
      </c>
      <c r="E14" s="14">
        <v>78</v>
      </c>
      <c r="F14" s="6">
        <f t="shared" si="0"/>
        <v>78</v>
      </c>
    </row>
    <row r="15" spans="1:9" ht="14.1" customHeight="1" x14ac:dyDescent="0.2">
      <c r="A15" s="12">
        <v>12</v>
      </c>
      <c r="B15" s="14" t="s">
        <v>33</v>
      </c>
      <c r="C15" s="14" t="s">
        <v>80</v>
      </c>
      <c r="D15" s="14" t="s">
        <v>128</v>
      </c>
      <c r="E15" s="14">
        <v>61</v>
      </c>
      <c r="F15" s="6">
        <f t="shared" si="0"/>
        <v>61</v>
      </c>
      <c r="G15" s="11"/>
      <c r="H15" s="8" t="s">
        <v>16</v>
      </c>
      <c r="I15" s="8" t="s">
        <v>9</v>
      </c>
    </row>
    <row r="16" spans="1:9" ht="14.1" customHeight="1" x14ac:dyDescent="0.2">
      <c r="A16" s="12">
        <v>13</v>
      </c>
      <c r="B16" s="14" t="s">
        <v>34</v>
      </c>
      <c r="C16" s="14" t="s">
        <v>81</v>
      </c>
      <c r="D16" s="14" t="s">
        <v>129</v>
      </c>
      <c r="E16" s="14">
        <v>70</v>
      </c>
      <c r="F16" s="6">
        <f t="shared" si="0"/>
        <v>70</v>
      </c>
      <c r="G16" s="11" t="s">
        <v>4</v>
      </c>
      <c r="H16" s="7">
        <f>SUMIF(E4:E56,"&lt;&gt;0")/COUNTIF(E4:E56,"&lt;&gt;0")</f>
        <v>66.58</v>
      </c>
      <c r="I16" s="6">
        <f>ROUNDUP(SUMIF(F4:F56,"&lt;&gt;0")/COUNTIF(F4:F56,"&lt;&gt;0"),2)</f>
        <v>66.58</v>
      </c>
    </row>
    <row r="17" spans="1:9" ht="14.1" customHeight="1" x14ac:dyDescent="0.2">
      <c r="A17" s="12">
        <v>14</v>
      </c>
      <c r="B17" s="14" t="s">
        <v>35</v>
      </c>
      <c r="C17" s="14" t="s">
        <v>82</v>
      </c>
      <c r="D17" s="14" t="s">
        <v>130</v>
      </c>
      <c r="E17" s="14">
        <v>75</v>
      </c>
      <c r="F17" s="6">
        <f t="shared" si="0"/>
        <v>75</v>
      </c>
      <c r="G17" s="11" t="s">
        <v>5</v>
      </c>
      <c r="H17" s="7">
        <f>STDEV(E4:E56)</f>
        <v>18.737874647328177</v>
      </c>
      <c r="I17" s="7">
        <f>STDEV(F4:F56)</f>
        <v>18.737874647328177</v>
      </c>
    </row>
    <row r="18" spans="1:9" ht="14.1" customHeight="1" x14ac:dyDescent="0.2">
      <c r="A18" s="12">
        <v>15</v>
      </c>
      <c r="B18" s="14" t="s">
        <v>36</v>
      </c>
      <c r="C18" s="14" t="s">
        <v>83</v>
      </c>
      <c r="D18" s="14" t="s">
        <v>131</v>
      </c>
      <c r="E18" s="14">
        <v>54</v>
      </c>
      <c r="F18" s="6">
        <f t="shared" si="0"/>
        <v>54</v>
      </c>
      <c r="G18" s="11" t="s">
        <v>6</v>
      </c>
      <c r="H18" s="7">
        <f>MAX(E4:E56)</f>
        <v>82</v>
      </c>
      <c r="I18" s="7">
        <f>MAX(F4:F56)</f>
        <v>82</v>
      </c>
    </row>
    <row r="19" spans="1:9" ht="14.1" customHeight="1" x14ac:dyDescent="0.2">
      <c r="A19" s="12">
        <v>16</v>
      </c>
      <c r="B19" s="14" t="s">
        <v>37</v>
      </c>
      <c r="C19" s="14" t="s">
        <v>21</v>
      </c>
      <c r="D19" s="14" t="s">
        <v>132</v>
      </c>
      <c r="E19" s="14">
        <v>59</v>
      </c>
      <c r="F19" s="6">
        <f t="shared" si="0"/>
        <v>59</v>
      </c>
      <c r="G19" s="11" t="s">
        <v>7</v>
      </c>
      <c r="H19" s="7">
        <f>MIN(E4:E56)</f>
        <v>0</v>
      </c>
      <c r="I19" s="7">
        <f>MIN(F4:F56)</f>
        <v>0</v>
      </c>
    </row>
    <row r="20" spans="1:9" x14ac:dyDescent="0.2">
      <c r="A20" s="12">
        <v>17</v>
      </c>
      <c r="B20" s="14" t="s">
        <v>38</v>
      </c>
      <c r="C20" s="14" t="s">
        <v>84</v>
      </c>
      <c r="D20" s="14" t="s">
        <v>133</v>
      </c>
      <c r="E20" s="14">
        <v>64</v>
      </c>
      <c r="F20" s="6">
        <f t="shared" si="0"/>
        <v>64</v>
      </c>
      <c r="G20" s="11" t="s">
        <v>11</v>
      </c>
      <c r="H20" s="6">
        <f>COUNTIF(E4:E56,"&gt;=70")</f>
        <v>20</v>
      </c>
      <c r="I20" s="6">
        <f>COUNTIF(F4:F56,"&gt;=70")</f>
        <v>20</v>
      </c>
    </row>
    <row r="21" spans="1:9" x14ac:dyDescent="0.2">
      <c r="A21" s="12">
        <v>18</v>
      </c>
      <c r="B21" s="14" t="s">
        <v>39</v>
      </c>
      <c r="C21" s="14" t="s">
        <v>85</v>
      </c>
      <c r="D21" s="14" t="s">
        <v>134</v>
      </c>
      <c r="E21" s="14">
        <v>82</v>
      </c>
      <c r="F21" s="6">
        <f t="shared" si="0"/>
        <v>82</v>
      </c>
      <c r="G21" s="11" t="s">
        <v>12</v>
      </c>
      <c r="H21" s="7">
        <f>COUNTIF(E4:E56,"&gt;=60")-COUNTIF(E4:E56,"&gt;=69")</f>
        <v>14</v>
      </c>
      <c r="I21" s="7">
        <f>COUNTIF(F4:F37,"&gt;=60")-COUNTIF(F4:F37,"&gt;=69")</f>
        <v>11</v>
      </c>
    </row>
    <row r="22" spans="1:9" x14ac:dyDescent="0.2">
      <c r="A22" s="12">
        <v>19</v>
      </c>
      <c r="B22" s="14" t="s">
        <v>40</v>
      </c>
      <c r="C22" s="14" t="s">
        <v>86</v>
      </c>
      <c r="D22" s="14" t="s">
        <v>135</v>
      </c>
      <c r="E22" s="14">
        <v>76</v>
      </c>
      <c r="F22" s="6">
        <f t="shared" si="0"/>
        <v>76</v>
      </c>
      <c r="G22" s="11" t="s">
        <v>13</v>
      </c>
      <c r="H22" s="7">
        <f>COUNTIF(E4:E56,"&gt;=40")-COUNTIF(E4:E56,"&gt;=60")</f>
        <v>14</v>
      </c>
      <c r="I22" s="7">
        <f>COUNTIF(F4:F56,"&gt;=40")-COUNTIF(F4:F56,"&gt;=60")</f>
        <v>14</v>
      </c>
    </row>
    <row r="23" spans="1:9" x14ac:dyDescent="0.2">
      <c r="A23" s="12">
        <v>20</v>
      </c>
      <c r="B23" s="14" t="s">
        <v>41</v>
      </c>
      <c r="C23" s="14" t="s">
        <v>87</v>
      </c>
      <c r="D23" s="14" t="s">
        <v>136</v>
      </c>
      <c r="E23" s="14">
        <v>73</v>
      </c>
      <c r="F23" s="6">
        <f t="shared" si="0"/>
        <v>73</v>
      </c>
      <c r="G23" s="11" t="s">
        <v>8</v>
      </c>
      <c r="H23" s="6">
        <f>COUNTIF(E4:E56,"&lt;40")</f>
        <v>3</v>
      </c>
      <c r="I23" s="6">
        <f>COUNTIF(F4:F56,"&lt;40")</f>
        <v>3</v>
      </c>
    </row>
    <row r="24" spans="1:9" x14ac:dyDescent="0.2">
      <c r="A24" s="12">
        <v>21</v>
      </c>
      <c r="B24" s="14" t="s">
        <v>41</v>
      </c>
      <c r="C24" s="14" t="s">
        <v>88</v>
      </c>
      <c r="D24" s="14" t="s">
        <v>137</v>
      </c>
      <c r="E24" s="14">
        <v>68</v>
      </c>
      <c r="F24" s="6">
        <f t="shared" si="0"/>
        <v>68</v>
      </c>
    </row>
    <row r="25" spans="1:9" x14ac:dyDescent="0.2">
      <c r="A25" s="12">
        <v>22</v>
      </c>
      <c r="B25" s="14" t="s">
        <v>42</v>
      </c>
      <c r="C25" s="14" t="s">
        <v>89</v>
      </c>
      <c r="D25" s="14" t="s">
        <v>138</v>
      </c>
      <c r="E25" s="14">
        <v>78</v>
      </c>
      <c r="F25" s="6">
        <f t="shared" si="0"/>
        <v>78</v>
      </c>
    </row>
    <row r="26" spans="1:9" x14ac:dyDescent="0.2">
      <c r="A26" s="12">
        <v>23</v>
      </c>
      <c r="B26" s="14" t="s">
        <v>22</v>
      </c>
      <c r="C26" s="14" t="s">
        <v>90</v>
      </c>
      <c r="D26" s="14" t="s">
        <v>139</v>
      </c>
      <c r="E26" s="14">
        <v>75</v>
      </c>
      <c r="F26" s="6">
        <f t="shared" si="0"/>
        <v>75</v>
      </c>
    </row>
    <row r="27" spans="1:9" x14ac:dyDescent="0.2">
      <c r="A27" s="12">
        <v>24</v>
      </c>
      <c r="B27" s="14" t="s">
        <v>22</v>
      </c>
      <c r="C27" s="14" t="s">
        <v>91</v>
      </c>
      <c r="D27" s="14" t="s">
        <v>140</v>
      </c>
      <c r="E27" s="14">
        <v>81</v>
      </c>
      <c r="F27" s="6">
        <f t="shared" si="0"/>
        <v>81</v>
      </c>
    </row>
    <row r="28" spans="1:9" x14ac:dyDescent="0.2">
      <c r="A28" s="12">
        <v>25</v>
      </c>
      <c r="B28" s="14" t="s">
        <v>43</v>
      </c>
      <c r="C28" s="14" t="s">
        <v>92</v>
      </c>
      <c r="D28" s="14" t="s">
        <v>141</v>
      </c>
      <c r="E28" s="14">
        <v>60</v>
      </c>
      <c r="F28" s="6">
        <f t="shared" si="0"/>
        <v>60</v>
      </c>
    </row>
    <row r="29" spans="1:9" x14ac:dyDescent="0.2">
      <c r="A29" s="12">
        <v>26</v>
      </c>
      <c r="B29" s="14" t="s">
        <v>44</v>
      </c>
      <c r="C29" s="14" t="s">
        <v>93</v>
      </c>
      <c r="D29" s="14" t="s">
        <v>142</v>
      </c>
      <c r="E29" s="14">
        <v>68</v>
      </c>
      <c r="F29" s="6">
        <f t="shared" si="0"/>
        <v>68</v>
      </c>
    </row>
    <row r="30" spans="1:9" x14ac:dyDescent="0.2">
      <c r="A30" s="12">
        <v>27</v>
      </c>
      <c r="B30" s="14" t="s">
        <v>45</v>
      </c>
      <c r="C30" s="14" t="s">
        <v>94</v>
      </c>
      <c r="D30" s="14" t="s">
        <v>143</v>
      </c>
      <c r="E30" s="14">
        <v>77.5</v>
      </c>
      <c r="F30" s="6">
        <f t="shared" si="0"/>
        <v>77.5</v>
      </c>
    </row>
    <row r="31" spans="1:9" x14ac:dyDescent="0.2">
      <c r="A31" s="12">
        <v>28</v>
      </c>
      <c r="B31" s="14" t="s">
        <v>46</v>
      </c>
      <c r="C31" s="14" t="s">
        <v>95</v>
      </c>
      <c r="D31" s="14" t="s">
        <v>144</v>
      </c>
      <c r="E31" s="14">
        <v>69</v>
      </c>
      <c r="F31" s="6">
        <f t="shared" si="0"/>
        <v>69</v>
      </c>
    </row>
    <row r="32" spans="1:9" x14ac:dyDescent="0.2">
      <c r="A32" s="12">
        <v>29</v>
      </c>
      <c r="B32" s="14" t="s">
        <v>47</v>
      </c>
      <c r="C32" s="14" t="s">
        <v>96</v>
      </c>
      <c r="D32" s="14" t="s">
        <v>145</v>
      </c>
      <c r="E32" s="14">
        <v>66</v>
      </c>
      <c r="F32" s="6">
        <f t="shared" si="0"/>
        <v>66</v>
      </c>
    </row>
    <row r="33" spans="1:6" x14ac:dyDescent="0.2">
      <c r="A33" s="12">
        <v>30</v>
      </c>
      <c r="B33" s="14" t="s">
        <v>48</v>
      </c>
      <c r="C33" s="14" t="s">
        <v>97</v>
      </c>
      <c r="D33" s="14" t="s">
        <v>146</v>
      </c>
      <c r="E33" s="14">
        <v>52</v>
      </c>
      <c r="F33" s="6">
        <f t="shared" si="0"/>
        <v>52</v>
      </c>
    </row>
    <row r="34" spans="1:6" x14ac:dyDescent="0.2">
      <c r="A34" s="12">
        <v>31</v>
      </c>
      <c r="B34" s="14" t="s">
        <v>49</v>
      </c>
      <c r="C34" s="14" t="s">
        <v>98</v>
      </c>
      <c r="D34" s="14" t="s">
        <v>147</v>
      </c>
      <c r="E34" s="14">
        <v>40</v>
      </c>
      <c r="F34" s="6">
        <f t="shared" si="0"/>
        <v>40</v>
      </c>
    </row>
    <row r="35" spans="1:6" x14ac:dyDescent="0.2">
      <c r="A35" s="12">
        <v>32</v>
      </c>
      <c r="B35" s="14" t="s">
        <v>50</v>
      </c>
      <c r="C35" s="14" t="s">
        <v>99</v>
      </c>
      <c r="D35" s="14" t="s">
        <v>148</v>
      </c>
      <c r="E35" s="14">
        <v>65</v>
      </c>
      <c r="F35" s="6">
        <f t="shared" si="0"/>
        <v>65</v>
      </c>
    </row>
    <row r="36" spans="1:6" x14ac:dyDescent="0.2">
      <c r="A36" s="12">
        <v>33</v>
      </c>
      <c r="B36" s="14" t="s">
        <v>51</v>
      </c>
      <c r="C36" s="14" t="s">
        <v>100</v>
      </c>
      <c r="D36" s="14" t="s">
        <v>149</v>
      </c>
      <c r="E36" s="14">
        <v>68</v>
      </c>
      <c r="F36" s="6">
        <f t="shared" si="0"/>
        <v>68</v>
      </c>
    </row>
    <row r="37" spans="1:6" x14ac:dyDescent="0.2">
      <c r="A37" s="12">
        <v>34</v>
      </c>
      <c r="B37" s="14" t="s">
        <v>52</v>
      </c>
      <c r="C37" s="14" t="s">
        <v>101</v>
      </c>
      <c r="D37" s="14" t="s">
        <v>150</v>
      </c>
      <c r="E37" s="14">
        <v>0</v>
      </c>
      <c r="F37" s="6">
        <f t="shared" si="0"/>
        <v>0</v>
      </c>
    </row>
    <row r="38" spans="1:6" x14ac:dyDescent="0.2">
      <c r="A38" s="12">
        <v>35</v>
      </c>
      <c r="B38" s="14" t="s">
        <v>53</v>
      </c>
      <c r="C38" s="14" t="s">
        <v>102</v>
      </c>
      <c r="D38" s="14" t="s">
        <v>151</v>
      </c>
      <c r="E38" s="14">
        <v>82</v>
      </c>
      <c r="F38" s="6">
        <f t="shared" si="0"/>
        <v>82</v>
      </c>
    </row>
    <row r="39" spans="1:6" x14ac:dyDescent="0.2">
      <c r="A39" s="15">
        <v>36</v>
      </c>
      <c r="B39" s="14" t="s">
        <v>54</v>
      </c>
      <c r="C39" s="14" t="s">
        <v>102</v>
      </c>
      <c r="D39" s="14" t="s">
        <v>152</v>
      </c>
      <c r="E39" s="14">
        <v>77</v>
      </c>
      <c r="F39" s="6">
        <f t="shared" si="0"/>
        <v>77</v>
      </c>
    </row>
    <row r="40" spans="1:6" x14ac:dyDescent="0.2">
      <c r="A40" s="12">
        <v>37</v>
      </c>
      <c r="B40" s="14" t="s">
        <v>55</v>
      </c>
      <c r="C40" s="14" t="s">
        <v>103</v>
      </c>
      <c r="D40" s="14" t="s">
        <v>153</v>
      </c>
      <c r="E40" s="14">
        <v>69</v>
      </c>
      <c r="F40" s="6">
        <f t="shared" si="0"/>
        <v>69</v>
      </c>
    </row>
    <row r="41" spans="1:6" x14ac:dyDescent="0.2">
      <c r="A41" s="12">
        <v>38</v>
      </c>
      <c r="B41" s="14" t="s">
        <v>56</v>
      </c>
      <c r="C41" s="14" t="s">
        <v>87</v>
      </c>
      <c r="D41" s="14" t="s">
        <v>154</v>
      </c>
      <c r="E41" s="14">
        <v>53</v>
      </c>
      <c r="F41" s="6">
        <f t="shared" si="0"/>
        <v>53</v>
      </c>
    </row>
    <row r="42" spans="1:6" x14ac:dyDescent="0.2">
      <c r="A42" s="15">
        <v>39</v>
      </c>
      <c r="B42" s="14" t="s">
        <v>57</v>
      </c>
      <c r="C42" s="14" t="s">
        <v>104</v>
      </c>
      <c r="D42" s="14" t="s">
        <v>155</v>
      </c>
      <c r="E42" s="14">
        <v>82</v>
      </c>
      <c r="F42" s="6">
        <f t="shared" si="0"/>
        <v>82</v>
      </c>
    </row>
    <row r="43" spans="1:6" x14ac:dyDescent="0.2">
      <c r="A43" s="12">
        <v>40</v>
      </c>
      <c r="B43" s="14" t="s">
        <v>58</v>
      </c>
      <c r="C43" s="14" t="s">
        <v>105</v>
      </c>
      <c r="D43" s="14" t="s">
        <v>156</v>
      </c>
      <c r="E43" s="14">
        <v>74</v>
      </c>
      <c r="F43" s="6">
        <f t="shared" si="0"/>
        <v>74</v>
      </c>
    </row>
    <row r="44" spans="1:6" x14ac:dyDescent="0.2">
      <c r="A44" s="12">
        <v>41</v>
      </c>
      <c r="B44" s="14" t="s">
        <v>59</v>
      </c>
      <c r="C44" s="14" t="s">
        <v>106</v>
      </c>
      <c r="D44" s="14" t="s">
        <v>157</v>
      </c>
      <c r="E44" s="14">
        <v>58</v>
      </c>
      <c r="F44" s="6">
        <f t="shared" si="0"/>
        <v>58</v>
      </c>
    </row>
    <row r="45" spans="1:6" x14ac:dyDescent="0.2">
      <c r="A45" s="15">
        <v>42</v>
      </c>
      <c r="B45" s="14" t="s">
        <v>60</v>
      </c>
      <c r="C45" s="14" t="s">
        <v>107</v>
      </c>
      <c r="D45" s="14" t="s">
        <v>158</v>
      </c>
      <c r="E45" s="14">
        <v>51</v>
      </c>
      <c r="F45" s="6">
        <f t="shared" si="0"/>
        <v>51</v>
      </c>
    </row>
    <row r="46" spans="1:6" x14ac:dyDescent="0.2">
      <c r="A46" s="12">
        <v>43</v>
      </c>
      <c r="B46" s="14" t="s">
        <v>18</v>
      </c>
      <c r="C46" s="14" t="s">
        <v>108</v>
      </c>
      <c r="D46" s="14" t="s">
        <v>159</v>
      </c>
      <c r="E46" s="14">
        <v>75</v>
      </c>
      <c r="F46" s="6">
        <f t="shared" si="0"/>
        <v>75</v>
      </c>
    </row>
    <row r="47" spans="1:6" x14ac:dyDescent="0.2">
      <c r="A47" s="12">
        <v>44</v>
      </c>
      <c r="B47" s="14" t="s">
        <v>61</v>
      </c>
      <c r="C47" s="14" t="s">
        <v>109</v>
      </c>
      <c r="D47" s="14" t="s">
        <v>160</v>
      </c>
      <c r="E47" s="14">
        <v>56</v>
      </c>
      <c r="F47" s="6">
        <f t="shared" si="0"/>
        <v>56</v>
      </c>
    </row>
    <row r="48" spans="1:6" x14ac:dyDescent="0.2">
      <c r="A48" s="15">
        <v>45</v>
      </c>
      <c r="B48" s="14" t="s">
        <v>62</v>
      </c>
      <c r="C48" s="14" t="s">
        <v>110</v>
      </c>
      <c r="D48" s="14" t="s">
        <v>161</v>
      </c>
      <c r="E48" s="14">
        <v>0</v>
      </c>
      <c r="F48" s="6">
        <f t="shared" si="0"/>
        <v>0</v>
      </c>
    </row>
    <row r="49" spans="1:6" x14ac:dyDescent="0.2">
      <c r="A49" s="12">
        <v>46</v>
      </c>
      <c r="B49" s="14" t="s">
        <v>63</v>
      </c>
      <c r="C49" s="14" t="s">
        <v>111</v>
      </c>
      <c r="D49" s="14" t="s">
        <v>162</v>
      </c>
      <c r="E49" s="14">
        <v>68</v>
      </c>
      <c r="F49" s="6">
        <f t="shared" si="0"/>
        <v>68</v>
      </c>
    </row>
    <row r="50" spans="1:6" x14ac:dyDescent="0.2">
      <c r="A50" s="12">
        <v>47</v>
      </c>
      <c r="B50" s="14" t="s">
        <v>64</v>
      </c>
      <c r="C50" s="14" t="s">
        <v>112</v>
      </c>
      <c r="D50" s="14" t="s">
        <v>163</v>
      </c>
      <c r="E50" s="14">
        <v>67</v>
      </c>
      <c r="F50" s="6">
        <f t="shared" si="0"/>
        <v>67</v>
      </c>
    </row>
    <row r="51" spans="1:6" x14ac:dyDescent="0.2">
      <c r="A51" s="15">
        <v>48</v>
      </c>
      <c r="B51" s="14" t="s">
        <v>65</v>
      </c>
      <c r="C51" s="14" t="s">
        <v>113</v>
      </c>
      <c r="D51" s="14" t="s">
        <v>164</v>
      </c>
      <c r="E51" s="14">
        <v>50</v>
      </c>
      <c r="F51" s="6">
        <f t="shared" si="0"/>
        <v>50</v>
      </c>
    </row>
    <row r="52" spans="1:6" x14ac:dyDescent="0.2">
      <c r="A52" s="12">
        <v>49</v>
      </c>
      <c r="B52" s="14" t="s">
        <v>23</v>
      </c>
      <c r="C52" s="14" t="s">
        <v>102</v>
      </c>
      <c r="D52" s="14" t="s">
        <v>165</v>
      </c>
      <c r="E52" s="14">
        <v>75.5</v>
      </c>
      <c r="F52" s="6">
        <f t="shared" si="0"/>
        <v>75.5</v>
      </c>
    </row>
    <row r="53" spans="1:6" x14ac:dyDescent="0.2">
      <c r="A53" s="12">
        <v>50</v>
      </c>
      <c r="B53" s="14" t="s">
        <v>66</v>
      </c>
      <c r="C53" s="14" t="s">
        <v>114</v>
      </c>
      <c r="D53" s="14" t="s">
        <v>166</v>
      </c>
      <c r="E53" s="14">
        <v>46</v>
      </c>
      <c r="F53" s="6">
        <f t="shared" si="0"/>
        <v>46</v>
      </c>
    </row>
    <row r="54" spans="1:6" x14ac:dyDescent="0.2">
      <c r="A54" s="15">
        <v>51</v>
      </c>
      <c r="B54" s="14" t="s">
        <v>67</v>
      </c>
      <c r="C54" s="14" t="s">
        <v>115</v>
      </c>
      <c r="D54" s="14" t="s">
        <v>167</v>
      </c>
      <c r="E54" s="14">
        <v>64</v>
      </c>
      <c r="F54" s="6">
        <f t="shared" si="0"/>
        <v>64</v>
      </c>
    </row>
    <row r="55" spans="1:6" x14ac:dyDescent="0.2">
      <c r="A55" s="12">
        <v>52</v>
      </c>
      <c r="B55" s="14" t="s">
        <v>68</v>
      </c>
      <c r="C55" s="14" t="s">
        <v>103</v>
      </c>
      <c r="D55" s="14" t="s">
        <v>168</v>
      </c>
      <c r="E55" s="14">
        <v>57</v>
      </c>
      <c r="F55" s="6">
        <f t="shared" si="0"/>
        <v>57</v>
      </c>
    </row>
    <row r="56" spans="1:6" x14ac:dyDescent="0.2">
      <c r="A56" s="12">
        <v>53</v>
      </c>
      <c r="B56" s="14" t="s">
        <v>69</v>
      </c>
      <c r="C56" s="14" t="s">
        <v>116</v>
      </c>
      <c r="D56" s="14" t="s">
        <v>169</v>
      </c>
      <c r="E56" s="14">
        <v>49</v>
      </c>
      <c r="F56" s="6">
        <f t="shared" si="0"/>
        <v>49</v>
      </c>
    </row>
  </sheetData>
  <sortState xmlns:xlrd2="http://schemas.microsoft.com/office/spreadsheetml/2017/richdata2" ref="B3:G10">
    <sortCondition ref="B3:B10"/>
  </sortState>
  <mergeCells count="1">
    <mergeCell ref="E1:F1"/>
  </mergeCells>
  <pageMargins left="0.70866141732283472" right="0.70866141732283472" top="0.94488188976377963" bottom="0.74803149606299213" header="0.19685039370078741" footer="0.31496062992125984"/>
  <pageSetup paperSize="9" orientation="landscape" r:id="rId1"/>
  <headerFooter>
    <oddHeader xml:space="preserve">&amp;CEmerging Trends
BSc 
ACCA6019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6E7CA236AE83B4C8AACB9AE9F32993B" ma:contentTypeVersion="13" ma:contentTypeDescription="Create a new document." ma:contentTypeScope="" ma:versionID="4bb53de7bfdb03c817a948bbaad46201">
  <xsd:schema xmlns:xsd="http://www.w3.org/2001/XMLSchema" xmlns:xs="http://www.w3.org/2001/XMLSchema" xmlns:p="http://schemas.microsoft.com/office/2006/metadata/properties" xmlns:ns3="9902240c-f584-4322-946e-7b0be23bca91" xmlns:ns4="d2ec016d-25cf-4c07-aa6b-c53e267faa6f" targetNamespace="http://schemas.microsoft.com/office/2006/metadata/properties" ma:root="true" ma:fieldsID="93540060aabd3f1cc1d4327f207ed870" ns3:_="" ns4:_="">
    <xsd:import namespace="9902240c-f584-4322-946e-7b0be23bca91"/>
    <xsd:import namespace="d2ec016d-25cf-4c07-aa6b-c53e267faa6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02240c-f584-4322-946e-7b0be23bca9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ec016d-25cf-4c07-aa6b-c53e267faa6f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9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9CF0F32-7B97-4568-B796-537976F98FC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C27DFA2-FC6E-4484-A065-32B20651B6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902240c-f584-4322-946e-7b0be23bca91"/>
    <ds:schemaRef ds:uri="d2ec016d-25cf-4c07-aa6b-c53e267faa6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FF71EED-5DAF-4B4A-8188-43877F4A25BD}">
  <ds:schemaRefs>
    <ds:schemaRef ds:uri="d2ec016d-25cf-4c07-aa6b-c53e267faa6f"/>
    <ds:schemaRef ds:uri="http://purl.org/dc/elements/1.1/"/>
    <ds:schemaRef ds:uri="http://schemas.microsoft.com/office/2006/metadata/properties"/>
    <ds:schemaRef ds:uri="http://purl.org/dc/terms/"/>
    <ds:schemaRef ds:uri="9902240c-f584-4322-946e-7b0be23bca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Sheet1</vt:lpstr>
      <vt:lpstr>Sheet2</vt:lpstr>
      <vt:lpstr>Sheet3</vt:lpstr>
      <vt:lpstr>Sheet1!ExternalData_1</vt:lpstr>
      <vt:lpstr>Sheet1!Print_Area</vt:lpstr>
      <vt:lpstr>Sheet1!Print_Titles</vt:lpstr>
    </vt:vector>
  </TitlesOfParts>
  <Company>Coventry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aa9735</dc:creator>
  <cp:lastModifiedBy>Nitheesh Kaliyamurthy</cp:lastModifiedBy>
  <cp:lastPrinted>2013-05-30T08:16:10Z</cp:lastPrinted>
  <dcterms:created xsi:type="dcterms:W3CDTF">2011-10-03T16:29:17Z</dcterms:created>
  <dcterms:modified xsi:type="dcterms:W3CDTF">2022-05-29T14:20:49Z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0x01010056E7CA236AE83B4C8AACB9AE9F32993B</vt:lpwstr>
  </property>
</Properties>
</file>