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0270_student_uwtsd_ac_uk/Documents/Uni Work/Yr1/Motorcycle Dynamics/"/>
    </mc:Choice>
  </mc:AlternateContent>
  <xr:revisionPtr revIDLastSave="979" documentId="11_F25DC773A252ABDACC1048A2C99E66585BDE58FB" xr6:coauthVersionLast="47" xr6:coauthVersionMax="47" xr10:uidLastSave="{2C306725-B6A5-420A-86E7-A62BB091D4A6}"/>
  <bookViews>
    <workbookView xWindow="-120" yWindow="-120" windowWidth="29040" windowHeight="15840" xr2:uid="{00000000-000D-0000-FFFF-FFFF00000000}"/>
  </bookViews>
  <sheets>
    <sheet name="Wheel Diameter" sheetId="1" r:id="rId1"/>
    <sheet name="Trail Calculation" sheetId="2" r:id="rId2"/>
    <sheet name="Centre of Gravity" sheetId="3" r:id="rId3"/>
    <sheet name="Gearbox Calculator" sheetId="4" r:id="rId4"/>
    <sheet name="Resistance to Motion" sheetId="7" r:id="rId5"/>
    <sheet name="Shift Point Data" sheetId="6" r:id="rId6"/>
    <sheet name="Bike Drawings" sheetId="8" r:id="rId7"/>
    <sheet name="ZXR750 Data" sheetId="10" r:id="rId8"/>
    <sheet name="ER6N Data" sheetId="9" r:id="rId9"/>
  </sheets>
  <externalReferences>
    <externalReference r:id="rId10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C4" i="2"/>
  <c r="AE3" i="9"/>
  <c r="AE3" i="10"/>
  <c r="Z4" i="9"/>
  <c r="AD4" i="10"/>
  <c r="Z4" i="10"/>
  <c r="AL4" i="10"/>
  <c r="AM4" i="10"/>
  <c r="AL5" i="10"/>
  <c r="AM5" i="10"/>
  <c r="AL6" i="10"/>
  <c r="AM6" i="10"/>
  <c r="AL7" i="10"/>
  <c r="AM7" i="10"/>
  <c r="AL8" i="10"/>
  <c r="AM8" i="10"/>
  <c r="AL9" i="10"/>
  <c r="AM9" i="10"/>
  <c r="AL10" i="10"/>
  <c r="AM10" i="10"/>
  <c r="AL11" i="10"/>
  <c r="AM11" i="10"/>
  <c r="AL12" i="10"/>
  <c r="AM12" i="10"/>
  <c r="AL13" i="10"/>
  <c r="AM13" i="10"/>
  <c r="AL14" i="10"/>
  <c r="AM14" i="10"/>
  <c r="AL15" i="10"/>
  <c r="AM15" i="10"/>
  <c r="AL16" i="10"/>
  <c r="AM16" i="10"/>
  <c r="AL17" i="10"/>
  <c r="AM17" i="10"/>
  <c r="AL18" i="10"/>
  <c r="AM18" i="10"/>
  <c r="AL19" i="10"/>
  <c r="AM19" i="10"/>
  <c r="AL20" i="10"/>
  <c r="AM20" i="10"/>
  <c r="AL21" i="10"/>
  <c r="AM21" i="10"/>
  <c r="AL22" i="10"/>
  <c r="AM22" i="10"/>
  <c r="AL23" i="10"/>
  <c r="AM23" i="10"/>
  <c r="AL24" i="10"/>
  <c r="AM24" i="10"/>
  <c r="AL25" i="10"/>
  <c r="AM25" i="10"/>
  <c r="AL26" i="10"/>
  <c r="AM26" i="10"/>
  <c r="AL27" i="10"/>
  <c r="AM27" i="10"/>
  <c r="AL28" i="10"/>
  <c r="AM28" i="10"/>
  <c r="AL29" i="10"/>
  <c r="AM29" i="10"/>
  <c r="AL30" i="10"/>
  <c r="AM30" i="10"/>
  <c r="AL31" i="10"/>
  <c r="AM31" i="10"/>
  <c r="AL32" i="10"/>
  <c r="AM32" i="10"/>
  <c r="AL33" i="10"/>
  <c r="AM33" i="10"/>
  <c r="AL34" i="10"/>
  <c r="AM34" i="10"/>
  <c r="AL35" i="10"/>
  <c r="AM35" i="10"/>
  <c r="AL36" i="10"/>
  <c r="AM36" i="10"/>
  <c r="AL37" i="10"/>
  <c r="AM37" i="10"/>
  <c r="AL38" i="10"/>
  <c r="AM38" i="10"/>
  <c r="AL39" i="10"/>
  <c r="AM39" i="10"/>
  <c r="AL40" i="10"/>
  <c r="AM40" i="10"/>
  <c r="AL41" i="10"/>
  <c r="AM41" i="10"/>
  <c r="AL42" i="10"/>
  <c r="AM42" i="10"/>
  <c r="AL43" i="10"/>
  <c r="AM43" i="10"/>
  <c r="AL44" i="10"/>
  <c r="AM44" i="10"/>
  <c r="AL45" i="10"/>
  <c r="AM45" i="10"/>
  <c r="AL46" i="10"/>
  <c r="AM46" i="10"/>
  <c r="AL47" i="10"/>
  <c r="AM47" i="10"/>
  <c r="AL48" i="10"/>
  <c r="AM48" i="10"/>
  <c r="AL49" i="10"/>
  <c r="AM49" i="10"/>
  <c r="AL50" i="10"/>
  <c r="AM50" i="10"/>
  <c r="AL51" i="10"/>
  <c r="AM51" i="10"/>
  <c r="AL52" i="10"/>
  <c r="AM52" i="10"/>
  <c r="AL53" i="10"/>
  <c r="AM53" i="10"/>
  <c r="AL54" i="10"/>
  <c r="AM54" i="10"/>
  <c r="AL55" i="10"/>
  <c r="AM55" i="10"/>
  <c r="AL56" i="10"/>
  <c r="AM56" i="10"/>
  <c r="AL57" i="10"/>
  <c r="AM57" i="10"/>
  <c r="AL58" i="10"/>
  <c r="AM58" i="10"/>
  <c r="AL59" i="10"/>
  <c r="AM59" i="10"/>
  <c r="AL60" i="10"/>
  <c r="AM60" i="10"/>
  <c r="AL61" i="10"/>
  <c r="AM61" i="10"/>
  <c r="AL62" i="10"/>
  <c r="AM62" i="10"/>
  <c r="AL63" i="10"/>
  <c r="AM63" i="10"/>
  <c r="AL64" i="10"/>
  <c r="AM64" i="10"/>
  <c r="AL65" i="10"/>
  <c r="AM65" i="10"/>
  <c r="AL66" i="10"/>
  <c r="AM66" i="10"/>
  <c r="AL67" i="10"/>
  <c r="AM67" i="10"/>
  <c r="AL68" i="10"/>
  <c r="AM68" i="10"/>
  <c r="AL69" i="10"/>
  <c r="AM69" i="10"/>
  <c r="AL70" i="10"/>
  <c r="AM70" i="10"/>
  <c r="AL71" i="10"/>
  <c r="AM71" i="10"/>
  <c r="AL72" i="10"/>
  <c r="AM72" i="10"/>
  <c r="AL73" i="10"/>
  <c r="AM73" i="10"/>
  <c r="AL74" i="10"/>
  <c r="AM74" i="10"/>
  <c r="AL75" i="10"/>
  <c r="AM75" i="10"/>
  <c r="AL76" i="10"/>
  <c r="AM76" i="10"/>
  <c r="AL77" i="10"/>
  <c r="AM77" i="10"/>
  <c r="AL78" i="10"/>
  <c r="AM78" i="10"/>
  <c r="AL79" i="10"/>
  <c r="AM79" i="10"/>
  <c r="AL80" i="10"/>
  <c r="AM80" i="10"/>
  <c r="AL81" i="10"/>
  <c r="AM81" i="10"/>
  <c r="AL82" i="10"/>
  <c r="AM82" i="10"/>
  <c r="AL83" i="10"/>
  <c r="AM83" i="10"/>
  <c r="AL84" i="10"/>
  <c r="AM84" i="10"/>
  <c r="AL85" i="10"/>
  <c r="AM85" i="10"/>
  <c r="AL86" i="10"/>
  <c r="AM86" i="10"/>
  <c r="AL87" i="10"/>
  <c r="AM87" i="10"/>
  <c r="AL88" i="10"/>
  <c r="AM88" i="10"/>
  <c r="AL89" i="10"/>
  <c r="AM89" i="10"/>
  <c r="AL90" i="10"/>
  <c r="AM90" i="10"/>
  <c r="AL91" i="10"/>
  <c r="AM91" i="10"/>
  <c r="AL92" i="10"/>
  <c r="AM92" i="10"/>
  <c r="AL93" i="10"/>
  <c r="AM93" i="10"/>
  <c r="AL94" i="10"/>
  <c r="AM94" i="10"/>
  <c r="AL95" i="10"/>
  <c r="AM95" i="10"/>
  <c r="AL96" i="10"/>
  <c r="AM96" i="10"/>
  <c r="AL97" i="10"/>
  <c r="AM97" i="10"/>
  <c r="AL98" i="10"/>
  <c r="AM98" i="10"/>
  <c r="AL99" i="10"/>
  <c r="AM99" i="10"/>
  <c r="AL100" i="10"/>
  <c r="AM100" i="10"/>
  <c r="AL101" i="10"/>
  <c r="AM101" i="10"/>
  <c r="AL102" i="10"/>
  <c r="AM102" i="10"/>
  <c r="AL103" i="10"/>
  <c r="AM103" i="10"/>
  <c r="AL104" i="10"/>
  <c r="AM104" i="10"/>
  <c r="AL105" i="10"/>
  <c r="AM105" i="10"/>
  <c r="AL106" i="10"/>
  <c r="AM106" i="10"/>
  <c r="AL107" i="10"/>
  <c r="AM107" i="10"/>
  <c r="AL108" i="10"/>
  <c r="AM108" i="10"/>
  <c r="AL109" i="10"/>
  <c r="AM109" i="10"/>
  <c r="AL110" i="10"/>
  <c r="AM110" i="10"/>
  <c r="AL111" i="10"/>
  <c r="AM111" i="10"/>
  <c r="AL112" i="10"/>
  <c r="AM112" i="10"/>
  <c r="AL113" i="10"/>
  <c r="AM113" i="10"/>
  <c r="AL114" i="10"/>
  <c r="AM114" i="10"/>
  <c r="AL115" i="10"/>
  <c r="AM115" i="10"/>
  <c r="AL116" i="10"/>
  <c r="AM116" i="10"/>
  <c r="AL117" i="10"/>
  <c r="AM117" i="10"/>
  <c r="AL118" i="10"/>
  <c r="AM118" i="10"/>
  <c r="AL119" i="10"/>
  <c r="AM119" i="10"/>
  <c r="AL120" i="10"/>
  <c r="AM120" i="10"/>
  <c r="AL121" i="10"/>
  <c r="AM121" i="10"/>
  <c r="AL122" i="10"/>
  <c r="AM122" i="10"/>
  <c r="AL123" i="10"/>
  <c r="AM123" i="10"/>
  <c r="AL124" i="10"/>
  <c r="AM124" i="10"/>
  <c r="AL125" i="10"/>
  <c r="AM125" i="10"/>
  <c r="AL126" i="10"/>
  <c r="AM126" i="10"/>
  <c r="AL127" i="10"/>
  <c r="AM127" i="10"/>
  <c r="AL128" i="10"/>
  <c r="AM128" i="10"/>
  <c r="AL129" i="10"/>
  <c r="AM129" i="10"/>
  <c r="AL130" i="10"/>
  <c r="AM130" i="10"/>
  <c r="AL131" i="10"/>
  <c r="AM131" i="10"/>
  <c r="AL132" i="10"/>
  <c r="AM132" i="10"/>
  <c r="AL133" i="10"/>
  <c r="AM133" i="10"/>
  <c r="AL134" i="10"/>
  <c r="AM134" i="10"/>
  <c r="AL135" i="10"/>
  <c r="AM135" i="10"/>
  <c r="AL136" i="10"/>
  <c r="AM136" i="10"/>
  <c r="AL137" i="10"/>
  <c r="AM137" i="10"/>
  <c r="AL138" i="10"/>
  <c r="AM138" i="10"/>
  <c r="AL139" i="10"/>
  <c r="AM139" i="10"/>
  <c r="AL140" i="10"/>
  <c r="AM140" i="10"/>
  <c r="AL141" i="10"/>
  <c r="AM141" i="10"/>
  <c r="AL142" i="10"/>
  <c r="AM142" i="10"/>
  <c r="AL143" i="10"/>
  <c r="AM143" i="10"/>
  <c r="AL144" i="10"/>
  <c r="AM144" i="10"/>
  <c r="AL145" i="10"/>
  <c r="AM145" i="10"/>
  <c r="AL146" i="10"/>
  <c r="AM146" i="10"/>
  <c r="AL147" i="10"/>
  <c r="AM147" i="10"/>
  <c r="AL148" i="10"/>
  <c r="AM148" i="10"/>
  <c r="AL149" i="10"/>
  <c r="AM149" i="10"/>
  <c r="AL150" i="10"/>
  <c r="AM150" i="10"/>
  <c r="AL151" i="10"/>
  <c r="AM151" i="10"/>
  <c r="AL152" i="10"/>
  <c r="AM152" i="10"/>
  <c r="AL153" i="10"/>
  <c r="AM153" i="10"/>
  <c r="AL154" i="10"/>
  <c r="AM154" i="10"/>
  <c r="AL155" i="10"/>
  <c r="AM155" i="10"/>
  <c r="AL156" i="10"/>
  <c r="AM156" i="10"/>
  <c r="AL157" i="10"/>
  <c r="AM157" i="10"/>
  <c r="AL158" i="10"/>
  <c r="AM158" i="10"/>
  <c r="AL159" i="10"/>
  <c r="AM159" i="10"/>
  <c r="AL160" i="10"/>
  <c r="AM160" i="10"/>
  <c r="AL161" i="10"/>
  <c r="AM161" i="10"/>
  <c r="AL162" i="10"/>
  <c r="AM162" i="10"/>
  <c r="AL163" i="10"/>
  <c r="AM163" i="10"/>
  <c r="AL164" i="10"/>
  <c r="AM164" i="10"/>
  <c r="AL165" i="10"/>
  <c r="AM165" i="10"/>
  <c r="AL166" i="10"/>
  <c r="AM166" i="10"/>
  <c r="AL167" i="10"/>
  <c r="AM167" i="10"/>
  <c r="AL168" i="10"/>
  <c r="AM168" i="10"/>
  <c r="AL169" i="10"/>
  <c r="AM169" i="10"/>
  <c r="AL170" i="10"/>
  <c r="AM170" i="10"/>
  <c r="AL171" i="10"/>
  <c r="AM171" i="10"/>
  <c r="AL172" i="10"/>
  <c r="AM172" i="10"/>
  <c r="AL173" i="10"/>
  <c r="AM173" i="10"/>
  <c r="AL174" i="10"/>
  <c r="AM174" i="10"/>
  <c r="AL175" i="10"/>
  <c r="AM175" i="10"/>
  <c r="AL176" i="10"/>
  <c r="AM176" i="10"/>
  <c r="AL177" i="10"/>
  <c r="AM177" i="10"/>
  <c r="AL178" i="10"/>
  <c r="AM178" i="10"/>
  <c r="AL179" i="10"/>
  <c r="AM179" i="10"/>
  <c r="AL180" i="10"/>
  <c r="AM180" i="10"/>
  <c r="AL181" i="10"/>
  <c r="AM181" i="10"/>
  <c r="AL182" i="10"/>
  <c r="AM182" i="10"/>
  <c r="AL183" i="10"/>
  <c r="AM183" i="10"/>
  <c r="AL184" i="10"/>
  <c r="AM184" i="10"/>
  <c r="AL185" i="10"/>
  <c r="AM185" i="10"/>
  <c r="AL186" i="10"/>
  <c r="AM186" i="10"/>
  <c r="AL187" i="10"/>
  <c r="AM187" i="10"/>
  <c r="AL188" i="10"/>
  <c r="AM188" i="10"/>
  <c r="AL189" i="10"/>
  <c r="AM189" i="10"/>
  <c r="AL190" i="10"/>
  <c r="AM190" i="10"/>
  <c r="AL191" i="10"/>
  <c r="AM191" i="10"/>
  <c r="AL192" i="10"/>
  <c r="AM192" i="10"/>
  <c r="AL193" i="10"/>
  <c r="AM193" i="10"/>
  <c r="AL194" i="10"/>
  <c r="AM194" i="10"/>
  <c r="AL195" i="10"/>
  <c r="AM195" i="10"/>
  <c r="AL196" i="10"/>
  <c r="AM196" i="10"/>
  <c r="AL197" i="10"/>
  <c r="AM197" i="10"/>
  <c r="AL198" i="10"/>
  <c r="AM198" i="10"/>
  <c r="AL199" i="10"/>
  <c r="AM199" i="10"/>
  <c r="AL200" i="10"/>
  <c r="AM200" i="10"/>
  <c r="AL201" i="10"/>
  <c r="AM201" i="10"/>
  <c r="AL202" i="10"/>
  <c r="AM202" i="10"/>
  <c r="AL203" i="10"/>
  <c r="AM203" i="10"/>
  <c r="AL204" i="10"/>
  <c r="AM204" i="10"/>
  <c r="AL205" i="10"/>
  <c r="AM205" i="10"/>
  <c r="AL206" i="10"/>
  <c r="AM206" i="10"/>
  <c r="AL207" i="10"/>
  <c r="AM207" i="10"/>
  <c r="AL208" i="10"/>
  <c r="AM208" i="10"/>
  <c r="AL209" i="10"/>
  <c r="AM209" i="10"/>
  <c r="AL210" i="10"/>
  <c r="AM210" i="10"/>
  <c r="AL211" i="10"/>
  <c r="AM211" i="10"/>
  <c r="AL212" i="10"/>
  <c r="AM212" i="10"/>
  <c r="AL213" i="10"/>
  <c r="AM213" i="10"/>
  <c r="AL214" i="10"/>
  <c r="AM214" i="10"/>
  <c r="AL215" i="10"/>
  <c r="AM215" i="10"/>
  <c r="AL216" i="10"/>
  <c r="AM216" i="10"/>
  <c r="AL217" i="10"/>
  <c r="AM217" i="10"/>
  <c r="AL218" i="10"/>
  <c r="AM218" i="10"/>
  <c r="AL219" i="10"/>
  <c r="AM219" i="10"/>
  <c r="AL220" i="10"/>
  <c r="AM220" i="10"/>
  <c r="AL221" i="10"/>
  <c r="AM221" i="10"/>
  <c r="AL222" i="10"/>
  <c r="AM222" i="10"/>
  <c r="AL223" i="10"/>
  <c r="AM223" i="10"/>
  <c r="AL224" i="10"/>
  <c r="AM224" i="10"/>
  <c r="AL225" i="10"/>
  <c r="AM225" i="10"/>
  <c r="AL226" i="10"/>
  <c r="AM226" i="10"/>
  <c r="AL227" i="10"/>
  <c r="AM227" i="10"/>
  <c r="AL228" i="10"/>
  <c r="AM228" i="10"/>
  <c r="AL229" i="10"/>
  <c r="AM229" i="10"/>
  <c r="AL230" i="10"/>
  <c r="AM230" i="10"/>
  <c r="AL231" i="10"/>
  <c r="AM231" i="10"/>
  <c r="AL232" i="10"/>
  <c r="AM232" i="10"/>
  <c r="AL233" i="10"/>
  <c r="AM233" i="10"/>
  <c r="AL234" i="10"/>
  <c r="AM234" i="10"/>
  <c r="AL235" i="10"/>
  <c r="AM235" i="10"/>
  <c r="AL236" i="10"/>
  <c r="AM236" i="10"/>
  <c r="AL237" i="10"/>
  <c r="AM237" i="10"/>
  <c r="AL238" i="10"/>
  <c r="AM238" i="10"/>
  <c r="AL239" i="10"/>
  <c r="AM239" i="10"/>
  <c r="AL240" i="10"/>
  <c r="AM240" i="10"/>
  <c r="AL241" i="10"/>
  <c r="AM241" i="10"/>
  <c r="AL242" i="10"/>
  <c r="AM242" i="10"/>
  <c r="AL243" i="10"/>
  <c r="AM243" i="10"/>
  <c r="AL244" i="10"/>
  <c r="AM244" i="10"/>
  <c r="AL245" i="10"/>
  <c r="AM245" i="10"/>
  <c r="AL246" i="10"/>
  <c r="AM246" i="10"/>
  <c r="AL247" i="10"/>
  <c r="AM247" i="10"/>
  <c r="AL248" i="10"/>
  <c r="AM248" i="10"/>
  <c r="AL249" i="10"/>
  <c r="AM249" i="10"/>
  <c r="AL250" i="10"/>
  <c r="AM250" i="10"/>
  <c r="AL251" i="10"/>
  <c r="AM251" i="10"/>
  <c r="AL252" i="10"/>
  <c r="AM252" i="10"/>
  <c r="AL253" i="10"/>
  <c r="AM253" i="10"/>
  <c r="AL254" i="10"/>
  <c r="AM254" i="10"/>
  <c r="AL255" i="10"/>
  <c r="AM255" i="10"/>
  <c r="AL256" i="10"/>
  <c r="AM256" i="10"/>
  <c r="AL257" i="10"/>
  <c r="AM257" i="10"/>
  <c r="AL258" i="10"/>
  <c r="AM258" i="10"/>
  <c r="AL259" i="10"/>
  <c r="AM259" i="10"/>
  <c r="AL260" i="10"/>
  <c r="AM260" i="10"/>
  <c r="AL261" i="10"/>
  <c r="AM261" i="10"/>
  <c r="AL262" i="10"/>
  <c r="AM262" i="10"/>
  <c r="AL263" i="10"/>
  <c r="AM263" i="10"/>
  <c r="AL264" i="10"/>
  <c r="AM264" i="10"/>
  <c r="AL265" i="10"/>
  <c r="AM265" i="10"/>
  <c r="AL266" i="10"/>
  <c r="AM266" i="10"/>
  <c r="AL267" i="10"/>
  <c r="AM267" i="10"/>
  <c r="AL268" i="10"/>
  <c r="AM268" i="10"/>
  <c r="AL269" i="10"/>
  <c r="AM269" i="10"/>
  <c r="AL270" i="10"/>
  <c r="AM270" i="10"/>
  <c r="AL271" i="10"/>
  <c r="AM271" i="10"/>
  <c r="AL272" i="10"/>
  <c r="AM272" i="10"/>
  <c r="AL273" i="10"/>
  <c r="AM273" i="10"/>
  <c r="AL274" i="10"/>
  <c r="AM274" i="10"/>
  <c r="AL275" i="10"/>
  <c r="AM275" i="10"/>
  <c r="AL276" i="10"/>
  <c r="AM276" i="10"/>
  <c r="AL277" i="10"/>
  <c r="AM277" i="10"/>
  <c r="AL278" i="10"/>
  <c r="AM278" i="10"/>
  <c r="AL279" i="10"/>
  <c r="AM279" i="10"/>
  <c r="AL280" i="10"/>
  <c r="AM280" i="10"/>
  <c r="AL281" i="10"/>
  <c r="AM281" i="10"/>
  <c r="AL282" i="10"/>
  <c r="AM282" i="10"/>
  <c r="AL283" i="10"/>
  <c r="AM283" i="10"/>
  <c r="AL284" i="10"/>
  <c r="AM284" i="10"/>
  <c r="AL285" i="10"/>
  <c r="AM285" i="10"/>
  <c r="AL286" i="10"/>
  <c r="AM286" i="10"/>
  <c r="AL287" i="10"/>
  <c r="AM287" i="10"/>
  <c r="AL288" i="10"/>
  <c r="AM288" i="10"/>
  <c r="AL289" i="10"/>
  <c r="AM289" i="10"/>
  <c r="AL290" i="10"/>
  <c r="AM290" i="10"/>
  <c r="AL291" i="10"/>
  <c r="AM291" i="10"/>
  <c r="AL292" i="10"/>
  <c r="AM292" i="10"/>
  <c r="AL293" i="10"/>
  <c r="AM293" i="10"/>
  <c r="AL294" i="10"/>
  <c r="AM294" i="10"/>
  <c r="AL295" i="10"/>
  <c r="AM295" i="10"/>
  <c r="AL296" i="10"/>
  <c r="AM296" i="10"/>
  <c r="AL297" i="10"/>
  <c r="AM297" i="10"/>
  <c r="AL298" i="10"/>
  <c r="AM298" i="10"/>
  <c r="AL299" i="10"/>
  <c r="AM299" i="10"/>
  <c r="AL300" i="10"/>
  <c r="AM300" i="10"/>
  <c r="AL301" i="10"/>
  <c r="AM301" i="10"/>
  <c r="AL302" i="10"/>
  <c r="AM302" i="10"/>
  <c r="AL303" i="10"/>
  <c r="AM303" i="10"/>
  <c r="AL304" i="10"/>
  <c r="AM304" i="10"/>
  <c r="AL305" i="10"/>
  <c r="AM305" i="10"/>
  <c r="AL306" i="10"/>
  <c r="AM306" i="10"/>
  <c r="AL307" i="10"/>
  <c r="AM307" i="10"/>
  <c r="AL308" i="10"/>
  <c r="AM308" i="10"/>
  <c r="AL309" i="10"/>
  <c r="AM309" i="10"/>
  <c r="AL310" i="10"/>
  <c r="AM310" i="10"/>
  <c r="AL311" i="10"/>
  <c r="AM311" i="10"/>
  <c r="AL312" i="10"/>
  <c r="AM312" i="10"/>
  <c r="AL313" i="10"/>
  <c r="AM313" i="10"/>
  <c r="AL314" i="10"/>
  <c r="AM314" i="10"/>
  <c r="AL315" i="10"/>
  <c r="AM315" i="10"/>
  <c r="AL316" i="10"/>
  <c r="AM316" i="10"/>
  <c r="AL317" i="10"/>
  <c r="AM317" i="10"/>
  <c r="AL318" i="10"/>
  <c r="AM318" i="10"/>
  <c r="AL319" i="10"/>
  <c r="AM319" i="10"/>
  <c r="AL320" i="10"/>
  <c r="AM320" i="10"/>
  <c r="AL321" i="10"/>
  <c r="AM321" i="10"/>
  <c r="AL322" i="10"/>
  <c r="AM322" i="10"/>
  <c r="AL323" i="10"/>
  <c r="AM323" i="10"/>
  <c r="AL324" i="10"/>
  <c r="AM324" i="10"/>
  <c r="AL325" i="10"/>
  <c r="AM325" i="10"/>
  <c r="AL326" i="10"/>
  <c r="AM326" i="10"/>
  <c r="AL327" i="10"/>
  <c r="AM327" i="10"/>
  <c r="AL328" i="10"/>
  <c r="AM328" i="10"/>
  <c r="AL329" i="10"/>
  <c r="AM329" i="10"/>
  <c r="AL330" i="10"/>
  <c r="AM330" i="10"/>
  <c r="AL331" i="10"/>
  <c r="AM331" i="10"/>
  <c r="AL332" i="10"/>
  <c r="AM332" i="10"/>
  <c r="AL333" i="10"/>
  <c r="AM333" i="10"/>
  <c r="AL334" i="10"/>
  <c r="AM334" i="10"/>
  <c r="AL335" i="10"/>
  <c r="AM335" i="10"/>
  <c r="AL336" i="10"/>
  <c r="AM336" i="10"/>
  <c r="AL337" i="10"/>
  <c r="AM337" i="10"/>
  <c r="AL338" i="10"/>
  <c r="AM338" i="10"/>
  <c r="AL339" i="10"/>
  <c r="AM339" i="10"/>
  <c r="AL340" i="10"/>
  <c r="AM340" i="10"/>
  <c r="AL341" i="10"/>
  <c r="AM341" i="10"/>
  <c r="AL342" i="10"/>
  <c r="AM342" i="10"/>
  <c r="AL343" i="10"/>
  <c r="AM343" i="10"/>
  <c r="AL344" i="10"/>
  <c r="AM344" i="10"/>
  <c r="AL345" i="10"/>
  <c r="AM345" i="10"/>
  <c r="AL346" i="10"/>
  <c r="AM346" i="10"/>
  <c r="AL347" i="10"/>
  <c r="AM347" i="10"/>
  <c r="AL348" i="10"/>
  <c r="AM348" i="10"/>
  <c r="AL349" i="10"/>
  <c r="AM349" i="10"/>
  <c r="AL350" i="10"/>
  <c r="AM350" i="10"/>
  <c r="AL351" i="10"/>
  <c r="AM351" i="10"/>
  <c r="AL352" i="10"/>
  <c r="AM352" i="10"/>
  <c r="AL353" i="10"/>
  <c r="AM353" i="10"/>
  <c r="AL354" i="10"/>
  <c r="AM354" i="10"/>
  <c r="AL355" i="10"/>
  <c r="AM355" i="10"/>
  <c r="AL356" i="10"/>
  <c r="AM356" i="10"/>
  <c r="AL357" i="10"/>
  <c r="AM357" i="10"/>
  <c r="AL358" i="10"/>
  <c r="AM358" i="10"/>
  <c r="AL359" i="10"/>
  <c r="AM359" i="10"/>
  <c r="AL360" i="10"/>
  <c r="AM360" i="10"/>
  <c r="AL361" i="10"/>
  <c r="AM361" i="10"/>
  <c r="AL362" i="10"/>
  <c r="AM362" i="10"/>
  <c r="AM3" i="10"/>
  <c r="AL3" i="10"/>
  <c r="AH4" i="10"/>
  <c r="AI4" i="10"/>
  <c r="AH5" i="10"/>
  <c r="AI5" i="10"/>
  <c r="AH6" i="10"/>
  <c r="AI6" i="10"/>
  <c r="AH7" i="10"/>
  <c r="AI7" i="10"/>
  <c r="AH8" i="10"/>
  <c r="AI8" i="10"/>
  <c r="AH9" i="10"/>
  <c r="AI9" i="10"/>
  <c r="AH10" i="10"/>
  <c r="AI10" i="10"/>
  <c r="AH11" i="10"/>
  <c r="AI11" i="10"/>
  <c r="AH12" i="10"/>
  <c r="AI12" i="10"/>
  <c r="AH13" i="10"/>
  <c r="AI13" i="10"/>
  <c r="AH14" i="10"/>
  <c r="AI14" i="10"/>
  <c r="AH15" i="10"/>
  <c r="AI15" i="10"/>
  <c r="AH16" i="10"/>
  <c r="AI16" i="10"/>
  <c r="AH17" i="10"/>
  <c r="AI17" i="10"/>
  <c r="AH18" i="10"/>
  <c r="AI18" i="10"/>
  <c r="AH19" i="10"/>
  <c r="AI19" i="10"/>
  <c r="AH20" i="10"/>
  <c r="AI20" i="10"/>
  <c r="AH21" i="10"/>
  <c r="AI21" i="10"/>
  <c r="AH22" i="10"/>
  <c r="AI22" i="10"/>
  <c r="AH23" i="10"/>
  <c r="AI23" i="10"/>
  <c r="AH24" i="10"/>
  <c r="AI24" i="10"/>
  <c r="AH25" i="10"/>
  <c r="AI25" i="10"/>
  <c r="AH26" i="10"/>
  <c r="AI26" i="10"/>
  <c r="AH27" i="10"/>
  <c r="AI27" i="10"/>
  <c r="AH28" i="10"/>
  <c r="AI28" i="10"/>
  <c r="AH29" i="10"/>
  <c r="AI29" i="10"/>
  <c r="AH30" i="10"/>
  <c r="AI30" i="10"/>
  <c r="AH31" i="10"/>
  <c r="AI31" i="10"/>
  <c r="AH32" i="10"/>
  <c r="AI32" i="10"/>
  <c r="AH33" i="10"/>
  <c r="AI33" i="10"/>
  <c r="AH34" i="10"/>
  <c r="AI34" i="10"/>
  <c r="AH35" i="10"/>
  <c r="AI35" i="10"/>
  <c r="AH36" i="10"/>
  <c r="AI36" i="10"/>
  <c r="AH37" i="10"/>
  <c r="AI37" i="10"/>
  <c r="AH38" i="10"/>
  <c r="AI38" i="10"/>
  <c r="AH39" i="10"/>
  <c r="AI39" i="10"/>
  <c r="AH40" i="10"/>
  <c r="AI40" i="10"/>
  <c r="AH41" i="10"/>
  <c r="AI41" i="10"/>
  <c r="AH42" i="10"/>
  <c r="AI42" i="10"/>
  <c r="AH43" i="10"/>
  <c r="AI43" i="10"/>
  <c r="AH44" i="10"/>
  <c r="AI44" i="10"/>
  <c r="AH45" i="10"/>
  <c r="AI45" i="10"/>
  <c r="AH46" i="10"/>
  <c r="AI46" i="10"/>
  <c r="AH47" i="10"/>
  <c r="AI47" i="10"/>
  <c r="AH48" i="10"/>
  <c r="AI48" i="10"/>
  <c r="AH49" i="10"/>
  <c r="AI49" i="10"/>
  <c r="AH50" i="10"/>
  <c r="AI50" i="10"/>
  <c r="AH51" i="10"/>
  <c r="AI51" i="10"/>
  <c r="AH52" i="10"/>
  <c r="AI52" i="10"/>
  <c r="AH53" i="10"/>
  <c r="AI53" i="10"/>
  <c r="AH54" i="10"/>
  <c r="AI54" i="10"/>
  <c r="AH55" i="10"/>
  <c r="AI55" i="10"/>
  <c r="AH56" i="10"/>
  <c r="AI56" i="10"/>
  <c r="AH57" i="10"/>
  <c r="AI57" i="10"/>
  <c r="AH58" i="10"/>
  <c r="AI58" i="10"/>
  <c r="AH59" i="10"/>
  <c r="AI59" i="10"/>
  <c r="AH60" i="10"/>
  <c r="AI60" i="10"/>
  <c r="AH61" i="10"/>
  <c r="AI61" i="10"/>
  <c r="AH62" i="10"/>
  <c r="AI62" i="10"/>
  <c r="AH63" i="10"/>
  <c r="AI63" i="10"/>
  <c r="AH64" i="10"/>
  <c r="AI64" i="10"/>
  <c r="AH65" i="10"/>
  <c r="AI65" i="10"/>
  <c r="AH66" i="10"/>
  <c r="AI66" i="10"/>
  <c r="AH67" i="10"/>
  <c r="AI67" i="10"/>
  <c r="AH68" i="10"/>
  <c r="AI68" i="10"/>
  <c r="AH69" i="10"/>
  <c r="AI69" i="10"/>
  <c r="AH70" i="10"/>
  <c r="AI70" i="10"/>
  <c r="AH71" i="10"/>
  <c r="AI71" i="10"/>
  <c r="AH72" i="10"/>
  <c r="AI72" i="10"/>
  <c r="AH73" i="10"/>
  <c r="AI73" i="10"/>
  <c r="AH74" i="10"/>
  <c r="AI74" i="10"/>
  <c r="AH75" i="10"/>
  <c r="AI75" i="10"/>
  <c r="AH76" i="10"/>
  <c r="AI76" i="10"/>
  <c r="AH77" i="10"/>
  <c r="AI77" i="10"/>
  <c r="AH78" i="10"/>
  <c r="AI78" i="10"/>
  <c r="AH79" i="10"/>
  <c r="AI79" i="10"/>
  <c r="AH80" i="10"/>
  <c r="AI80" i="10"/>
  <c r="AH81" i="10"/>
  <c r="AI81" i="10"/>
  <c r="AH82" i="10"/>
  <c r="AI82" i="10"/>
  <c r="AH83" i="10"/>
  <c r="AI83" i="10"/>
  <c r="AH84" i="10"/>
  <c r="AI84" i="10"/>
  <c r="AH85" i="10"/>
  <c r="AI85" i="10"/>
  <c r="AH86" i="10"/>
  <c r="AI86" i="10"/>
  <c r="AH87" i="10"/>
  <c r="AI87" i="10"/>
  <c r="AH88" i="10"/>
  <c r="AI88" i="10"/>
  <c r="AH89" i="10"/>
  <c r="AI89" i="10"/>
  <c r="AH90" i="10"/>
  <c r="AI90" i="10"/>
  <c r="AH91" i="10"/>
  <c r="AI91" i="10"/>
  <c r="AH92" i="10"/>
  <c r="AI92" i="10"/>
  <c r="AH93" i="10"/>
  <c r="AI93" i="10"/>
  <c r="AH94" i="10"/>
  <c r="AI94" i="10"/>
  <c r="AH95" i="10"/>
  <c r="AI95" i="10"/>
  <c r="AH96" i="10"/>
  <c r="AI96" i="10"/>
  <c r="AH97" i="10"/>
  <c r="AI97" i="10"/>
  <c r="AH98" i="10"/>
  <c r="AI98" i="10"/>
  <c r="AH99" i="10"/>
  <c r="AI99" i="10"/>
  <c r="AH100" i="10"/>
  <c r="AI100" i="10"/>
  <c r="AH101" i="10"/>
  <c r="AI101" i="10"/>
  <c r="AH102" i="10"/>
  <c r="AI102" i="10"/>
  <c r="AH103" i="10"/>
  <c r="AI103" i="10"/>
  <c r="AH104" i="10"/>
  <c r="AI104" i="10"/>
  <c r="AH105" i="10"/>
  <c r="AI105" i="10"/>
  <c r="AH106" i="10"/>
  <c r="AI106" i="10"/>
  <c r="AH107" i="10"/>
  <c r="AI107" i="10"/>
  <c r="AH108" i="10"/>
  <c r="AI108" i="10"/>
  <c r="AH109" i="10"/>
  <c r="AI109" i="10"/>
  <c r="AH110" i="10"/>
  <c r="AI110" i="10"/>
  <c r="AH111" i="10"/>
  <c r="AI111" i="10"/>
  <c r="AH112" i="10"/>
  <c r="AI112" i="10"/>
  <c r="AH113" i="10"/>
  <c r="AI113" i="10"/>
  <c r="AH114" i="10"/>
  <c r="AI114" i="10"/>
  <c r="AH115" i="10"/>
  <c r="AI115" i="10"/>
  <c r="AH116" i="10"/>
  <c r="AI116" i="10"/>
  <c r="AH117" i="10"/>
  <c r="AI117" i="10"/>
  <c r="AH118" i="10"/>
  <c r="AI118" i="10"/>
  <c r="AH119" i="10"/>
  <c r="AI119" i="10"/>
  <c r="AH120" i="10"/>
  <c r="AI120" i="10"/>
  <c r="AH121" i="10"/>
  <c r="AI121" i="10"/>
  <c r="AH122" i="10"/>
  <c r="AI122" i="10"/>
  <c r="AH123" i="10"/>
  <c r="AI123" i="10"/>
  <c r="AH124" i="10"/>
  <c r="AI124" i="10"/>
  <c r="AH125" i="10"/>
  <c r="AI125" i="10"/>
  <c r="AH126" i="10"/>
  <c r="AI126" i="10"/>
  <c r="AH127" i="10"/>
  <c r="AI127" i="10"/>
  <c r="AH128" i="10"/>
  <c r="AI128" i="10"/>
  <c r="AH129" i="10"/>
  <c r="AI129" i="10"/>
  <c r="AH130" i="10"/>
  <c r="AI130" i="10"/>
  <c r="AH131" i="10"/>
  <c r="AI131" i="10"/>
  <c r="AH132" i="10"/>
  <c r="AI132" i="10"/>
  <c r="AH133" i="10"/>
  <c r="AI133" i="10"/>
  <c r="AH134" i="10"/>
  <c r="AI134" i="10"/>
  <c r="AH135" i="10"/>
  <c r="AI135" i="10"/>
  <c r="AH136" i="10"/>
  <c r="AI136" i="10"/>
  <c r="AH137" i="10"/>
  <c r="AI137" i="10"/>
  <c r="AH138" i="10"/>
  <c r="AI138" i="10"/>
  <c r="AH139" i="10"/>
  <c r="AI139" i="10"/>
  <c r="AH140" i="10"/>
  <c r="AI140" i="10"/>
  <c r="AH141" i="10"/>
  <c r="AI141" i="10"/>
  <c r="AH142" i="10"/>
  <c r="AI142" i="10"/>
  <c r="AH143" i="10"/>
  <c r="AI143" i="10"/>
  <c r="AH144" i="10"/>
  <c r="AI144" i="10"/>
  <c r="AH145" i="10"/>
  <c r="AI145" i="10"/>
  <c r="AH146" i="10"/>
  <c r="AI146" i="10"/>
  <c r="AH147" i="10"/>
  <c r="AI147" i="10"/>
  <c r="AH148" i="10"/>
  <c r="AI148" i="10"/>
  <c r="AH149" i="10"/>
  <c r="AI149" i="10"/>
  <c r="AH150" i="10"/>
  <c r="AI150" i="10"/>
  <c r="AH151" i="10"/>
  <c r="AI151" i="10"/>
  <c r="AH152" i="10"/>
  <c r="AI152" i="10"/>
  <c r="AH153" i="10"/>
  <c r="AI153" i="10"/>
  <c r="AH154" i="10"/>
  <c r="AI154" i="10"/>
  <c r="AH155" i="10"/>
  <c r="AI155" i="10"/>
  <c r="AH156" i="10"/>
  <c r="AI156" i="10"/>
  <c r="AH157" i="10"/>
  <c r="AI157" i="10"/>
  <c r="AH158" i="10"/>
  <c r="AI158" i="10"/>
  <c r="AH159" i="10"/>
  <c r="AI159" i="10"/>
  <c r="AH160" i="10"/>
  <c r="AI160" i="10"/>
  <c r="AH161" i="10"/>
  <c r="AI161" i="10"/>
  <c r="AH162" i="10"/>
  <c r="AI162" i="10"/>
  <c r="AH163" i="10"/>
  <c r="AI163" i="10"/>
  <c r="AH164" i="10"/>
  <c r="AI164" i="10"/>
  <c r="AH165" i="10"/>
  <c r="AI165" i="10"/>
  <c r="AH166" i="10"/>
  <c r="AI166" i="10"/>
  <c r="AH167" i="10"/>
  <c r="AI167" i="10"/>
  <c r="AH168" i="10"/>
  <c r="AI168" i="10"/>
  <c r="AH169" i="10"/>
  <c r="AI169" i="10"/>
  <c r="AH170" i="10"/>
  <c r="AI170" i="10"/>
  <c r="AH171" i="10"/>
  <c r="AI171" i="10"/>
  <c r="AH172" i="10"/>
  <c r="AI172" i="10"/>
  <c r="AH173" i="10"/>
  <c r="AI173" i="10"/>
  <c r="AH174" i="10"/>
  <c r="AI174" i="10"/>
  <c r="AH175" i="10"/>
  <c r="AI175" i="10"/>
  <c r="AH176" i="10"/>
  <c r="AI176" i="10"/>
  <c r="AH177" i="10"/>
  <c r="AI177" i="10"/>
  <c r="AH178" i="10"/>
  <c r="AI178" i="10"/>
  <c r="AH179" i="10"/>
  <c r="AI179" i="10"/>
  <c r="AH180" i="10"/>
  <c r="AI180" i="10"/>
  <c r="AH181" i="10"/>
  <c r="AI181" i="10"/>
  <c r="AH182" i="10"/>
  <c r="AI182" i="10"/>
  <c r="AH183" i="10"/>
  <c r="AI183" i="10"/>
  <c r="AH184" i="10"/>
  <c r="AI184" i="10"/>
  <c r="AH185" i="10"/>
  <c r="AI185" i="10"/>
  <c r="AH186" i="10"/>
  <c r="AI186" i="10"/>
  <c r="AH187" i="10"/>
  <c r="AI187" i="10"/>
  <c r="AH188" i="10"/>
  <c r="AI188" i="10"/>
  <c r="AH189" i="10"/>
  <c r="AI189" i="10"/>
  <c r="AH190" i="10"/>
  <c r="AI190" i="10"/>
  <c r="AH191" i="10"/>
  <c r="AI191" i="10"/>
  <c r="AH192" i="10"/>
  <c r="AI192" i="10"/>
  <c r="AH193" i="10"/>
  <c r="AI193" i="10"/>
  <c r="AH194" i="10"/>
  <c r="AI194" i="10"/>
  <c r="AH195" i="10"/>
  <c r="AI195" i="10"/>
  <c r="AH196" i="10"/>
  <c r="AI196" i="10"/>
  <c r="AH197" i="10"/>
  <c r="AI197" i="10"/>
  <c r="AH198" i="10"/>
  <c r="AI198" i="10"/>
  <c r="AH199" i="10"/>
  <c r="AI199" i="10"/>
  <c r="AH200" i="10"/>
  <c r="AI200" i="10"/>
  <c r="AH201" i="10"/>
  <c r="AI201" i="10"/>
  <c r="AH202" i="10"/>
  <c r="AI202" i="10"/>
  <c r="AH203" i="10"/>
  <c r="AI203" i="10"/>
  <c r="AH204" i="10"/>
  <c r="AI204" i="10"/>
  <c r="AH205" i="10"/>
  <c r="AI205" i="10"/>
  <c r="AH206" i="10"/>
  <c r="AI206" i="10"/>
  <c r="AH207" i="10"/>
  <c r="AI207" i="10"/>
  <c r="AH208" i="10"/>
  <c r="AI208" i="10"/>
  <c r="AH209" i="10"/>
  <c r="AI209" i="10"/>
  <c r="AH210" i="10"/>
  <c r="AI210" i="10"/>
  <c r="AH211" i="10"/>
  <c r="AI211" i="10"/>
  <c r="AH212" i="10"/>
  <c r="AI212" i="10"/>
  <c r="AH213" i="10"/>
  <c r="AI213" i="10"/>
  <c r="AH214" i="10"/>
  <c r="AI214" i="10"/>
  <c r="AH215" i="10"/>
  <c r="AI215" i="10"/>
  <c r="AH216" i="10"/>
  <c r="AI216" i="10"/>
  <c r="AH217" i="10"/>
  <c r="AI217" i="10"/>
  <c r="AH218" i="10"/>
  <c r="AI218" i="10"/>
  <c r="AH219" i="10"/>
  <c r="AI219" i="10"/>
  <c r="AH220" i="10"/>
  <c r="AI220" i="10"/>
  <c r="AH221" i="10"/>
  <c r="AI221" i="10"/>
  <c r="AH222" i="10"/>
  <c r="AI222" i="10"/>
  <c r="AH223" i="10"/>
  <c r="AI223" i="10"/>
  <c r="AH224" i="10"/>
  <c r="AI224" i="10"/>
  <c r="AH225" i="10"/>
  <c r="AI225" i="10"/>
  <c r="AH226" i="10"/>
  <c r="AI226" i="10"/>
  <c r="AH227" i="10"/>
  <c r="AI227" i="10"/>
  <c r="AH228" i="10"/>
  <c r="AI228" i="10"/>
  <c r="AH229" i="10"/>
  <c r="AI229" i="10"/>
  <c r="AH230" i="10"/>
  <c r="AI230" i="10"/>
  <c r="AH231" i="10"/>
  <c r="AI231" i="10"/>
  <c r="AH232" i="10"/>
  <c r="AI232" i="10"/>
  <c r="AH233" i="10"/>
  <c r="AI233" i="10"/>
  <c r="AH234" i="10"/>
  <c r="AI234" i="10"/>
  <c r="AH235" i="10"/>
  <c r="AI235" i="10"/>
  <c r="AH236" i="10"/>
  <c r="AI236" i="10"/>
  <c r="AH237" i="10"/>
  <c r="AI237" i="10"/>
  <c r="AH238" i="10"/>
  <c r="AI238" i="10"/>
  <c r="AH239" i="10"/>
  <c r="AI239" i="10"/>
  <c r="AH240" i="10"/>
  <c r="AI240" i="10"/>
  <c r="AH241" i="10"/>
  <c r="AI241" i="10"/>
  <c r="AH242" i="10"/>
  <c r="AI242" i="10"/>
  <c r="AH243" i="10"/>
  <c r="AI243" i="10"/>
  <c r="AH244" i="10"/>
  <c r="AI244" i="10"/>
  <c r="AH245" i="10"/>
  <c r="AI245" i="10"/>
  <c r="AH246" i="10"/>
  <c r="AI246" i="10"/>
  <c r="AH247" i="10"/>
  <c r="AI247" i="10"/>
  <c r="AH248" i="10"/>
  <c r="AI248" i="10"/>
  <c r="AH249" i="10"/>
  <c r="AI249" i="10"/>
  <c r="AH250" i="10"/>
  <c r="AI250" i="10"/>
  <c r="AH251" i="10"/>
  <c r="AI251" i="10"/>
  <c r="AH252" i="10"/>
  <c r="AI252" i="10"/>
  <c r="AH253" i="10"/>
  <c r="AI253" i="10"/>
  <c r="AH254" i="10"/>
  <c r="AI254" i="10"/>
  <c r="AH255" i="10"/>
  <c r="AI255" i="10"/>
  <c r="AH256" i="10"/>
  <c r="AI256" i="10"/>
  <c r="AH257" i="10"/>
  <c r="AI257" i="10"/>
  <c r="AH258" i="10"/>
  <c r="AI258" i="10"/>
  <c r="AH259" i="10"/>
  <c r="AI259" i="10"/>
  <c r="AH260" i="10"/>
  <c r="AI260" i="10"/>
  <c r="AH261" i="10"/>
  <c r="AI261" i="10"/>
  <c r="AH262" i="10"/>
  <c r="AI262" i="10"/>
  <c r="AH263" i="10"/>
  <c r="AI263" i="10"/>
  <c r="AH264" i="10"/>
  <c r="AI264" i="10"/>
  <c r="AH265" i="10"/>
  <c r="AI265" i="10"/>
  <c r="AH266" i="10"/>
  <c r="AI266" i="10"/>
  <c r="AH267" i="10"/>
  <c r="AI267" i="10"/>
  <c r="AH268" i="10"/>
  <c r="AI268" i="10"/>
  <c r="AH269" i="10"/>
  <c r="AI269" i="10"/>
  <c r="AH270" i="10"/>
  <c r="AI270" i="10"/>
  <c r="AH271" i="10"/>
  <c r="AI271" i="10"/>
  <c r="AH272" i="10"/>
  <c r="AI272" i="10"/>
  <c r="AH273" i="10"/>
  <c r="AI273" i="10"/>
  <c r="AH274" i="10"/>
  <c r="AI274" i="10"/>
  <c r="AH275" i="10"/>
  <c r="AI275" i="10"/>
  <c r="AH276" i="10"/>
  <c r="AI276" i="10"/>
  <c r="AH277" i="10"/>
  <c r="AI277" i="10"/>
  <c r="AH278" i="10"/>
  <c r="AI278" i="10"/>
  <c r="AH279" i="10"/>
  <c r="AI279" i="10"/>
  <c r="AH280" i="10"/>
  <c r="AI280" i="10"/>
  <c r="AH281" i="10"/>
  <c r="AI281" i="10"/>
  <c r="AH282" i="10"/>
  <c r="AI282" i="10"/>
  <c r="AH283" i="10"/>
  <c r="AI283" i="10"/>
  <c r="AH284" i="10"/>
  <c r="AI284" i="10"/>
  <c r="AH285" i="10"/>
  <c r="AI285" i="10"/>
  <c r="AH286" i="10"/>
  <c r="AI286" i="10"/>
  <c r="AH287" i="10"/>
  <c r="AI287" i="10"/>
  <c r="AH288" i="10"/>
  <c r="AI288" i="10"/>
  <c r="AH289" i="10"/>
  <c r="AI289" i="10"/>
  <c r="AH290" i="10"/>
  <c r="AI290" i="10"/>
  <c r="AH291" i="10"/>
  <c r="AI291" i="10"/>
  <c r="AH292" i="10"/>
  <c r="AI292" i="10"/>
  <c r="AH293" i="10"/>
  <c r="AI293" i="10"/>
  <c r="AH294" i="10"/>
  <c r="AI294" i="10"/>
  <c r="AH295" i="10"/>
  <c r="AI295" i="10"/>
  <c r="AH296" i="10"/>
  <c r="AI296" i="10"/>
  <c r="AH297" i="10"/>
  <c r="AI297" i="10"/>
  <c r="AH298" i="10"/>
  <c r="AI298" i="10"/>
  <c r="AH299" i="10"/>
  <c r="AI299" i="10"/>
  <c r="AH300" i="10"/>
  <c r="AI300" i="10"/>
  <c r="AH301" i="10"/>
  <c r="AI301" i="10"/>
  <c r="AH302" i="10"/>
  <c r="AI302" i="10"/>
  <c r="AH303" i="10"/>
  <c r="AI303" i="10"/>
  <c r="AH304" i="10"/>
  <c r="AI304" i="10"/>
  <c r="AH305" i="10"/>
  <c r="AI305" i="10"/>
  <c r="AH306" i="10"/>
  <c r="AI306" i="10"/>
  <c r="AH307" i="10"/>
  <c r="AI307" i="10"/>
  <c r="AH308" i="10"/>
  <c r="AI308" i="10"/>
  <c r="AH309" i="10"/>
  <c r="AI309" i="10"/>
  <c r="AH310" i="10"/>
  <c r="AI310" i="10"/>
  <c r="AH311" i="10"/>
  <c r="AI311" i="10"/>
  <c r="AH312" i="10"/>
  <c r="AI312" i="10"/>
  <c r="AH313" i="10"/>
  <c r="AI313" i="10"/>
  <c r="AH314" i="10"/>
  <c r="AI314" i="10"/>
  <c r="AH315" i="10"/>
  <c r="AI315" i="10"/>
  <c r="AH316" i="10"/>
  <c r="AI316" i="10"/>
  <c r="AH317" i="10"/>
  <c r="AI317" i="10"/>
  <c r="AH318" i="10"/>
  <c r="AI318" i="10"/>
  <c r="AH319" i="10"/>
  <c r="AI319" i="10"/>
  <c r="AH320" i="10"/>
  <c r="AI320" i="10"/>
  <c r="AH321" i="10"/>
  <c r="AI321" i="10"/>
  <c r="AH322" i="10"/>
  <c r="AI322" i="10"/>
  <c r="AH323" i="10"/>
  <c r="AI323" i="10"/>
  <c r="AH324" i="10"/>
  <c r="AI324" i="10"/>
  <c r="AH325" i="10"/>
  <c r="AI325" i="10"/>
  <c r="AH326" i="10"/>
  <c r="AI326" i="10"/>
  <c r="AH327" i="10"/>
  <c r="AI327" i="10"/>
  <c r="AH328" i="10"/>
  <c r="AI328" i="10"/>
  <c r="AH329" i="10"/>
  <c r="AI329" i="10"/>
  <c r="AH330" i="10"/>
  <c r="AI330" i="10"/>
  <c r="AH331" i="10"/>
  <c r="AI331" i="10"/>
  <c r="AH332" i="10"/>
  <c r="AI332" i="10"/>
  <c r="AH333" i="10"/>
  <c r="AI333" i="10"/>
  <c r="AH334" i="10"/>
  <c r="AI334" i="10"/>
  <c r="AH335" i="10"/>
  <c r="AI335" i="10"/>
  <c r="AH336" i="10"/>
  <c r="AI336" i="10"/>
  <c r="AH337" i="10"/>
  <c r="AI337" i="10"/>
  <c r="AH338" i="10"/>
  <c r="AI338" i="10"/>
  <c r="AH339" i="10"/>
  <c r="AI339" i="10"/>
  <c r="AH340" i="10"/>
  <c r="AI340" i="10"/>
  <c r="AH341" i="10"/>
  <c r="AI341" i="10"/>
  <c r="AH342" i="10"/>
  <c r="AI342" i="10"/>
  <c r="AH343" i="10"/>
  <c r="AI343" i="10"/>
  <c r="AH344" i="10"/>
  <c r="AI344" i="10"/>
  <c r="AH345" i="10"/>
  <c r="AI345" i="10"/>
  <c r="AH346" i="10"/>
  <c r="AI346" i="10"/>
  <c r="AH347" i="10"/>
  <c r="AI347" i="10"/>
  <c r="AH348" i="10"/>
  <c r="AI348" i="10"/>
  <c r="AH349" i="10"/>
  <c r="AI349" i="10"/>
  <c r="AH350" i="10"/>
  <c r="AI350" i="10"/>
  <c r="AH351" i="10"/>
  <c r="AI351" i="10"/>
  <c r="AH352" i="10"/>
  <c r="AI352" i="10"/>
  <c r="AH353" i="10"/>
  <c r="AI353" i="10"/>
  <c r="AH354" i="10"/>
  <c r="AI354" i="10"/>
  <c r="AH355" i="10"/>
  <c r="AI355" i="10"/>
  <c r="AH356" i="10"/>
  <c r="AI356" i="10"/>
  <c r="AH357" i="10"/>
  <c r="AI357" i="10"/>
  <c r="AH358" i="10"/>
  <c r="AI358" i="10"/>
  <c r="AH359" i="10"/>
  <c r="AI359" i="10"/>
  <c r="AH360" i="10"/>
  <c r="AI360" i="10"/>
  <c r="AH361" i="10"/>
  <c r="AI361" i="10"/>
  <c r="AH362" i="10"/>
  <c r="AI362" i="10"/>
  <c r="AI3" i="10"/>
  <c r="AH3" i="10"/>
  <c r="C16" i="10"/>
  <c r="C15" i="10"/>
  <c r="C14" i="10"/>
  <c r="C13" i="10"/>
  <c r="C7" i="10"/>
  <c r="C3" i="10"/>
  <c r="C2" i="10"/>
  <c r="O362" i="10"/>
  <c r="O361" i="10"/>
  <c r="O360" i="10"/>
  <c r="O359" i="10"/>
  <c r="O358" i="10"/>
  <c r="O357" i="10"/>
  <c r="O356" i="10"/>
  <c r="O355" i="10"/>
  <c r="O354" i="10"/>
  <c r="O353" i="10"/>
  <c r="O352" i="10"/>
  <c r="O351" i="10"/>
  <c r="O350" i="10"/>
  <c r="O349" i="10"/>
  <c r="O348" i="10"/>
  <c r="O347" i="10"/>
  <c r="O346" i="10"/>
  <c r="O345" i="10"/>
  <c r="O344" i="10"/>
  <c r="O343" i="10"/>
  <c r="O342" i="10"/>
  <c r="O341" i="10"/>
  <c r="O340" i="10"/>
  <c r="O339" i="10"/>
  <c r="O338" i="10"/>
  <c r="O337" i="10"/>
  <c r="O336" i="10"/>
  <c r="O335" i="10"/>
  <c r="O334" i="10"/>
  <c r="O333" i="10"/>
  <c r="O332" i="10"/>
  <c r="O331" i="10"/>
  <c r="O330" i="10"/>
  <c r="O329" i="10"/>
  <c r="O328" i="10"/>
  <c r="O327" i="10"/>
  <c r="O326" i="10"/>
  <c r="O325" i="10"/>
  <c r="O324" i="10"/>
  <c r="O323" i="10"/>
  <c r="O322" i="10"/>
  <c r="O321" i="10"/>
  <c r="O320" i="10"/>
  <c r="O319" i="10"/>
  <c r="O318" i="10"/>
  <c r="O317" i="10"/>
  <c r="O316" i="10"/>
  <c r="O315" i="10"/>
  <c r="O314" i="10"/>
  <c r="O313" i="10"/>
  <c r="O312" i="10"/>
  <c r="O311" i="10"/>
  <c r="O310" i="10"/>
  <c r="O309" i="10"/>
  <c r="O308" i="10"/>
  <c r="O307" i="10"/>
  <c r="O306" i="10"/>
  <c r="O305" i="10"/>
  <c r="O304" i="10"/>
  <c r="O303" i="10"/>
  <c r="O302" i="10"/>
  <c r="O301" i="10"/>
  <c r="O300" i="10"/>
  <c r="O299" i="10"/>
  <c r="O298" i="10"/>
  <c r="O297" i="10"/>
  <c r="O296" i="10"/>
  <c r="O295" i="10"/>
  <c r="O294" i="10"/>
  <c r="O293" i="10"/>
  <c r="O292" i="10"/>
  <c r="O291" i="10"/>
  <c r="O290" i="10"/>
  <c r="O289" i="10"/>
  <c r="O288" i="10"/>
  <c r="O287" i="10"/>
  <c r="O286" i="10"/>
  <c r="O285" i="10"/>
  <c r="O284" i="10"/>
  <c r="O283" i="10"/>
  <c r="O282" i="10"/>
  <c r="O281" i="10"/>
  <c r="O280" i="10"/>
  <c r="O279" i="10"/>
  <c r="O278" i="10"/>
  <c r="O277" i="10"/>
  <c r="O276" i="10"/>
  <c r="O275" i="10"/>
  <c r="O274" i="10"/>
  <c r="O273" i="10"/>
  <c r="O272" i="10"/>
  <c r="O271" i="10"/>
  <c r="O270" i="10"/>
  <c r="O269" i="10"/>
  <c r="O268" i="10"/>
  <c r="O267" i="10"/>
  <c r="O266" i="10"/>
  <c r="O265" i="10"/>
  <c r="O264" i="10"/>
  <c r="O263" i="10"/>
  <c r="O262" i="10"/>
  <c r="O261" i="10"/>
  <c r="O260" i="10"/>
  <c r="O259" i="10"/>
  <c r="O258" i="10"/>
  <c r="O257" i="10"/>
  <c r="O256" i="10"/>
  <c r="O255" i="10"/>
  <c r="O254" i="10"/>
  <c r="O253" i="10"/>
  <c r="O252" i="10"/>
  <c r="O251" i="10"/>
  <c r="O250" i="10"/>
  <c r="O249" i="10"/>
  <c r="O248" i="10"/>
  <c r="O247" i="10"/>
  <c r="O246" i="10"/>
  <c r="O245" i="10"/>
  <c r="O244" i="10"/>
  <c r="O243" i="10"/>
  <c r="O242" i="10"/>
  <c r="O241" i="10"/>
  <c r="O240" i="10"/>
  <c r="O239" i="10"/>
  <c r="O238" i="10"/>
  <c r="O237" i="10"/>
  <c r="O236" i="10"/>
  <c r="O235" i="10"/>
  <c r="O234" i="10"/>
  <c r="O233" i="10"/>
  <c r="O232" i="10"/>
  <c r="O231" i="10"/>
  <c r="O230" i="10"/>
  <c r="O229" i="10"/>
  <c r="O228" i="10"/>
  <c r="O227" i="10"/>
  <c r="O226" i="10"/>
  <c r="O225" i="10"/>
  <c r="O224" i="10"/>
  <c r="O223" i="10"/>
  <c r="O222" i="10"/>
  <c r="O221" i="10"/>
  <c r="O220" i="10"/>
  <c r="O219" i="10"/>
  <c r="O218" i="10"/>
  <c r="O217" i="10"/>
  <c r="O216" i="10"/>
  <c r="O215" i="10"/>
  <c r="O214" i="10"/>
  <c r="O213" i="10"/>
  <c r="O212" i="10"/>
  <c r="O211" i="10"/>
  <c r="O210" i="10"/>
  <c r="O209" i="10"/>
  <c r="O208" i="10"/>
  <c r="O207" i="10"/>
  <c r="O206" i="10"/>
  <c r="O205" i="10"/>
  <c r="O204" i="10"/>
  <c r="O203" i="10"/>
  <c r="O202" i="10"/>
  <c r="O201" i="10"/>
  <c r="O200" i="10"/>
  <c r="O199" i="10"/>
  <c r="O198" i="10"/>
  <c r="O197" i="10"/>
  <c r="O196" i="10"/>
  <c r="O195" i="10"/>
  <c r="O194" i="10"/>
  <c r="O193" i="10"/>
  <c r="O192" i="10"/>
  <c r="O191" i="10"/>
  <c r="O190" i="10"/>
  <c r="O189" i="10"/>
  <c r="O188" i="10"/>
  <c r="O187" i="10"/>
  <c r="O186" i="10"/>
  <c r="O185" i="10"/>
  <c r="O184" i="10"/>
  <c r="O183" i="10"/>
  <c r="O182" i="10"/>
  <c r="O181" i="10"/>
  <c r="O180" i="10"/>
  <c r="O179" i="10"/>
  <c r="O178" i="10"/>
  <c r="O177" i="10"/>
  <c r="O176" i="10"/>
  <c r="O175" i="10"/>
  <c r="O174" i="10"/>
  <c r="O173" i="10"/>
  <c r="O172" i="10"/>
  <c r="O171" i="10"/>
  <c r="O170" i="10"/>
  <c r="O169" i="10"/>
  <c r="O168" i="10"/>
  <c r="O167" i="10"/>
  <c r="O166" i="10"/>
  <c r="O165" i="10"/>
  <c r="O164" i="10"/>
  <c r="O163" i="10"/>
  <c r="O162" i="10"/>
  <c r="O161" i="10"/>
  <c r="O160" i="10"/>
  <c r="O159" i="10"/>
  <c r="O158" i="10"/>
  <c r="O157" i="10"/>
  <c r="O156" i="10"/>
  <c r="O155" i="10"/>
  <c r="O154" i="10"/>
  <c r="O153" i="10"/>
  <c r="O152" i="10"/>
  <c r="O151" i="10"/>
  <c r="O150" i="10"/>
  <c r="O149" i="10"/>
  <c r="O148" i="10"/>
  <c r="O147" i="10"/>
  <c r="O146" i="10"/>
  <c r="O145" i="10"/>
  <c r="O144" i="10"/>
  <c r="O143" i="10"/>
  <c r="O142" i="10"/>
  <c r="O141" i="10"/>
  <c r="O140" i="10"/>
  <c r="O139" i="10"/>
  <c r="O138" i="10"/>
  <c r="O137" i="10"/>
  <c r="O136" i="10"/>
  <c r="O135" i="10"/>
  <c r="O134" i="10"/>
  <c r="O133" i="10"/>
  <c r="O132" i="10"/>
  <c r="O131" i="10"/>
  <c r="O130" i="10"/>
  <c r="O129" i="10"/>
  <c r="O128" i="10"/>
  <c r="O127" i="10"/>
  <c r="O126" i="10"/>
  <c r="O125" i="10"/>
  <c r="O124" i="10"/>
  <c r="O123" i="10"/>
  <c r="O122" i="10"/>
  <c r="O121" i="10"/>
  <c r="O120" i="10"/>
  <c r="O119" i="10"/>
  <c r="O118" i="10"/>
  <c r="O117" i="10"/>
  <c r="O116" i="10"/>
  <c r="O115" i="10"/>
  <c r="O114" i="10"/>
  <c r="O113" i="10"/>
  <c r="O112" i="10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/>
  <c r="O86" i="10"/>
  <c r="O85" i="10"/>
  <c r="O84" i="10"/>
  <c r="O83" i="10"/>
  <c r="O82" i="10"/>
  <c r="O81" i="10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7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R13" i="10"/>
  <c r="O13" i="10"/>
  <c r="R12" i="10"/>
  <c r="O12" i="10"/>
  <c r="R11" i="10"/>
  <c r="O11" i="10"/>
  <c r="R10" i="10"/>
  <c r="O10" i="10"/>
  <c r="R9" i="10"/>
  <c r="O9" i="10"/>
  <c r="R8" i="10"/>
  <c r="O8" i="10"/>
  <c r="R7" i="10"/>
  <c r="O7" i="10"/>
  <c r="R6" i="10"/>
  <c r="O6" i="10"/>
  <c r="R5" i="10"/>
  <c r="O5" i="10"/>
  <c r="W4" i="10"/>
  <c r="R4" i="10"/>
  <c r="O4" i="10"/>
  <c r="AD3" i="10"/>
  <c r="V3" i="10"/>
  <c r="R3" i="10"/>
  <c r="O3" i="10"/>
  <c r="AD3" i="9"/>
  <c r="AD4" i="9" s="1"/>
  <c r="AL4" i="9"/>
  <c r="AM4" i="9"/>
  <c r="AL5" i="9"/>
  <c r="AM5" i="9"/>
  <c r="AL6" i="9"/>
  <c r="AM6" i="9"/>
  <c r="AL7" i="9"/>
  <c r="AM7" i="9"/>
  <c r="AL8" i="9"/>
  <c r="AM8" i="9"/>
  <c r="AL9" i="9"/>
  <c r="AM9" i="9"/>
  <c r="AL10" i="9"/>
  <c r="AM10" i="9"/>
  <c r="AL11" i="9"/>
  <c r="AM11" i="9"/>
  <c r="AL12" i="9"/>
  <c r="AM12" i="9"/>
  <c r="AL13" i="9"/>
  <c r="AM13" i="9"/>
  <c r="AL14" i="9"/>
  <c r="AM14" i="9"/>
  <c r="AL15" i="9"/>
  <c r="AM15" i="9"/>
  <c r="AL16" i="9"/>
  <c r="AM16" i="9"/>
  <c r="AL17" i="9"/>
  <c r="AM17" i="9"/>
  <c r="AL18" i="9"/>
  <c r="AM18" i="9"/>
  <c r="AL19" i="9"/>
  <c r="AM19" i="9"/>
  <c r="AL20" i="9"/>
  <c r="AM20" i="9"/>
  <c r="AL21" i="9"/>
  <c r="AM21" i="9"/>
  <c r="AL22" i="9"/>
  <c r="AM22" i="9"/>
  <c r="AL23" i="9"/>
  <c r="AM23" i="9"/>
  <c r="AL24" i="9"/>
  <c r="AM24" i="9"/>
  <c r="AL25" i="9"/>
  <c r="AM25" i="9"/>
  <c r="AL26" i="9"/>
  <c r="AM26" i="9"/>
  <c r="AL27" i="9"/>
  <c r="AM27" i="9"/>
  <c r="AL28" i="9"/>
  <c r="AM28" i="9"/>
  <c r="AL29" i="9"/>
  <c r="AM29" i="9"/>
  <c r="AL30" i="9"/>
  <c r="AM30" i="9"/>
  <c r="AL31" i="9"/>
  <c r="AM31" i="9"/>
  <c r="AL32" i="9"/>
  <c r="AM32" i="9"/>
  <c r="AL33" i="9"/>
  <c r="AM33" i="9"/>
  <c r="AL34" i="9"/>
  <c r="AM34" i="9"/>
  <c r="AL35" i="9"/>
  <c r="AM35" i="9"/>
  <c r="AL36" i="9"/>
  <c r="AM36" i="9"/>
  <c r="AL37" i="9"/>
  <c r="AM37" i="9"/>
  <c r="AL38" i="9"/>
  <c r="AM38" i="9"/>
  <c r="AL39" i="9"/>
  <c r="AM39" i="9"/>
  <c r="AL40" i="9"/>
  <c r="AM40" i="9"/>
  <c r="AL41" i="9"/>
  <c r="AM41" i="9"/>
  <c r="AL42" i="9"/>
  <c r="AM42" i="9"/>
  <c r="AL43" i="9"/>
  <c r="AM43" i="9"/>
  <c r="AL44" i="9"/>
  <c r="AM44" i="9"/>
  <c r="AL45" i="9"/>
  <c r="AM45" i="9"/>
  <c r="AL46" i="9"/>
  <c r="AM46" i="9"/>
  <c r="AL47" i="9"/>
  <c r="AM47" i="9"/>
  <c r="AL48" i="9"/>
  <c r="AM48" i="9"/>
  <c r="AL49" i="9"/>
  <c r="AM49" i="9"/>
  <c r="AL50" i="9"/>
  <c r="AM50" i="9"/>
  <c r="AL51" i="9"/>
  <c r="AM51" i="9"/>
  <c r="AL52" i="9"/>
  <c r="AM52" i="9"/>
  <c r="AL53" i="9"/>
  <c r="AM53" i="9"/>
  <c r="AL54" i="9"/>
  <c r="AM54" i="9"/>
  <c r="AL55" i="9"/>
  <c r="AM55" i="9"/>
  <c r="AL56" i="9"/>
  <c r="AM56" i="9"/>
  <c r="AL57" i="9"/>
  <c r="AM57" i="9"/>
  <c r="AL58" i="9"/>
  <c r="AM58" i="9"/>
  <c r="AL59" i="9"/>
  <c r="AM59" i="9"/>
  <c r="AL60" i="9"/>
  <c r="AM60" i="9"/>
  <c r="AL61" i="9"/>
  <c r="AM61" i="9"/>
  <c r="AL62" i="9"/>
  <c r="AM62" i="9"/>
  <c r="AL63" i="9"/>
  <c r="AM63" i="9"/>
  <c r="AL64" i="9"/>
  <c r="AM64" i="9"/>
  <c r="AL65" i="9"/>
  <c r="AM65" i="9"/>
  <c r="AL66" i="9"/>
  <c r="AM66" i="9"/>
  <c r="AL67" i="9"/>
  <c r="AM67" i="9"/>
  <c r="AL68" i="9"/>
  <c r="AM68" i="9"/>
  <c r="AL69" i="9"/>
  <c r="AM69" i="9"/>
  <c r="AL70" i="9"/>
  <c r="AM70" i="9"/>
  <c r="AL71" i="9"/>
  <c r="AM71" i="9"/>
  <c r="AL72" i="9"/>
  <c r="AM72" i="9"/>
  <c r="AL73" i="9"/>
  <c r="AM73" i="9"/>
  <c r="AL74" i="9"/>
  <c r="AM74" i="9"/>
  <c r="AL75" i="9"/>
  <c r="AM75" i="9"/>
  <c r="AL76" i="9"/>
  <c r="AM76" i="9"/>
  <c r="AL77" i="9"/>
  <c r="AM77" i="9"/>
  <c r="AL78" i="9"/>
  <c r="AM78" i="9"/>
  <c r="AL79" i="9"/>
  <c r="AM79" i="9"/>
  <c r="AL80" i="9"/>
  <c r="AM80" i="9"/>
  <c r="AL81" i="9"/>
  <c r="AM81" i="9"/>
  <c r="AL82" i="9"/>
  <c r="AM82" i="9"/>
  <c r="AL83" i="9"/>
  <c r="AM83" i="9"/>
  <c r="AL84" i="9"/>
  <c r="AM84" i="9"/>
  <c r="AL85" i="9"/>
  <c r="AM85" i="9"/>
  <c r="AL86" i="9"/>
  <c r="AM86" i="9"/>
  <c r="AL87" i="9"/>
  <c r="AM87" i="9"/>
  <c r="AL88" i="9"/>
  <c r="AM88" i="9"/>
  <c r="AL89" i="9"/>
  <c r="AM89" i="9"/>
  <c r="AL90" i="9"/>
  <c r="AM90" i="9"/>
  <c r="AL91" i="9"/>
  <c r="AM91" i="9"/>
  <c r="AL92" i="9"/>
  <c r="AM92" i="9"/>
  <c r="AL93" i="9"/>
  <c r="AM93" i="9"/>
  <c r="AL94" i="9"/>
  <c r="AM94" i="9"/>
  <c r="AL95" i="9"/>
  <c r="AM95" i="9"/>
  <c r="AL96" i="9"/>
  <c r="AM96" i="9"/>
  <c r="AL97" i="9"/>
  <c r="AM97" i="9"/>
  <c r="AL98" i="9"/>
  <c r="AM98" i="9"/>
  <c r="AL99" i="9"/>
  <c r="AM99" i="9"/>
  <c r="AL100" i="9"/>
  <c r="AM100" i="9"/>
  <c r="AL101" i="9"/>
  <c r="AM101" i="9"/>
  <c r="AL102" i="9"/>
  <c r="AM102" i="9"/>
  <c r="AL103" i="9"/>
  <c r="AM103" i="9"/>
  <c r="AL104" i="9"/>
  <c r="AM104" i="9"/>
  <c r="AL105" i="9"/>
  <c r="AM105" i="9"/>
  <c r="AL106" i="9"/>
  <c r="AM106" i="9"/>
  <c r="AL107" i="9"/>
  <c r="AM107" i="9"/>
  <c r="AL108" i="9"/>
  <c r="AM108" i="9"/>
  <c r="AL109" i="9"/>
  <c r="AM109" i="9"/>
  <c r="AL110" i="9"/>
  <c r="AM110" i="9"/>
  <c r="AL111" i="9"/>
  <c r="AM111" i="9"/>
  <c r="AL112" i="9"/>
  <c r="AM112" i="9"/>
  <c r="AL113" i="9"/>
  <c r="AM113" i="9"/>
  <c r="AL114" i="9"/>
  <c r="AM114" i="9"/>
  <c r="AL115" i="9"/>
  <c r="AM115" i="9"/>
  <c r="AL116" i="9"/>
  <c r="AM116" i="9"/>
  <c r="AL117" i="9"/>
  <c r="AM117" i="9"/>
  <c r="AL118" i="9"/>
  <c r="AM118" i="9"/>
  <c r="AL119" i="9"/>
  <c r="AM119" i="9"/>
  <c r="AL120" i="9"/>
  <c r="AM120" i="9"/>
  <c r="AL121" i="9"/>
  <c r="AM121" i="9"/>
  <c r="AL122" i="9"/>
  <c r="AM122" i="9"/>
  <c r="AL123" i="9"/>
  <c r="AM123" i="9"/>
  <c r="AL124" i="9"/>
  <c r="AM124" i="9"/>
  <c r="AL125" i="9"/>
  <c r="AM125" i="9"/>
  <c r="AL126" i="9"/>
  <c r="AM126" i="9"/>
  <c r="AL127" i="9"/>
  <c r="AM127" i="9"/>
  <c r="AL128" i="9"/>
  <c r="AM128" i="9"/>
  <c r="AL129" i="9"/>
  <c r="AM129" i="9"/>
  <c r="AL130" i="9"/>
  <c r="AM130" i="9"/>
  <c r="AL131" i="9"/>
  <c r="AM131" i="9"/>
  <c r="AL132" i="9"/>
  <c r="AM132" i="9"/>
  <c r="AL133" i="9"/>
  <c r="AM133" i="9"/>
  <c r="AL134" i="9"/>
  <c r="AM134" i="9"/>
  <c r="AL135" i="9"/>
  <c r="AM135" i="9"/>
  <c r="AL136" i="9"/>
  <c r="AM136" i="9"/>
  <c r="AL137" i="9"/>
  <c r="AM137" i="9"/>
  <c r="AL138" i="9"/>
  <c r="AM138" i="9"/>
  <c r="AL139" i="9"/>
  <c r="AM139" i="9"/>
  <c r="AL140" i="9"/>
  <c r="AM140" i="9"/>
  <c r="AL141" i="9"/>
  <c r="AM141" i="9"/>
  <c r="AL142" i="9"/>
  <c r="AM142" i="9"/>
  <c r="AL143" i="9"/>
  <c r="AM143" i="9"/>
  <c r="AL144" i="9"/>
  <c r="AM144" i="9"/>
  <c r="AL145" i="9"/>
  <c r="AM145" i="9"/>
  <c r="AL146" i="9"/>
  <c r="AM146" i="9"/>
  <c r="AL147" i="9"/>
  <c r="AM147" i="9"/>
  <c r="AL148" i="9"/>
  <c r="AM148" i="9"/>
  <c r="AL149" i="9"/>
  <c r="AM149" i="9"/>
  <c r="AL150" i="9"/>
  <c r="AM150" i="9"/>
  <c r="AL151" i="9"/>
  <c r="AM151" i="9"/>
  <c r="AL152" i="9"/>
  <c r="AM152" i="9"/>
  <c r="AL153" i="9"/>
  <c r="AM153" i="9"/>
  <c r="AL154" i="9"/>
  <c r="AM154" i="9"/>
  <c r="AL155" i="9"/>
  <c r="AM155" i="9"/>
  <c r="AL156" i="9"/>
  <c r="AM156" i="9"/>
  <c r="AL157" i="9"/>
  <c r="AM157" i="9"/>
  <c r="AL158" i="9"/>
  <c r="AM158" i="9"/>
  <c r="AL159" i="9"/>
  <c r="AM159" i="9"/>
  <c r="AL160" i="9"/>
  <c r="AM160" i="9"/>
  <c r="AL161" i="9"/>
  <c r="AM161" i="9"/>
  <c r="AL162" i="9"/>
  <c r="AM162" i="9"/>
  <c r="AL163" i="9"/>
  <c r="AM163" i="9"/>
  <c r="AL164" i="9"/>
  <c r="AM164" i="9"/>
  <c r="AL165" i="9"/>
  <c r="AM165" i="9"/>
  <c r="AL166" i="9"/>
  <c r="AM166" i="9"/>
  <c r="AL167" i="9"/>
  <c r="AM167" i="9"/>
  <c r="AL168" i="9"/>
  <c r="AM168" i="9"/>
  <c r="AL169" i="9"/>
  <c r="AM169" i="9"/>
  <c r="AL170" i="9"/>
  <c r="AM170" i="9"/>
  <c r="AL171" i="9"/>
  <c r="AM171" i="9"/>
  <c r="AL172" i="9"/>
  <c r="AM172" i="9"/>
  <c r="AL173" i="9"/>
  <c r="AM173" i="9"/>
  <c r="AL174" i="9"/>
  <c r="AM174" i="9"/>
  <c r="AL175" i="9"/>
  <c r="AM175" i="9"/>
  <c r="AL176" i="9"/>
  <c r="AM176" i="9"/>
  <c r="AL177" i="9"/>
  <c r="AM177" i="9"/>
  <c r="AL178" i="9"/>
  <c r="AM178" i="9"/>
  <c r="AL179" i="9"/>
  <c r="AM179" i="9"/>
  <c r="AL180" i="9"/>
  <c r="AM180" i="9"/>
  <c r="AL181" i="9"/>
  <c r="AM181" i="9"/>
  <c r="AL182" i="9"/>
  <c r="AM182" i="9"/>
  <c r="AL183" i="9"/>
  <c r="AM183" i="9"/>
  <c r="AL184" i="9"/>
  <c r="AM184" i="9"/>
  <c r="AL185" i="9"/>
  <c r="AM185" i="9"/>
  <c r="AL186" i="9"/>
  <c r="AM186" i="9"/>
  <c r="AL187" i="9"/>
  <c r="AM187" i="9"/>
  <c r="AL188" i="9"/>
  <c r="AM188" i="9"/>
  <c r="AL189" i="9"/>
  <c r="AM189" i="9"/>
  <c r="AL190" i="9"/>
  <c r="AM190" i="9"/>
  <c r="AL191" i="9"/>
  <c r="AM191" i="9"/>
  <c r="AL192" i="9"/>
  <c r="AM192" i="9"/>
  <c r="AL193" i="9"/>
  <c r="AM193" i="9"/>
  <c r="AL194" i="9"/>
  <c r="AM194" i="9"/>
  <c r="AL195" i="9"/>
  <c r="AM195" i="9"/>
  <c r="AL196" i="9"/>
  <c r="AM196" i="9"/>
  <c r="AL197" i="9"/>
  <c r="AM197" i="9"/>
  <c r="AL198" i="9"/>
  <c r="AM198" i="9"/>
  <c r="AL199" i="9"/>
  <c r="AM199" i="9"/>
  <c r="AL200" i="9"/>
  <c r="AM200" i="9"/>
  <c r="AL201" i="9"/>
  <c r="AM201" i="9"/>
  <c r="AL202" i="9"/>
  <c r="AM202" i="9"/>
  <c r="AL203" i="9"/>
  <c r="AM203" i="9"/>
  <c r="AL204" i="9"/>
  <c r="AM204" i="9"/>
  <c r="AL205" i="9"/>
  <c r="AM205" i="9"/>
  <c r="AL206" i="9"/>
  <c r="AM206" i="9"/>
  <c r="AL207" i="9"/>
  <c r="AM207" i="9"/>
  <c r="AL208" i="9"/>
  <c r="AM208" i="9"/>
  <c r="AL209" i="9"/>
  <c r="AM209" i="9"/>
  <c r="AL210" i="9"/>
  <c r="AM210" i="9"/>
  <c r="AL211" i="9"/>
  <c r="AM211" i="9"/>
  <c r="AL212" i="9"/>
  <c r="AM212" i="9"/>
  <c r="AL213" i="9"/>
  <c r="AM213" i="9"/>
  <c r="AL214" i="9"/>
  <c r="AM214" i="9"/>
  <c r="AL215" i="9"/>
  <c r="AM215" i="9"/>
  <c r="AL216" i="9"/>
  <c r="AM216" i="9"/>
  <c r="AL217" i="9"/>
  <c r="AM217" i="9"/>
  <c r="AL218" i="9"/>
  <c r="AM218" i="9"/>
  <c r="AL219" i="9"/>
  <c r="AM219" i="9"/>
  <c r="AL220" i="9"/>
  <c r="AM220" i="9"/>
  <c r="AL221" i="9"/>
  <c r="AM221" i="9"/>
  <c r="AL222" i="9"/>
  <c r="AM222" i="9"/>
  <c r="AL223" i="9"/>
  <c r="AM223" i="9"/>
  <c r="AL224" i="9"/>
  <c r="AM224" i="9"/>
  <c r="AL225" i="9"/>
  <c r="AM225" i="9"/>
  <c r="AL226" i="9"/>
  <c r="AM226" i="9"/>
  <c r="AL227" i="9"/>
  <c r="AM227" i="9"/>
  <c r="AL228" i="9"/>
  <c r="AM228" i="9"/>
  <c r="AL229" i="9"/>
  <c r="AM229" i="9"/>
  <c r="AL230" i="9"/>
  <c r="AM230" i="9"/>
  <c r="AL231" i="9"/>
  <c r="AM231" i="9"/>
  <c r="AL232" i="9"/>
  <c r="AM232" i="9"/>
  <c r="AL233" i="9"/>
  <c r="AM233" i="9"/>
  <c r="AL234" i="9"/>
  <c r="AM234" i="9"/>
  <c r="AL235" i="9"/>
  <c r="AM235" i="9"/>
  <c r="AL236" i="9"/>
  <c r="AM236" i="9"/>
  <c r="AL237" i="9"/>
  <c r="AM237" i="9"/>
  <c r="AL238" i="9"/>
  <c r="AM238" i="9"/>
  <c r="AL239" i="9"/>
  <c r="AM239" i="9"/>
  <c r="AL240" i="9"/>
  <c r="AM240" i="9"/>
  <c r="AL241" i="9"/>
  <c r="AM241" i="9"/>
  <c r="AL242" i="9"/>
  <c r="AM242" i="9"/>
  <c r="AL243" i="9"/>
  <c r="AM243" i="9"/>
  <c r="AL244" i="9"/>
  <c r="AM244" i="9"/>
  <c r="AL245" i="9"/>
  <c r="AM245" i="9"/>
  <c r="AL246" i="9"/>
  <c r="AM246" i="9"/>
  <c r="AL247" i="9"/>
  <c r="AM247" i="9"/>
  <c r="AL248" i="9"/>
  <c r="AM248" i="9"/>
  <c r="AL249" i="9"/>
  <c r="AM249" i="9"/>
  <c r="AL250" i="9"/>
  <c r="AM250" i="9"/>
  <c r="AL251" i="9"/>
  <c r="AM251" i="9"/>
  <c r="AL252" i="9"/>
  <c r="AM252" i="9"/>
  <c r="AL253" i="9"/>
  <c r="AM253" i="9"/>
  <c r="AL254" i="9"/>
  <c r="AM254" i="9"/>
  <c r="AL255" i="9"/>
  <c r="AM255" i="9"/>
  <c r="AL256" i="9"/>
  <c r="AM256" i="9"/>
  <c r="AL257" i="9"/>
  <c r="AM257" i="9"/>
  <c r="AL258" i="9"/>
  <c r="AM258" i="9"/>
  <c r="AL259" i="9"/>
  <c r="AM259" i="9"/>
  <c r="AL260" i="9"/>
  <c r="AM260" i="9"/>
  <c r="AL261" i="9"/>
  <c r="AM261" i="9"/>
  <c r="AL262" i="9"/>
  <c r="AM262" i="9"/>
  <c r="AL263" i="9"/>
  <c r="AM263" i="9"/>
  <c r="AL264" i="9"/>
  <c r="AM264" i="9"/>
  <c r="AL265" i="9"/>
  <c r="AM265" i="9"/>
  <c r="AL266" i="9"/>
  <c r="AM266" i="9"/>
  <c r="AL267" i="9"/>
  <c r="AM267" i="9"/>
  <c r="AL268" i="9"/>
  <c r="AM268" i="9"/>
  <c r="AL269" i="9"/>
  <c r="AM269" i="9"/>
  <c r="AL270" i="9"/>
  <c r="AM270" i="9"/>
  <c r="AL271" i="9"/>
  <c r="AM271" i="9"/>
  <c r="AL272" i="9"/>
  <c r="AM272" i="9"/>
  <c r="AL273" i="9"/>
  <c r="AM273" i="9"/>
  <c r="AL274" i="9"/>
  <c r="AM274" i="9"/>
  <c r="AL275" i="9"/>
  <c r="AM275" i="9"/>
  <c r="AL276" i="9"/>
  <c r="AM276" i="9"/>
  <c r="AL277" i="9"/>
  <c r="AM277" i="9"/>
  <c r="AL278" i="9"/>
  <c r="AM278" i="9"/>
  <c r="AL279" i="9"/>
  <c r="AM279" i="9"/>
  <c r="AL280" i="9"/>
  <c r="AM280" i="9"/>
  <c r="AL281" i="9"/>
  <c r="AM281" i="9"/>
  <c r="AL282" i="9"/>
  <c r="AM282" i="9"/>
  <c r="AL283" i="9"/>
  <c r="AM283" i="9"/>
  <c r="AL284" i="9"/>
  <c r="AM284" i="9"/>
  <c r="AL285" i="9"/>
  <c r="AM285" i="9"/>
  <c r="AL286" i="9"/>
  <c r="AM286" i="9"/>
  <c r="AL287" i="9"/>
  <c r="AM287" i="9"/>
  <c r="AL288" i="9"/>
  <c r="AM288" i="9"/>
  <c r="AL289" i="9"/>
  <c r="AM289" i="9"/>
  <c r="AL290" i="9"/>
  <c r="AM290" i="9"/>
  <c r="AL291" i="9"/>
  <c r="AM291" i="9"/>
  <c r="AL292" i="9"/>
  <c r="AM292" i="9"/>
  <c r="AL293" i="9"/>
  <c r="AM293" i="9"/>
  <c r="AL294" i="9"/>
  <c r="AM294" i="9"/>
  <c r="AL295" i="9"/>
  <c r="AM295" i="9"/>
  <c r="AL296" i="9"/>
  <c r="AM296" i="9"/>
  <c r="AL297" i="9"/>
  <c r="AM297" i="9"/>
  <c r="AL298" i="9"/>
  <c r="AM298" i="9"/>
  <c r="AL299" i="9"/>
  <c r="AM299" i="9"/>
  <c r="AL300" i="9"/>
  <c r="AM300" i="9"/>
  <c r="AL301" i="9"/>
  <c r="AM301" i="9"/>
  <c r="AL302" i="9"/>
  <c r="AM302" i="9"/>
  <c r="AL303" i="9"/>
  <c r="AM303" i="9"/>
  <c r="AL304" i="9"/>
  <c r="AM304" i="9"/>
  <c r="AL305" i="9"/>
  <c r="AM305" i="9"/>
  <c r="AL306" i="9"/>
  <c r="AM306" i="9"/>
  <c r="AL307" i="9"/>
  <c r="AM307" i="9"/>
  <c r="AL308" i="9"/>
  <c r="AM308" i="9"/>
  <c r="AL309" i="9"/>
  <c r="AM309" i="9"/>
  <c r="AL310" i="9"/>
  <c r="AM310" i="9"/>
  <c r="AL311" i="9"/>
  <c r="AM311" i="9"/>
  <c r="AL312" i="9"/>
  <c r="AM312" i="9"/>
  <c r="AL313" i="9"/>
  <c r="AM313" i="9"/>
  <c r="AL314" i="9"/>
  <c r="AM314" i="9"/>
  <c r="AL315" i="9"/>
  <c r="AM315" i="9"/>
  <c r="AL316" i="9"/>
  <c r="AM316" i="9"/>
  <c r="AL317" i="9"/>
  <c r="AM317" i="9"/>
  <c r="AL318" i="9"/>
  <c r="AM318" i="9"/>
  <c r="AL319" i="9"/>
  <c r="AM319" i="9"/>
  <c r="AL320" i="9"/>
  <c r="AM320" i="9"/>
  <c r="AL321" i="9"/>
  <c r="AM321" i="9"/>
  <c r="AL322" i="9"/>
  <c r="AM322" i="9"/>
  <c r="AL323" i="9"/>
  <c r="AM323" i="9"/>
  <c r="AL324" i="9"/>
  <c r="AM324" i="9"/>
  <c r="AL325" i="9"/>
  <c r="AM325" i="9"/>
  <c r="AL326" i="9"/>
  <c r="AM326" i="9"/>
  <c r="AL327" i="9"/>
  <c r="AM327" i="9"/>
  <c r="AL328" i="9"/>
  <c r="AM328" i="9"/>
  <c r="AL329" i="9"/>
  <c r="AM329" i="9"/>
  <c r="AL330" i="9"/>
  <c r="AM330" i="9"/>
  <c r="AL331" i="9"/>
  <c r="AM331" i="9"/>
  <c r="AL332" i="9"/>
  <c r="AM332" i="9"/>
  <c r="AL333" i="9"/>
  <c r="AM333" i="9"/>
  <c r="AL334" i="9"/>
  <c r="AM334" i="9"/>
  <c r="AL335" i="9"/>
  <c r="AM335" i="9"/>
  <c r="AL336" i="9"/>
  <c r="AM336" i="9"/>
  <c r="AL337" i="9"/>
  <c r="AM337" i="9"/>
  <c r="AL338" i="9"/>
  <c r="AM338" i="9"/>
  <c r="AL339" i="9"/>
  <c r="AM339" i="9"/>
  <c r="AL340" i="9"/>
  <c r="AM340" i="9"/>
  <c r="AL341" i="9"/>
  <c r="AM341" i="9"/>
  <c r="AL342" i="9"/>
  <c r="AM342" i="9"/>
  <c r="AL343" i="9"/>
  <c r="AM343" i="9"/>
  <c r="AL344" i="9"/>
  <c r="AM344" i="9"/>
  <c r="AL345" i="9"/>
  <c r="AM345" i="9"/>
  <c r="AL346" i="9"/>
  <c r="AM346" i="9"/>
  <c r="AL347" i="9"/>
  <c r="AM347" i="9"/>
  <c r="AL348" i="9"/>
  <c r="AM348" i="9"/>
  <c r="AL349" i="9"/>
  <c r="AM349" i="9"/>
  <c r="AL350" i="9"/>
  <c r="AM350" i="9"/>
  <c r="AL351" i="9"/>
  <c r="AM351" i="9"/>
  <c r="AL352" i="9"/>
  <c r="AM352" i="9"/>
  <c r="AL353" i="9"/>
  <c r="AM353" i="9"/>
  <c r="AL354" i="9"/>
  <c r="AM354" i="9"/>
  <c r="AL355" i="9"/>
  <c r="AM355" i="9"/>
  <c r="AL356" i="9"/>
  <c r="AM356" i="9"/>
  <c r="AL357" i="9"/>
  <c r="AM357" i="9"/>
  <c r="AL358" i="9"/>
  <c r="AM358" i="9"/>
  <c r="AL359" i="9"/>
  <c r="AM359" i="9"/>
  <c r="AL360" i="9"/>
  <c r="AM360" i="9"/>
  <c r="AL361" i="9"/>
  <c r="AM361" i="9"/>
  <c r="AL362" i="9"/>
  <c r="AM362" i="9"/>
  <c r="AM3" i="9"/>
  <c r="AL3" i="9"/>
  <c r="AI4" i="9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" i="9"/>
  <c r="AH4" i="9"/>
  <c r="AH5" i="9"/>
  <c r="AH6" i="9"/>
  <c r="AH7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H33" i="9"/>
  <c r="AH34" i="9"/>
  <c r="AH35" i="9"/>
  <c r="AH36" i="9"/>
  <c r="AH37" i="9"/>
  <c r="AH38" i="9"/>
  <c r="AH39" i="9"/>
  <c r="AH40" i="9"/>
  <c r="AH41" i="9"/>
  <c r="AH42" i="9"/>
  <c r="AH43" i="9"/>
  <c r="AH44" i="9"/>
  <c r="AH45" i="9"/>
  <c r="AH46" i="9"/>
  <c r="AH47" i="9"/>
  <c r="AH48" i="9"/>
  <c r="AH49" i="9"/>
  <c r="AH50" i="9"/>
  <c r="AH51" i="9"/>
  <c r="AH52" i="9"/>
  <c r="AH53" i="9"/>
  <c r="AH54" i="9"/>
  <c r="AH55" i="9"/>
  <c r="AH56" i="9"/>
  <c r="AH57" i="9"/>
  <c r="AH58" i="9"/>
  <c r="AH59" i="9"/>
  <c r="AH60" i="9"/>
  <c r="AH61" i="9"/>
  <c r="AH62" i="9"/>
  <c r="AH63" i="9"/>
  <c r="AH64" i="9"/>
  <c r="AH65" i="9"/>
  <c r="AH66" i="9"/>
  <c r="AH67" i="9"/>
  <c r="AH68" i="9"/>
  <c r="AH69" i="9"/>
  <c r="AH70" i="9"/>
  <c r="AH71" i="9"/>
  <c r="AH72" i="9"/>
  <c r="AH73" i="9"/>
  <c r="AH74" i="9"/>
  <c r="AH75" i="9"/>
  <c r="AH76" i="9"/>
  <c r="AH77" i="9"/>
  <c r="AH78" i="9"/>
  <c r="AH79" i="9"/>
  <c r="AH80" i="9"/>
  <c r="AH81" i="9"/>
  <c r="AH82" i="9"/>
  <c r="AH83" i="9"/>
  <c r="AH84" i="9"/>
  <c r="AH85" i="9"/>
  <c r="AH86" i="9"/>
  <c r="AH87" i="9"/>
  <c r="AH88" i="9"/>
  <c r="AH89" i="9"/>
  <c r="AH90" i="9"/>
  <c r="AH91" i="9"/>
  <c r="AH92" i="9"/>
  <c r="AH93" i="9"/>
  <c r="AH94" i="9"/>
  <c r="AH95" i="9"/>
  <c r="AH96" i="9"/>
  <c r="AH97" i="9"/>
  <c r="AH98" i="9"/>
  <c r="AH99" i="9"/>
  <c r="AH100" i="9"/>
  <c r="AH101" i="9"/>
  <c r="AH102" i="9"/>
  <c r="AH103" i="9"/>
  <c r="AH104" i="9"/>
  <c r="AH105" i="9"/>
  <c r="AH106" i="9"/>
  <c r="AH107" i="9"/>
  <c r="AH108" i="9"/>
  <c r="AH109" i="9"/>
  <c r="AH110" i="9"/>
  <c r="AH111" i="9"/>
  <c r="AH112" i="9"/>
  <c r="AH113" i="9"/>
  <c r="AH114" i="9"/>
  <c r="AH115" i="9"/>
  <c r="AH116" i="9"/>
  <c r="AH117" i="9"/>
  <c r="AH118" i="9"/>
  <c r="AH119" i="9"/>
  <c r="AH120" i="9"/>
  <c r="AH121" i="9"/>
  <c r="AH122" i="9"/>
  <c r="AH123" i="9"/>
  <c r="AH124" i="9"/>
  <c r="AH125" i="9"/>
  <c r="AH126" i="9"/>
  <c r="AH127" i="9"/>
  <c r="AH128" i="9"/>
  <c r="AH129" i="9"/>
  <c r="AH130" i="9"/>
  <c r="AH131" i="9"/>
  <c r="AH132" i="9"/>
  <c r="AH133" i="9"/>
  <c r="AH134" i="9"/>
  <c r="AH135" i="9"/>
  <c r="AH136" i="9"/>
  <c r="AH137" i="9"/>
  <c r="AH138" i="9"/>
  <c r="AH139" i="9"/>
  <c r="AH140" i="9"/>
  <c r="AH141" i="9"/>
  <c r="AH142" i="9"/>
  <c r="AH143" i="9"/>
  <c r="AH144" i="9"/>
  <c r="AH145" i="9"/>
  <c r="AH146" i="9"/>
  <c r="AH147" i="9"/>
  <c r="AH148" i="9"/>
  <c r="AH149" i="9"/>
  <c r="AH150" i="9"/>
  <c r="AH151" i="9"/>
  <c r="AH152" i="9"/>
  <c r="AH153" i="9"/>
  <c r="AH154" i="9"/>
  <c r="AH155" i="9"/>
  <c r="AH156" i="9"/>
  <c r="AH157" i="9"/>
  <c r="AH158" i="9"/>
  <c r="AH159" i="9"/>
  <c r="AH160" i="9"/>
  <c r="AH161" i="9"/>
  <c r="AH162" i="9"/>
  <c r="AH163" i="9"/>
  <c r="AH164" i="9"/>
  <c r="AH165" i="9"/>
  <c r="AH166" i="9"/>
  <c r="AH167" i="9"/>
  <c r="AH168" i="9"/>
  <c r="AH169" i="9"/>
  <c r="AH170" i="9"/>
  <c r="AH171" i="9"/>
  <c r="AH172" i="9"/>
  <c r="AH173" i="9"/>
  <c r="AH174" i="9"/>
  <c r="AH175" i="9"/>
  <c r="AH176" i="9"/>
  <c r="AH177" i="9"/>
  <c r="AH178" i="9"/>
  <c r="AH179" i="9"/>
  <c r="AH180" i="9"/>
  <c r="AH181" i="9"/>
  <c r="AH182" i="9"/>
  <c r="AH183" i="9"/>
  <c r="AH184" i="9"/>
  <c r="AH185" i="9"/>
  <c r="AH186" i="9"/>
  <c r="AH187" i="9"/>
  <c r="AH188" i="9"/>
  <c r="AH189" i="9"/>
  <c r="AH190" i="9"/>
  <c r="AH191" i="9"/>
  <c r="AH192" i="9"/>
  <c r="AH193" i="9"/>
  <c r="AH194" i="9"/>
  <c r="AH195" i="9"/>
  <c r="AH196" i="9"/>
  <c r="AH197" i="9"/>
  <c r="AH198" i="9"/>
  <c r="AH199" i="9"/>
  <c r="AH200" i="9"/>
  <c r="AH201" i="9"/>
  <c r="AH202" i="9"/>
  <c r="AH203" i="9"/>
  <c r="AH204" i="9"/>
  <c r="AH205" i="9"/>
  <c r="AH206" i="9"/>
  <c r="AH207" i="9"/>
  <c r="AH208" i="9"/>
  <c r="AH209" i="9"/>
  <c r="AH210" i="9"/>
  <c r="AH211" i="9"/>
  <c r="AH212" i="9"/>
  <c r="AH213" i="9"/>
  <c r="AH214" i="9"/>
  <c r="AH215" i="9"/>
  <c r="AH216" i="9"/>
  <c r="AH217" i="9"/>
  <c r="AH218" i="9"/>
  <c r="AH219" i="9"/>
  <c r="AH220" i="9"/>
  <c r="AH221" i="9"/>
  <c r="AH222" i="9"/>
  <c r="AH223" i="9"/>
  <c r="AH224" i="9"/>
  <c r="AH225" i="9"/>
  <c r="AH226" i="9"/>
  <c r="AH227" i="9"/>
  <c r="AH228" i="9"/>
  <c r="AH229" i="9"/>
  <c r="AH230" i="9"/>
  <c r="AH231" i="9"/>
  <c r="AH232" i="9"/>
  <c r="AH233" i="9"/>
  <c r="AH234" i="9"/>
  <c r="AH235" i="9"/>
  <c r="AH236" i="9"/>
  <c r="AH237" i="9"/>
  <c r="AH238" i="9"/>
  <c r="AH239" i="9"/>
  <c r="AH240" i="9"/>
  <c r="AH241" i="9"/>
  <c r="AH242" i="9"/>
  <c r="AH243" i="9"/>
  <c r="AH244" i="9"/>
  <c r="AH245" i="9"/>
  <c r="AH246" i="9"/>
  <c r="AH247" i="9"/>
  <c r="AH248" i="9"/>
  <c r="AH249" i="9"/>
  <c r="AH250" i="9"/>
  <c r="AH251" i="9"/>
  <c r="AH252" i="9"/>
  <c r="AH253" i="9"/>
  <c r="AH254" i="9"/>
  <c r="AH255" i="9"/>
  <c r="AH256" i="9"/>
  <c r="AH257" i="9"/>
  <c r="AH258" i="9"/>
  <c r="AH259" i="9"/>
  <c r="AH260" i="9"/>
  <c r="AH261" i="9"/>
  <c r="AH262" i="9"/>
  <c r="AH263" i="9"/>
  <c r="AH264" i="9"/>
  <c r="AH265" i="9"/>
  <c r="AH266" i="9"/>
  <c r="AH267" i="9"/>
  <c r="AH268" i="9"/>
  <c r="AH269" i="9"/>
  <c r="AH270" i="9"/>
  <c r="AH271" i="9"/>
  <c r="AH272" i="9"/>
  <c r="AH273" i="9"/>
  <c r="AH274" i="9"/>
  <c r="AH275" i="9"/>
  <c r="AH276" i="9"/>
  <c r="AH277" i="9"/>
  <c r="AH278" i="9"/>
  <c r="AH279" i="9"/>
  <c r="AH280" i="9"/>
  <c r="AH281" i="9"/>
  <c r="AH282" i="9"/>
  <c r="AH283" i="9"/>
  <c r="AH284" i="9"/>
  <c r="AH285" i="9"/>
  <c r="AH286" i="9"/>
  <c r="AH287" i="9"/>
  <c r="AH288" i="9"/>
  <c r="AH289" i="9"/>
  <c r="AH290" i="9"/>
  <c r="AH291" i="9"/>
  <c r="AH292" i="9"/>
  <c r="AH293" i="9"/>
  <c r="AH294" i="9"/>
  <c r="AH295" i="9"/>
  <c r="AH296" i="9"/>
  <c r="AH297" i="9"/>
  <c r="AH298" i="9"/>
  <c r="AH299" i="9"/>
  <c r="AH300" i="9"/>
  <c r="AH301" i="9"/>
  <c r="AH302" i="9"/>
  <c r="AH303" i="9"/>
  <c r="AH304" i="9"/>
  <c r="AH305" i="9"/>
  <c r="AH306" i="9"/>
  <c r="AH307" i="9"/>
  <c r="AH308" i="9"/>
  <c r="AH309" i="9"/>
  <c r="AH310" i="9"/>
  <c r="AH311" i="9"/>
  <c r="AH312" i="9"/>
  <c r="AH313" i="9"/>
  <c r="AH314" i="9"/>
  <c r="AH315" i="9"/>
  <c r="AH316" i="9"/>
  <c r="AH317" i="9"/>
  <c r="AH318" i="9"/>
  <c r="AH319" i="9"/>
  <c r="AH320" i="9"/>
  <c r="AH321" i="9"/>
  <c r="AH322" i="9"/>
  <c r="AH323" i="9"/>
  <c r="AH324" i="9"/>
  <c r="AH325" i="9"/>
  <c r="AH326" i="9"/>
  <c r="AH327" i="9"/>
  <c r="AH328" i="9"/>
  <c r="AH329" i="9"/>
  <c r="AH330" i="9"/>
  <c r="AH331" i="9"/>
  <c r="AH332" i="9"/>
  <c r="AH333" i="9"/>
  <c r="AH334" i="9"/>
  <c r="AH335" i="9"/>
  <c r="AH336" i="9"/>
  <c r="AH337" i="9"/>
  <c r="AH338" i="9"/>
  <c r="AH339" i="9"/>
  <c r="AH340" i="9"/>
  <c r="AH341" i="9"/>
  <c r="AH342" i="9"/>
  <c r="AH343" i="9"/>
  <c r="AH344" i="9"/>
  <c r="AH345" i="9"/>
  <c r="AH346" i="9"/>
  <c r="AH347" i="9"/>
  <c r="AH348" i="9"/>
  <c r="AH349" i="9"/>
  <c r="AH350" i="9"/>
  <c r="AH351" i="9"/>
  <c r="AH352" i="9"/>
  <c r="AH353" i="9"/>
  <c r="AH354" i="9"/>
  <c r="AH355" i="9"/>
  <c r="AH356" i="9"/>
  <c r="AH357" i="9"/>
  <c r="AH358" i="9"/>
  <c r="AH359" i="9"/>
  <c r="AH360" i="9"/>
  <c r="AH361" i="9"/>
  <c r="AH362" i="9"/>
  <c r="AH3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O211" i="9"/>
  <c r="O212" i="9"/>
  <c r="O213" i="9"/>
  <c r="O214" i="9"/>
  <c r="O215" i="9"/>
  <c r="O216" i="9"/>
  <c r="O217" i="9"/>
  <c r="O218" i="9"/>
  <c r="O219" i="9"/>
  <c r="O220" i="9"/>
  <c r="O221" i="9"/>
  <c r="O222" i="9"/>
  <c r="O223" i="9"/>
  <c r="O224" i="9"/>
  <c r="O225" i="9"/>
  <c r="O226" i="9"/>
  <c r="O227" i="9"/>
  <c r="O228" i="9"/>
  <c r="O229" i="9"/>
  <c r="O230" i="9"/>
  <c r="O231" i="9"/>
  <c r="O232" i="9"/>
  <c r="O233" i="9"/>
  <c r="O234" i="9"/>
  <c r="O235" i="9"/>
  <c r="O236" i="9"/>
  <c r="O237" i="9"/>
  <c r="O238" i="9"/>
  <c r="O239" i="9"/>
  <c r="O240" i="9"/>
  <c r="O241" i="9"/>
  <c r="O242" i="9"/>
  <c r="O243" i="9"/>
  <c r="O244" i="9"/>
  <c r="O245" i="9"/>
  <c r="O246" i="9"/>
  <c r="O247" i="9"/>
  <c r="O248" i="9"/>
  <c r="O249" i="9"/>
  <c r="O250" i="9"/>
  <c r="O251" i="9"/>
  <c r="O252" i="9"/>
  <c r="O253" i="9"/>
  <c r="O254" i="9"/>
  <c r="O255" i="9"/>
  <c r="O256" i="9"/>
  <c r="O257" i="9"/>
  <c r="O258" i="9"/>
  <c r="O259" i="9"/>
  <c r="O260" i="9"/>
  <c r="O261" i="9"/>
  <c r="O262" i="9"/>
  <c r="O263" i="9"/>
  <c r="O264" i="9"/>
  <c r="O265" i="9"/>
  <c r="O266" i="9"/>
  <c r="O267" i="9"/>
  <c r="O268" i="9"/>
  <c r="O269" i="9"/>
  <c r="O270" i="9"/>
  <c r="O271" i="9"/>
  <c r="O272" i="9"/>
  <c r="O273" i="9"/>
  <c r="O274" i="9"/>
  <c r="O275" i="9"/>
  <c r="O276" i="9"/>
  <c r="O277" i="9"/>
  <c r="O278" i="9"/>
  <c r="O279" i="9"/>
  <c r="O280" i="9"/>
  <c r="O281" i="9"/>
  <c r="O282" i="9"/>
  <c r="O283" i="9"/>
  <c r="O284" i="9"/>
  <c r="O285" i="9"/>
  <c r="O286" i="9"/>
  <c r="O287" i="9"/>
  <c r="O288" i="9"/>
  <c r="O289" i="9"/>
  <c r="O290" i="9"/>
  <c r="O291" i="9"/>
  <c r="O292" i="9"/>
  <c r="O293" i="9"/>
  <c r="O294" i="9"/>
  <c r="O295" i="9"/>
  <c r="O296" i="9"/>
  <c r="O297" i="9"/>
  <c r="O298" i="9"/>
  <c r="O299" i="9"/>
  <c r="O300" i="9"/>
  <c r="O301" i="9"/>
  <c r="O302" i="9"/>
  <c r="O303" i="9"/>
  <c r="O304" i="9"/>
  <c r="O305" i="9"/>
  <c r="O306" i="9"/>
  <c r="O307" i="9"/>
  <c r="O308" i="9"/>
  <c r="O309" i="9"/>
  <c r="O310" i="9"/>
  <c r="O311" i="9"/>
  <c r="O312" i="9"/>
  <c r="O313" i="9"/>
  <c r="O314" i="9"/>
  <c r="O315" i="9"/>
  <c r="O316" i="9"/>
  <c r="O317" i="9"/>
  <c r="O318" i="9"/>
  <c r="O319" i="9"/>
  <c r="O320" i="9"/>
  <c r="O321" i="9"/>
  <c r="O322" i="9"/>
  <c r="O323" i="9"/>
  <c r="O324" i="9"/>
  <c r="O325" i="9"/>
  <c r="O326" i="9"/>
  <c r="O327" i="9"/>
  <c r="O328" i="9"/>
  <c r="O329" i="9"/>
  <c r="O330" i="9"/>
  <c r="O331" i="9"/>
  <c r="O332" i="9"/>
  <c r="O333" i="9"/>
  <c r="O334" i="9"/>
  <c r="O335" i="9"/>
  <c r="O336" i="9"/>
  <c r="O337" i="9"/>
  <c r="O338" i="9"/>
  <c r="O339" i="9"/>
  <c r="O340" i="9"/>
  <c r="O341" i="9"/>
  <c r="O342" i="9"/>
  <c r="O343" i="9"/>
  <c r="O344" i="9"/>
  <c r="O345" i="9"/>
  <c r="O346" i="9"/>
  <c r="O347" i="9"/>
  <c r="O348" i="9"/>
  <c r="O349" i="9"/>
  <c r="O350" i="9"/>
  <c r="O351" i="9"/>
  <c r="O352" i="9"/>
  <c r="O353" i="9"/>
  <c r="O354" i="9"/>
  <c r="O355" i="9"/>
  <c r="O356" i="9"/>
  <c r="O357" i="9"/>
  <c r="O358" i="9"/>
  <c r="O359" i="9"/>
  <c r="O360" i="9"/>
  <c r="O361" i="9"/>
  <c r="O362" i="9"/>
  <c r="O3" i="9"/>
  <c r="W4" i="9"/>
  <c r="C13" i="9"/>
  <c r="C14" i="9"/>
  <c r="C16" i="9"/>
  <c r="C15" i="9"/>
  <c r="C7" i="9"/>
  <c r="C3" i="9"/>
  <c r="W3" i="9" s="1"/>
  <c r="C2" i="9"/>
  <c r="AA3" i="9" s="1"/>
  <c r="AA4" i="9" s="1"/>
  <c r="E8" i="3"/>
  <c r="F3" i="2"/>
  <c r="C3" i="2"/>
  <c r="H3" i="3"/>
  <c r="G3" i="3"/>
  <c r="C3" i="3"/>
  <c r="E3" i="6"/>
  <c r="N34" i="6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32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33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H3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4" i="7"/>
  <c r="I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3" i="7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S34" i="6"/>
  <c r="R34" i="6"/>
  <c r="Q34" i="6"/>
  <c r="P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L34" i="6"/>
  <c r="K34" i="6"/>
  <c r="J34" i="6"/>
  <c r="I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34" i="6"/>
  <c r="E43" i="4"/>
  <c r="E41" i="4"/>
  <c r="E39" i="4"/>
  <c r="E37" i="4"/>
  <c r="E35" i="4"/>
  <c r="E33" i="4"/>
  <c r="F41" i="4"/>
  <c r="G41" i="4" s="1"/>
  <c r="F39" i="4"/>
  <c r="G39" i="4" s="1"/>
  <c r="F37" i="4"/>
  <c r="G37" i="4" s="1"/>
  <c r="F35" i="4"/>
  <c r="G35" i="4" s="1"/>
  <c r="F33" i="4"/>
  <c r="G33" i="4" s="1"/>
  <c r="C27" i="4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N27" i="4"/>
  <c r="N5" i="4"/>
  <c r="F19" i="4"/>
  <c r="G19" i="4" s="1"/>
  <c r="F17" i="4"/>
  <c r="G17" i="4" s="1"/>
  <c r="F15" i="4"/>
  <c r="G15" i="4" s="1"/>
  <c r="F13" i="4"/>
  <c r="G13" i="4" s="1"/>
  <c r="F11" i="4"/>
  <c r="G11" i="4" s="1"/>
  <c r="C5" i="4"/>
  <c r="T4" i="1"/>
  <c r="O4" i="1"/>
  <c r="J4" i="1"/>
  <c r="E4" i="1"/>
  <c r="C7" i="3" s="1"/>
  <c r="C20" i="3"/>
  <c r="C13" i="3"/>
  <c r="H18" i="3" s="1"/>
  <c r="C10" i="3"/>
  <c r="H8" i="3"/>
  <c r="H7" i="3"/>
  <c r="E7" i="3"/>
  <c r="C5" i="3"/>
  <c r="F7" i="2"/>
  <c r="C7" i="2"/>
  <c r="I32" i="7" l="1"/>
  <c r="G362" i="10"/>
  <c r="F362" i="10"/>
  <c r="G361" i="10"/>
  <c r="F361" i="10"/>
  <c r="G360" i="10"/>
  <c r="F360" i="10"/>
  <c r="G359" i="10"/>
  <c r="F359" i="10"/>
  <c r="G358" i="10"/>
  <c r="F358" i="10"/>
  <c r="G357" i="10"/>
  <c r="F357" i="10"/>
  <c r="G356" i="10"/>
  <c r="F356" i="10"/>
  <c r="G355" i="10"/>
  <c r="F355" i="10"/>
  <c r="G354" i="10"/>
  <c r="F354" i="10"/>
  <c r="G353" i="10"/>
  <c r="F353" i="10"/>
  <c r="G352" i="10"/>
  <c r="F352" i="10"/>
  <c r="G351" i="10"/>
  <c r="F351" i="10"/>
  <c r="G350" i="10"/>
  <c r="F350" i="10"/>
  <c r="G349" i="10"/>
  <c r="F349" i="10"/>
  <c r="G348" i="10"/>
  <c r="F348" i="10"/>
  <c r="G347" i="10"/>
  <c r="F347" i="10"/>
  <c r="G346" i="10"/>
  <c r="F346" i="10"/>
  <c r="G345" i="10"/>
  <c r="F345" i="10"/>
  <c r="G344" i="10"/>
  <c r="F344" i="10"/>
  <c r="G343" i="10"/>
  <c r="F343" i="10"/>
  <c r="G342" i="10"/>
  <c r="F342" i="10"/>
  <c r="G341" i="10"/>
  <c r="F341" i="10"/>
  <c r="G340" i="10"/>
  <c r="F340" i="10"/>
  <c r="G339" i="10"/>
  <c r="F339" i="10"/>
  <c r="G338" i="10"/>
  <c r="F338" i="10"/>
  <c r="G337" i="10"/>
  <c r="F337" i="10"/>
  <c r="G336" i="10"/>
  <c r="F336" i="10"/>
  <c r="G335" i="10"/>
  <c r="F335" i="10"/>
  <c r="G334" i="10"/>
  <c r="F334" i="10"/>
  <c r="G333" i="10"/>
  <c r="F333" i="10"/>
  <c r="G332" i="10"/>
  <c r="F332" i="10"/>
  <c r="G331" i="10"/>
  <c r="F331" i="10"/>
  <c r="G330" i="10"/>
  <c r="F330" i="10"/>
  <c r="G329" i="10"/>
  <c r="F329" i="10"/>
  <c r="G328" i="10"/>
  <c r="F328" i="10"/>
  <c r="G327" i="10"/>
  <c r="F327" i="10"/>
  <c r="G326" i="10"/>
  <c r="F326" i="10"/>
  <c r="G325" i="10"/>
  <c r="F325" i="10"/>
  <c r="G324" i="10"/>
  <c r="F324" i="10"/>
  <c r="G323" i="10"/>
  <c r="F323" i="10"/>
  <c r="G322" i="10"/>
  <c r="F322" i="10"/>
  <c r="G321" i="10"/>
  <c r="F321" i="10"/>
  <c r="G320" i="10"/>
  <c r="F320" i="10"/>
  <c r="G319" i="10"/>
  <c r="F319" i="10"/>
  <c r="G318" i="10"/>
  <c r="F318" i="10"/>
  <c r="G317" i="10"/>
  <c r="F317" i="10"/>
  <c r="G316" i="10"/>
  <c r="F316" i="10"/>
  <c r="G315" i="10"/>
  <c r="F315" i="10"/>
  <c r="G314" i="10"/>
  <c r="F314" i="10"/>
  <c r="G313" i="10"/>
  <c r="F313" i="10"/>
  <c r="G312" i="10"/>
  <c r="F312" i="10"/>
  <c r="G311" i="10"/>
  <c r="F311" i="10"/>
  <c r="G310" i="10"/>
  <c r="F310" i="10"/>
  <c r="G309" i="10"/>
  <c r="F309" i="10"/>
  <c r="G308" i="10"/>
  <c r="F308" i="10"/>
  <c r="G307" i="10"/>
  <c r="F307" i="10"/>
  <c r="G306" i="10"/>
  <c r="F306" i="10"/>
  <c r="G305" i="10"/>
  <c r="F305" i="10"/>
  <c r="G304" i="10"/>
  <c r="F304" i="10"/>
  <c r="G303" i="10"/>
  <c r="F303" i="10"/>
  <c r="G302" i="10"/>
  <c r="F302" i="10"/>
  <c r="G301" i="10"/>
  <c r="F301" i="10"/>
  <c r="G300" i="10"/>
  <c r="F300" i="10"/>
  <c r="G299" i="10"/>
  <c r="F299" i="10"/>
  <c r="G298" i="10"/>
  <c r="F298" i="10"/>
  <c r="G297" i="10"/>
  <c r="F297" i="10"/>
  <c r="G296" i="10"/>
  <c r="F296" i="10"/>
  <c r="G295" i="10"/>
  <c r="F295" i="10"/>
  <c r="G294" i="10"/>
  <c r="F294" i="10"/>
  <c r="G293" i="10"/>
  <c r="F293" i="10"/>
  <c r="G292" i="10"/>
  <c r="F292" i="10"/>
  <c r="G291" i="10"/>
  <c r="F291" i="10"/>
  <c r="G290" i="10"/>
  <c r="F290" i="10"/>
  <c r="G289" i="10"/>
  <c r="F289" i="10"/>
  <c r="G288" i="10"/>
  <c r="F288" i="10"/>
  <c r="G287" i="10"/>
  <c r="F287" i="10"/>
  <c r="G286" i="10"/>
  <c r="F286" i="10"/>
  <c r="G285" i="10"/>
  <c r="F285" i="1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76" i="10"/>
  <c r="F276" i="10"/>
  <c r="G275" i="10"/>
  <c r="F275" i="10"/>
  <c r="G274" i="10"/>
  <c r="F274" i="10"/>
  <c r="G273" i="10"/>
  <c r="F273" i="10"/>
  <c r="G272" i="10"/>
  <c r="F272" i="10"/>
  <c r="G271" i="10"/>
  <c r="F271" i="10"/>
  <c r="G270" i="10"/>
  <c r="F270" i="10"/>
  <c r="G269" i="10"/>
  <c r="F269" i="10"/>
  <c r="G268" i="10"/>
  <c r="F268" i="10"/>
  <c r="G267" i="10"/>
  <c r="F267" i="10"/>
  <c r="G266" i="10"/>
  <c r="F266" i="10"/>
  <c r="G265" i="10"/>
  <c r="F265" i="10"/>
  <c r="G264" i="10"/>
  <c r="F264" i="10"/>
  <c r="G263" i="10"/>
  <c r="F263" i="10"/>
  <c r="G262" i="10"/>
  <c r="F262" i="10"/>
  <c r="G261" i="10"/>
  <c r="F261" i="10"/>
  <c r="G260" i="10"/>
  <c r="F260" i="10"/>
  <c r="G259" i="10"/>
  <c r="F259" i="10"/>
  <c r="G258" i="10"/>
  <c r="F258" i="10"/>
  <c r="G257" i="10"/>
  <c r="F257" i="10"/>
  <c r="G256" i="10"/>
  <c r="F256" i="10"/>
  <c r="G255" i="10"/>
  <c r="F255" i="10"/>
  <c r="G254" i="10"/>
  <c r="F254" i="10"/>
  <c r="G253" i="10"/>
  <c r="F253" i="10"/>
  <c r="G252" i="10"/>
  <c r="F252" i="10"/>
  <c r="G251" i="10"/>
  <c r="F251" i="10"/>
  <c r="G250" i="10"/>
  <c r="F250" i="10"/>
  <c r="G249" i="10"/>
  <c r="F249" i="10"/>
  <c r="G248" i="10"/>
  <c r="F248" i="10"/>
  <c r="G247" i="10"/>
  <c r="F247" i="10"/>
  <c r="G246" i="10"/>
  <c r="F246" i="10"/>
  <c r="G245" i="10"/>
  <c r="F245" i="10"/>
  <c r="G244" i="10"/>
  <c r="F244" i="10"/>
  <c r="G243" i="10"/>
  <c r="F243" i="10"/>
  <c r="G242" i="10"/>
  <c r="F242" i="10"/>
  <c r="G241" i="10"/>
  <c r="F241" i="10"/>
  <c r="G240" i="10"/>
  <c r="F240" i="10"/>
  <c r="G239" i="10"/>
  <c r="F239" i="10"/>
  <c r="G238" i="10"/>
  <c r="F238" i="10"/>
  <c r="G237" i="10"/>
  <c r="F237" i="10"/>
  <c r="G236" i="10"/>
  <c r="F236" i="10"/>
  <c r="G235" i="10"/>
  <c r="F235" i="10"/>
  <c r="G234" i="10"/>
  <c r="F234" i="10"/>
  <c r="G233" i="10"/>
  <c r="F233" i="10"/>
  <c r="G232" i="10"/>
  <c r="F232" i="10"/>
  <c r="G231" i="10"/>
  <c r="F231" i="10"/>
  <c r="G230" i="10"/>
  <c r="F230" i="10"/>
  <c r="G229" i="10"/>
  <c r="F229" i="10"/>
  <c r="G228" i="10"/>
  <c r="F228" i="10"/>
  <c r="G227" i="10"/>
  <c r="F227" i="10"/>
  <c r="G226" i="10"/>
  <c r="F226" i="10"/>
  <c r="G225" i="10"/>
  <c r="F225" i="10"/>
  <c r="G224" i="10"/>
  <c r="F224" i="10"/>
  <c r="G223" i="10"/>
  <c r="F223" i="10"/>
  <c r="G222" i="10"/>
  <c r="F222" i="10"/>
  <c r="G221" i="10"/>
  <c r="F221" i="10"/>
  <c r="G220" i="10"/>
  <c r="F220" i="10"/>
  <c r="G219" i="10"/>
  <c r="F219" i="10"/>
  <c r="G218" i="10"/>
  <c r="F218" i="10"/>
  <c r="G217" i="10"/>
  <c r="F217" i="10"/>
  <c r="G216" i="10"/>
  <c r="F216" i="10"/>
  <c r="G215" i="10"/>
  <c r="F215" i="10"/>
  <c r="G214" i="10"/>
  <c r="F214" i="10"/>
  <c r="G213" i="10"/>
  <c r="F213" i="10"/>
  <c r="G212" i="10"/>
  <c r="F212" i="10"/>
  <c r="G211" i="10"/>
  <c r="F211" i="10"/>
  <c r="G210" i="10"/>
  <c r="F210" i="10"/>
  <c r="G209" i="10"/>
  <c r="F209" i="10"/>
  <c r="G208" i="10"/>
  <c r="F208" i="10"/>
  <c r="G207" i="10"/>
  <c r="F207" i="10"/>
  <c r="G206" i="10"/>
  <c r="F206" i="10"/>
  <c r="G205" i="10"/>
  <c r="F205" i="10"/>
  <c r="G204" i="10"/>
  <c r="F204" i="10"/>
  <c r="G203" i="10"/>
  <c r="F203" i="10"/>
  <c r="G202" i="10"/>
  <c r="F202" i="10"/>
  <c r="G201" i="10"/>
  <c r="F201" i="10"/>
  <c r="G200" i="10"/>
  <c r="F200" i="10"/>
  <c r="G199" i="10"/>
  <c r="F199" i="10"/>
  <c r="G198" i="10"/>
  <c r="F198" i="10"/>
  <c r="G197" i="10"/>
  <c r="F197" i="10"/>
  <c r="G196" i="10"/>
  <c r="F196" i="10"/>
  <c r="G195" i="10"/>
  <c r="F195" i="10"/>
  <c r="G194" i="10"/>
  <c r="F194" i="10"/>
  <c r="G193" i="10"/>
  <c r="F193" i="10"/>
  <c r="G192" i="10"/>
  <c r="F192" i="10"/>
  <c r="G191" i="10"/>
  <c r="F191" i="10"/>
  <c r="G190" i="10"/>
  <c r="F190" i="10"/>
  <c r="G189" i="10"/>
  <c r="F189" i="10"/>
  <c r="G188" i="10"/>
  <c r="F188" i="10"/>
  <c r="G187" i="10"/>
  <c r="F187" i="10"/>
  <c r="G186" i="10"/>
  <c r="F186" i="10"/>
  <c r="G185" i="10"/>
  <c r="F185" i="10"/>
  <c r="G184" i="10"/>
  <c r="F184" i="10"/>
  <c r="G183" i="10"/>
  <c r="F183" i="10"/>
  <c r="G182" i="10"/>
  <c r="F182" i="10"/>
  <c r="G181" i="10"/>
  <c r="F181" i="10"/>
  <c r="G180" i="10"/>
  <c r="F180" i="10"/>
  <c r="G179" i="10"/>
  <c r="F179" i="10"/>
  <c r="G178" i="10"/>
  <c r="F178" i="10"/>
  <c r="G177" i="10"/>
  <c r="F177" i="10"/>
  <c r="G176" i="10"/>
  <c r="F176" i="10"/>
  <c r="G175" i="10"/>
  <c r="F175" i="10"/>
  <c r="G174" i="10"/>
  <c r="F174" i="10"/>
  <c r="G173" i="10"/>
  <c r="F173" i="10"/>
  <c r="G172" i="10"/>
  <c r="F172" i="10"/>
  <c r="G171" i="10"/>
  <c r="F171" i="10"/>
  <c r="G170" i="10"/>
  <c r="F170" i="10"/>
  <c r="G169" i="10"/>
  <c r="F169" i="10"/>
  <c r="G168" i="10"/>
  <c r="F168" i="10"/>
  <c r="G167" i="10"/>
  <c r="F167" i="10"/>
  <c r="G166" i="10"/>
  <c r="F166" i="10"/>
  <c r="G165" i="10"/>
  <c r="F165" i="10"/>
  <c r="G164" i="10"/>
  <c r="F164" i="10"/>
  <c r="G163" i="10"/>
  <c r="F163" i="10"/>
  <c r="G162" i="10"/>
  <c r="F162" i="10"/>
  <c r="G161" i="10"/>
  <c r="F161" i="10"/>
  <c r="G160" i="10"/>
  <c r="F160" i="10"/>
  <c r="G159" i="10"/>
  <c r="F159" i="10"/>
  <c r="G158" i="10"/>
  <c r="F158" i="10"/>
  <c r="G157" i="10"/>
  <c r="F157" i="10"/>
  <c r="G156" i="10"/>
  <c r="F156" i="10"/>
  <c r="G155" i="10"/>
  <c r="F155" i="10"/>
  <c r="G154" i="10"/>
  <c r="F154" i="10"/>
  <c r="G153" i="10"/>
  <c r="F153" i="10"/>
  <c r="G152" i="10"/>
  <c r="F152" i="10"/>
  <c r="G151" i="10"/>
  <c r="F151" i="10"/>
  <c r="G150" i="10"/>
  <c r="F150" i="10"/>
  <c r="G149" i="10"/>
  <c r="F149" i="10"/>
  <c r="G148" i="10"/>
  <c r="F148" i="10"/>
  <c r="G147" i="10"/>
  <c r="F147" i="10"/>
  <c r="G146" i="10"/>
  <c r="F146" i="10"/>
  <c r="G145" i="10"/>
  <c r="F145" i="10"/>
  <c r="G144" i="10"/>
  <c r="F144" i="10"/>
  <c r="G143" i="10"/>
  <c r="F143" i="10"/>
  <c r="G142" i="10"/>
  <c r="F142" i="10"/>
  <c r="G141" i="10"/>
  <c r="F141" i="10"/>
  <c r="G140" i="10"/>
  <c r="F140" i="10"/>
  <c r="G139" i="10"/>
  <c r="F139" i="10"/>
  <c r="G138" i="10"/>
  <c r="F138" i="10"/>
  <c r="G137" i="10"/>
  <c r="F137" i="10"/>
  <c r="G136" i="10"/>
  <c r="F136" i="10"/>
  <c r="G135" i="10"/>
  <c r="F135" i="10"/>
  <c r="G134" i="10"/>
  <c r="F134" i="10"/>
  <c r="G133" i="10"/>
  <c r="F133" i="10"/>
  <c r="G132" i="10"/>
  <c r="F132" i="10"/>
  <c r="G131" i="10"/>
  <c r="F131" i="10"/>
  <c r="G130" i="10"/>
  <c r="F130" i="10"/>
  <c r="G129" i="10"/>
  <c r="F129" i="10"/>
  <c r="G128" i="10"/>
  <c r="F128" i="10"/>
  <c r="G127" i="10"/>
  <c r="F127" i="10"/>
  <c r="G126" i="10"/>
  <c r="F126" i="10"/>
  <c r="G125" i="10"/>
  <c r="F125" i="10"/>
  <c r="G124" i="10"/>
  <c r="F124" i="10"/>
  <c r="G123" i="10"/>
  <c r="F123" i="10"/>
  <c r="G122" i="10"/>
  <c r="F122" i="10"/>
  <c r="G121" i="10"/>
  <c r="F121" i="10"/>
  <c r="G120" i="10"/>
  <c r="F120" i="10"/>
  <c r="G119" i="10"/>
  <c r="F119" i="10"/>
  <c r="G118" i="10"/>
  <c r="F118" i="10"/>
  <c r="G117" i="10"/>
  <c r="F117" i="10"/>
  <c r="G116" i="10"/>
  <c r="F116" i="10"/>
  <c r="G115" i="10"/>
  <c r="F115" i="10"/>
  <c r="G114" i="10"/>
  <c r="F114" i="10"/>
  <c r="G113" i="10"/>
  <c r="F113" i="10"/>
  <c r="G112" i="10"/>
  <c r="F112" i="10"/>
  <c r="G111" i="10"/>
  <c r="F111" i="10"/>
  <c r="G110" i="10"/>
  <c r="F110" i="10"/>
  <c r="G109" i="10"/>
  <c r="F109" i="10"/>
  <c r="G108" i="10"/>
  <c r="F108" i="10"/>
  <c r="G107" i="10"/>
  <c r="F107" i="10"/>
  <c r="G106" i="10"/>
  <c r="F106" i="10"/>
  <c r="G105" i="10"/>
  <c r="F105" i="10"/>
  <c r="G104" i="10"/>
  <c r="F104" i="10"/>
  <c r="G103" i="10"/>
  <c r="F103" i="10"/>
  <c r="G102" i="10"/>
  <c r="F102" i="10"/>
  <c r="G101" i="10"/>
  <c r="F101" i="10"/>
  <c r="G100" i="10"/>
  <c r="F100" i="10"/>
  <c r="G99" i="10"/>
  <c r="F99" i="10"/>
  <c r="G98" i="10"/>
  <c r="F98" i="10"/>
  <c r="G97" i="10"/>
  <c r="F97" i="10"/>
  <c r="G96" i="10"/>
  <c r="F96" i="10"/>
  <c r="G95" i="10"/>
  <c r="F95" i="10"/>
  <c r="G94" i="10"/>
  <c r="F94" i="10"/>
  <c r="G93" i="10"/>
  <c r="F93" i="10"/>
  <c r="G92" i="10"/>
  <c r="F92" i="10"/>
  <c r="G91" i="10"/>
  <c r="F91" i="10"/>
  <c r="G90" i="10"/>
  <c r="F90" i="10"/>
  <c r="G89" i="10"/>
  <c r="F89" i="10"/>
  <c r="G88" i="10"/>
  <c r="F88" i="10"/>
  <c r="G87" i="10"/>
  <c r="F87" i="10"/>
  <c r="G86" i="10"/>
  <c r="F86" i="10"/>
  <c r="G85" i="10"/>
  <c r="F85" i="10"/>
  <c r="G84" i="10"/>
  <c r="F84" i="10"/>
  <c r="G83" i="10"/>
  <c r="F83" i="10"/>
  <c r="G82" i="10"/>
  <c r="F82" i="10"/>
  <c r="G81" i="10"/>
  <c r="F81" i="10"/>
  <c r="G80" i="10"/>
  <c r="F80" i="10"/>
  <c r="G79" i="10"/>
  <c r="F79" i="10"/>
  <c r="G78" i="10"/>
  <c r="F78" i="10"/>
  <c r="G77" i="10"/>
  <c r="F77" i="10"/>
  <c r="G76" i="10"/>
  <c r="F76" i="10"/>
  <c r="G75" i="10"/>
  <c r="F75" i="10"/>
  <c r="G74" i="10"/>
  <c r="F74" i="10"/>
  <c r="G73" i="10"/>
  <c r="F73" i="10"/>
  <c r="G72" i="10"/>
  <c r="F72" i="10"/>
  <c r="G71" i="10"/>
  <c r="F71" i="10"/>
  <c r="G70" i="10"/>
  <c r="F70" i="10"/>
  <c r="G69" i="10"/>
  <c r="F69" i="10"/>
  <c r="G68" i="10"/>
  <c r="F68" i="10"/>
  <c r="G67" i="10"/>
  <c r="F67" i="10"/>
  <c r="G66" i="10"/>
  <c r="F66" i="10"/>
  <c r="G65" i="10"/>
  <c r="F65" i="10"/>
  <c r="G64" i="10"/>
  <c r="F64" i="10"/>
  <c r="G63" i="10"/>
  <c r="F63" i="10"/>
  <c r="G62" i="10"/>
  <c r="F62" i="10"/>
  <c r="G61" i="10"/>
  <c r="F61" i="10"/>
  <c r="G60" i="10"/>
  <c r="F60" i="10"/>
  <c r="G59" i="10"/>
  <c r="F59" i="10"/>
  <c r="G58" i="10"/>
  <c r="F58" i="10"/>
  <c r="G57" i="10"/>
  <c r="F57" i="10"/>
  <c r="G56" i="10"/>
  <c r="F56" i="10"/>
  <c r="G55" i="10"/>
  <c r="F55" i="10"/>
  <c r="G54" i="10"/>
  <c r="F54" i="10"/>
  <c r="G53" i="10"/>
  <c r="F53" i="10"/>
  <c r="G52" i="10"/>
  <c r="F52" i="10"/>
  <c r="G51" i="10"/>
  <c r="F51" i="10"/>
  <c r="G50" i="10"/>
  <c r="F50" i="10"/>
  <c r="G49" i="10"/>
  <c r="F49" i="10"/>
  <c r="G48" i="10"/>
  <c r="F48" i="10"/>
  <c r="G47" i="10"/>
  <c r="F47" i="10"/>
  <c r="G46" i="10"/>
  <c r="F46" i="10"/>
  <c r="G45" i="10"/>
  <c r="F45" i="10"/>
  <c r="G44" i="10"/>
  <c r="F44" i="10"/>
  <c r="G43" i="10"/>
  <c r="F43" i="10"/>
  <c r="G42" i="10"/>
  <c r="F42" i="10"/>
  <c r="G41" i="10"/>
  <c r="F41" i="10"/>
  <c r="G40" i="10"/>
  <c r="F40" i="10"/>
  <c r="G39" i="10"/>
  <c r="F39" i="10"/>
  <c r="G38" i="10"/>
  <c r="F38" i="10"/>
  <c r="G37" i="10"/>
  <c r="F37" i="10"/>
  <c r="G36" i="10"/>
  <c r="F36" i="10"/>
  <c r="G35" i="10"/>
  <c r="F35" i="10"/>
  <c r="G34" i="10"/>
  <c r="F34" i="10"/>
  <c r="G33" i="10"/>
  <c r="F33" i="10"/>
  <c r="G32" i="10"/>
  <c r="F32" i="10"/>
  <c r="G31" i="10"/>
  <c r="F31" i="10"/>
  <c r="G30" i="10"/>
  <c r="F30" i="10"/>
  <c r="G29" i="10"/>
  <c r="F29" i="10"/>
  <c r="G28" i="10"/>
  <c r="F28" i="10"/>
  <c r="G27" i="10"/>
  <c r="F27" i="10"/>
  <c r="G26" i="10"/>
  <c r="F26" i="10"/>
  <c r="G25" i="10"/>
  <c r="F25" i="10"/>
  <c r="G24" i="10"/>
  <c r="F24" i="10"/>
  <c r="G23" i="10"/>
  <c r="F23" i="10"/>
  <c r="G22" i="10"/>
  <c r="F22" i="10"/>
  <c r="G21" i="10"/>
  <c r="F21" i="10"/>
  <c r="G20" i="10"/>
  <c r="F20" i="10"/>
  <c r="G19" i="10"/>
  <c r="F19" i="10"/>
  <c r="G18" i="10"/>
  <c r="F18" i="10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  <c r="G4" i="10"/>
  <c r="F4" i="10"/>
  <c r="AA3" i="10"/>
  <c r="AA4" i="10" s="1"/>
  <c r="G3" i="10"/>
  <c r="F3" i="10"/>
  <c r="S362" i="10"/>
  <c r="K362" i="10"/>
  <c r="J362" i="10"/>
  <c r="S361" i="10"/>
  <c r="K361" i="10"/>
  <c r="J361" i="10"/>
  <c r="S360" i="10"/>
  <c r="K360" i="10"/>
  <c r="J360" i="10"/>
  <c r="S359" i="10"/>
  <c r="K359" i="10"/>
  <c r="J359" i="10"/>
  <c r="S358" i="10"/>
  <c r="K358" i="10"/>
  <c r="J358" i="10"/>
  <c r="S357" i="10"/>
  <c r="K357" i="10"/>
  <c r="J357" i="10"/>
  <c r="S356" i="10"/>
  <c r="K356" i="10"/>
  <c r="J356" i="10"/>
  <c r="S355" i="10"/>
  <c r="K355" i="10"/>
  <c r="J355" i="10"/>
  <c r="S354" i="10"/>
  <c r="K354" i="10"/>
  <c r="J354" i="10"/>
  <c r="S353" i="10"/>
  <c r="K353" i="10"/>
  <c r="J353" i="10"/>
  <c r="S352" i="10"/>
  <c r="K352" i="10"/>
  <c r="J352" i="10"/>
  <c r="S351" i="10"/>
  <c r="K351" i="10"/>
  <c r="J351" i="10"/>
  <c r="S350" i="10"/>
  <c r="K350" i="10"/>
  <c r="J350" i="10"/>
  <c r="S349" i="10"/>
  <c r="K349" i="10"/>
  <c r="J349" i="10"/>
  <c r="S348" i="10"/>
  <c r="K348" i="10"/>
  <c r="J348" i="10"/>
  <c r="S347" i="10"/>
  <c r="K347" i="10"/>
  <c r="J347" i="10"/>
  <c r="S346" i="10"/>
  <c r="K346" i="10"/>
  <c r="J346" i="10"/>
  <c r="S345" i="10"/>
  <c r="K345" i="10"/>
  <c r="J345" i="10"/>
  <c r="S344" i="10"/>
  <c r="K344" i="10"/>
  <c r="J344" i="10"/>
  <c r="S343" i="10"/>
  <c r="K343" i="10"/>
  <c r="J343" i="10"/>
  <c r="S342" i="10"/>
  <c r="K342" i="10"/>
  <c r="J342" i="10"/>
  <c r="S341" i="10"/>
  <c r="K341" i="10"/>
  <c r="J341" i="10"/>
  <c r="S340" i="10"/>
  <c r="K340" i="10"/>
  <c r="J340" i="10"/>
  <c r="S339" i="10"/>
  <c r="K339" i="10"/>
  <c r="J339" i="10"/>
  <c r="S338" i="10"/>
  <c r="K338" i="10"/>
  <c r="J338" i="10"/>
  <c r="S337" i="10"/>
  <c r="K337" i="10"/>
  <c r="J337" i="10"/>
  <c r="S336" i="10"/>
  <c r="K336" i="10"/>
  <c r="J336" i="10"/>
  <c r="S335" i="10"/>
  <c r="K335" i="10"/>
  <c r="J335" i="10"/>
  <c r="S334" i="10"/>
  <c r="K334" i="10"/>
  <c r="J334" i="10"/>
  <c r="S333" i="10"/>
  <c r="K333" i="10"/>
  <c r="J333" i="10"/>
  <c r="S332" i="10"/>
  <c r="K332" i="10"/>
  <c r="J332" i="10"/>
  <c r="S331" i="10"/>
  <c r="K331" i="10"/>
  <c r="J331" i="10"/>
  <c r="S330" i="10"/>
  <c r="K330" i="10"/>
  <c r="J330" i="10"/>
  <c r="S329" i="10"/>
  <c r="K329" i="10"/>
  <c r="J329" i="10"/>
  <c r="S328" i="10"/>
  <c r="K328" i="10"/>
  <c r="J328" i="10"/>
  <c r="S327" i="10"/>
  <c r="K327" i="10"/>
  <c r="J327" i="10"/>
  <c r="S326" i="10"/>
  <c r="K326" i="10"/>
  <c r="J326" i="10"/>
  <c r="S325" i="10"/>
  <c r="K325" i="10"/>
  <c r="J325" i="10"/>
  <c r="S324" i="10"/>
  <c r="K324" i="10"/>
  <c r="J324" i="10"/>
  <c r="S323" i="10"/>
  <c r="K323" i="10"/>
  <c r="J323" i="10"/>
  <c r="S322" i="10"/>
  <c r="K322" i="10"/>
  <c r="J322" i="10"/>
  <c r="S321" i="10"/>
  <c r="K321" i="10"/>
  <c r="J321" i="10"/>
  <c r="S320" i="10"/>
  <c r="K320" i="10"/>
  <c r="J320" i="10"/>
  <c r="S319" i="10"/>
  <c r="K319" i="10"/>
  <c r="J319" i="10"/>
  <c r="S318" i="10"/>
  <c r="K318" i="10"/>
  <c r="J318" i="10"/>
  <c r="S317" i="10"/>
  <c r="K317" i="10"/>
  <c r="J317" i="10"/>
  <c r="S316" i="10"/>
  <c r="K316" i="10"/>
  <c r="J316" i="10"/>
  <c r="S315" i="10"/>
  <c r="K315" i="10"/>
  <c r="J315" i="10"/>
  <c r="S314" i="10"/>
  <c r="K314" i="10"/>
  <c r="J314" i="10"/>
  <c r="S313" i="10"/>
  <c r="K313" i="10"/>
  <c r="J313" i="10"/>
  <c r="S312" i="10"/>
  <c r="K312" i="10"/>
  <c r="J312" i="10"/>
  <c r="S311" i="10"/>
  <c r="K311" i="10"/>
  <c r="J311" i="10"/>
  <c r="S310" i="10"/>
  <c r="K310" i="10"/>
  <c r="J310" i="10"/>
  <c r="S309" i="10"/>
  <c r="K309" i="10"/>
  <c r="J309" i="10"/>
  <c r="S308" i="10"/>
  <c r="K308" i="10"/>
  <c r="J308" i="10"/>
  <c r="S307" i="10"/>
  <c r="K307" i="10"/>
  <c r="J307" i="10"/>
  <c r="S306" i="10"/>
  <c r="K306" i="10"/>
  <c r="J306" i="10"/>
  <c r="S305" i="10"/>
  <c r="K305" i="10"/>
  <c r="J305" i="10"/>
  <c r="S304" i="10"/>
  <c r="K304" i="10"/>
  <c r="J304" i="10"/>
  <c r="S303" i="10"/>
  <c r="K303" i="10"/>
  <c r="J303" i="10"/>
  <c r="S302" i="10"/>
  <c r="K302" i="10"/>
  <c r="J302" i="10"/>
  <c r="S301" i="10"/>
  <c r="K301" i="10"/>
  <c r="J301" i="10"/>
  <c r="S300" i="10"/>
  <c r="K300" i="10"/>
  <c r="J300" i="10"/>
  <c r="S299" i="10"/>
  <c r="K299" i="10"/>
  <c r="J299" i="10"/>
  <c r="S298" i="10"/>
  <c r="K298" i="10"/>
  <c r="J298" i="10"/>
  <c r="S297" i="10"/>
  <c r="K297" i="10"/>
  <c r="J297" i="10"/>
  <c r="S296" i="10"/>
  <c r="K296" i="10"/>
  <c r="J296" i="10"/>
  <c r="S295" i="10"/>
  <c r="K295" i="10"/>
  <c r="J295" i="10"/>
  <c r="S294" i="10"/>
  <c r="K294" i="10"/>
  <c r="J294" i="10"/>
  <c r="S293" i="10"/>
  <c r="K293" i="10"/>
  <c r="J293" i="10"/>
  <c r="S292" i="10"/>
  <c r="K292" i="10"/>
  <c r="J292" i="10"/>
  <c r="S291" i="10"/>
  <c r="K291" i="10"/>
  <c r="J291" i="10"/>
  <c r="S290" i="10"/>
  <c r="K290" i="10"/>
  <c r="J290" i="10"/>
  <c r="S289" i="10"/>
  <c r="K289" i="10"/>
  <c r="J289" i="10"/>
  <c r="S288" i="10"/>
  <c r="K288" i="10"/>
  <c r="J288" i="10"/>
  <c r="S287" i="10"/>
  <c r="K287" i="10"/>
  <c r="J287" i="10"/>
  <c r="S286" i="10"/>
  <c r="K286" i="10"/>
  <c r="J286" i="10"/>
  <c r="S285" i="10"/>
  <c r="K285" i="10"/>
  <c r="J285" i="10"/>
  <c r="S284" i="10"/>
  <c r="K284" i="10"/>
  <c r="J284" i="10"/>
  <c r="S283" i="10"/>
  <c r="K283" i="10"/>
  <c r="J283" i="10"/>
  <c r="S282" i="10"/>
  <c r="K282" i="10"/>
  <c r="J282" i="10"/>
  <c r="S281" i="10"/>
  <c r="K281" i="10"/>
  <c r="J281" i="10"/>
  <c r="S280" i="10"/>
  <c r="K280" i="10"/>
  <c r="J280" i="10"/>
  <c r="S279" i="10"/>
  <c r="K279" i="10"/>
  <c r="J279" i="10"/>
  <c r="S278" i="10"/>
  <c r="K278" i="10"/>
  <c r="J278" i="10"/>
  <c r="S277" i="10"/>
  <c r="K277" i="10"/>
  <c r="J277" i="10"/>
  <c r="S276" i="10"/>
  <c r="K276" i="10"/>
  <c r="J276" i="10"/>
  <c r="S275" i="10"/>
  <c r="K275" i="10"/>
  <c r="J275" i="10"/>
  <c r="S274" i="10"/>
  <c r="K274" i="10"/>
  <c r="J274" i="10"/>
  <c r="S273" i="10"/>
  <c r="K273" i="10"/>
  <c r="J273" i="10"/>
  <c r="S272" i="10"/>
  <c r="K272" i="10"/>
  <c r="J272" i="10"/>
  <c r="S271" i="10"/>
  <c r="K271" i="10"/>
  <c r="J271" i="10"/>
  <c r="S270" i="10"/>
  <c r="K270" i="10"/>
  <c r="J270" i="10"/>
  <c r="S269" i="10"/>
  <c r="K269" i="10"/>
  <c r="J269" i="10"/>
  <c r="S268" i="10"/>
  <c r="K268" i="10"/>
  <c r="J268" i="10"/>
  <c r="S267" i="10"/>
  <c r="K267" i="10"/>
  <c r="J267" i="10"/>
  <c r="S266" i="10"/>
  <c r="K266" i="10"/>
  <c r="J266" i="10"/>
  <c r="S265" i="10"/>
  <c r="K265" i="10"/>
  <c r="J265" i="10"/>
  <c r="S264" i="10"/>
  <c r="K264" i="10"/>
  <c r="J264" i="10"/>
  <c r="S263" i="10"/>
  <c r="K263" i="10"/>
  <c r="J263" i="10"/>
  <c r="S262" i="10"/>
  <c r="K262" i="10"/>
  <c r="J262" i="10"/>
  <c r="S261" i="10"/>
  <c r="K261" i="10"/>
  <c r="J261" i="10"/>
  <c r="S260" i="10"/>
  <c r="K260" i="10"/>
  <c r="J260" i="10"/>
  <c r="S259" i="10"/>
  <c r="K259" i="10"/>
  <c r="J259" i="10"/>
  <c r="S258" i="10"/>
  <c r="K258" i="10"/>
  <c r="J258" i="10"/>
  <c r="S257" i="10"/>
  <c r="K257" i="10"/>
  <c r="J257" i="10"/>
  <c r="S256" i="10"/>
  <c r="K256" i="10"/>
  <c r="J256" i="10"/>
  <c r="S255" i="10"/>
  <c r="K255" i="10"/>
  <c r="J255" i="10"/>
  <c r="S254" i="10"/>
  <c r="K254" i="10"/>
  <c r="J254" i="10"/>
  <c r="S253" i="10"/>
  <c r="K253" i="10"/>
  <c r="J253" i="10"/>
  <c r="S252" i="10"/>
  <c r="K252" i="10"/>
  <c r="J252" i="10"/>
  <c r="S251" i="10"/>
  <c r="K251" i="10"/>
  <c r="J251" i="10"/>
  <c r="S250" i="10"/>
  <c r="K250" i="10"/>
  <c r="J250" i="10"/>
  <c r="S249" i="10"/>
  <c r="K249" i="10"/>
  <c r="J249" i="10"/>
  <c r="S248" i="10"/>
  <c r="K248" i="10"/>
  <c r="J248" i="10"/>
  <c r="S247" i="10"/>
  <c r="K247" i="10"/>
  <c r="J247" i="10"/>
  <c r="S246" i="10"/>
  <c r="K246" i="10"/>
  <c r="J246" i="10"/>
  <c r="S245" i="10"/>
  <c r="K245" i="10"/>
  <c r="J245" i="10"/>
  <c r="S244" i="10"/>
  <c r="K244" i="10"/>
  <c r="J244" i="10"/>
  <c r="S243" i="10"/>
  <c r="K243" i="10"/>
  <c r="J243" i="10"/>
  <c r="S242" i="10"/>
  <c r="K242" i="10"/>
  <c r="J242" i="10"/>
  <c r="S241" i="10"/>
  <c r="K241" i="10"/>
  <c r="J241" i="10"/>
  <c r="S240" i="10"/>
  <c r="K240" i="10"/>
  <c r="J240" i="10"/>
  <c r="S239" i="10"/>
  <c r="K239" i="10"/>
  <c r="J239" i="10"/>
  <c r="S238" i="10"/>
  <c r="K238" i="10"/>
  <c r="J238" i="10"/>
  <c r="S237" i="10"/>
  <c r="K237" i="10"/>
  <c r="J237" i="10"/>
  <c r="S236" i="10"/>
  <c r="K236" i="10"/>
  <c r="J236" i="10"/>
  <c r="S235" i="10"/>
  <c r="K235" i="10"/>
  <c r="J235" i="10"/>
  <c r="S234" i="10"/>
  <c r="K234" i="10"/>
  <c r="J234" i="10"/>
  <c r="S233" i="10"/>
  <c r="K233" i="10"/>
  <c r="J233" i="10"/>
  <c r="S232" i="10"/>
  <c r="K232" i="10"/>
  <c r="J232" i="10"/>
  <c r="S231" i="10"/>
  <c r="K231" i="10"/>
  <c r="J231" i="10"/>
  <c r="S230" i="10"/>
  <c r="K230" i="10"/>
  <c r="J230" i="10"/>
  <c r="S229" i="10"/>
  <c r="K229" i="10"/>
  <c r="J229" i="10"/>
  <c r="S228" i="10"/>
  <c r="K228" i="10"/>
  <c r="J228" i="10"/>
  <c r="S227" i="10"/>
  <c r="K227" i="10"/>
  <c r="J227" i="10"/>
  <c r="S226" i="10"/>
  <c r="K226" i="10"/>
  <c r="J226" i="10"/>
  <c r="S225" i="10"/>
  <c r="K225" i="10"/>
  <c r="J225" i="10"/>
  <c r="S224" i="10"/>
  <c r="K224" i="10"/>
  <c r="J224" i="10"/>
  <c r="S223" i="10"/>
  <c r="K223" i="10"/>
  <c r="J223" i="10"/>
  <c r="S222" i="10"/>
  <c r="K222" i="10"/>
  <c r="J222" i="10"/>
  <c r="S221" i="10"/>
  <c r="K221" i="10"/>
  <c r="J221" i="10"/>
  <c r="S220" i="10"/>
  <c r="K220" i="10"/>
  <c r="J220" i="10"/>
  <c r="S219" i="10"/>
  <c r="K219" i="10"/>
  <c r="J219" i="10"/>
  <c r="S218" i="10"/>
  <c r="K218" i="10"/>
  <c r="J218" i="10"/>
  <c r="S217" i="10"/>
  <c r="K217" i="10"/>
  <c r="J217" i="10"/>
  <c r="S216" i="10"/>
  <c r="K216" i="10"/>
  <c r="J216" i="10"/>
  <c r="S215" i="10"/>
  <c r="K215" i="10"/>
  <c r="J215" i="10"/>
  <c r="S214" i="10"/>
  <c r="K214" i="10"/>
  <c r="J214" i="10"/>
  <c r="S213" i="10"/>
  <c r="K213" i="10"/>
  <c r="J213" i="10"/>
  <c r="S212" i="10"/>
  <c r="K212" i="10"/>
  <c r="J212" i="10"/>
  <c r="S211" i="10"/>
  <c r="K211" i="10"/>
  <c r="J211" i="10"/>
  <c r="S210" i="10"/>
  <c r="K210" i="10"/>
  <c r="J210" i="10"/>
  <c r="S209" i="10"/>
  <c r="K209" i="10"/>
  <c r="J209" i="10"/>
  <c r="S208" i="10"/>
  <c r="K208" i="10"/>
  <c r="J208" i="10"/>
  <c r="S207" i="10"/>
  <c r="K207" i="10"/>
  <c r="J207" i="10"/>
  <c r="S206" i="10"/>
  <c r="K206" i="10"/>
  <c r="J206" i="10"/>
  <c r="S205" i="10"/>
  <c r="K205" i="10"/>
  <c r="J205" i="10"/>
  <c r="S204" i="10"/>
  <c r="K204" i="10"/>
  <c r="J204" i="10"/>
  <c r="S203" i="10"/>
  <c r="K203" i="10"/>
  <c r="J203" i="10"/>
  <c r="S202" i="10"/>
  <c r="K202" i="10"/>
  <c r="J202" i="10"/>
  <c r="S201" i="10"/>
  <c r="K201" i="10"/>
  <c r="J201" i="10"/>
  <c r="S200" i="10"/>
  <c r="K200" i="10"/>
  <c r="J200" i="10"/>
  <c r="S199" i="10"/>
  <c r="K199" i="10"/>
  <c r="J199" i="10"/>
  <c r="S198" i="10"/>
  <c r="K198" i="10"/>
  <c r="J198" i="10"/>
  <c r="S197" i="10"/>
  <c r="K197" i="10"/>
  <c r="J197" i="10"/>
  <c r="S196" i="10"/>
  <c r="K196" i="10"/>
  <c r="J196" i="10"/>
  <c r="S195" i="10"/>
  <c r="K195" i="10"/>
  <c r="J195" i="10"/>
  <c r="S194" i="10"/>
  <c r="K194" i="10"/>
  <c r="J194" i="10"/>
  <c r="S193" i="10"/>
  <c r="K193" i="10"/>
  <c r="J193" i="10"/>
  <c r="S192" i="10"/>
  <c r="K192" i="10"/>
  <c r="J192" i="10"/>
  <c r="S191" i="10"/>
  <c r="K191" i="10"/>
  <c r="J191" i="10"/>
  <c r="S190" i="10"/>
  <c r="K190" i="10"/>
  <c r="J190" i="10"/>
  <c r="S189" i="10"/>
  <c r="K189" i="10"/>
  <c r="J189" i="10"/>
  <c r="S188" i="10"/>
  <c r="K188" i="10"/>
  <c r="J188" i="10"/>
  <c r="S187" i="10"/>
  <c r="K187" i="10"/>
  <c r="J187" i="10"/>
  <c r="S186" i="10"/>
  <c r="K186" i="10"/>
  <c r="J186" i="10"/>
  <c r="S185" i="10"/>
  <c r="K185" i="10"/>
  <c r="J185" i="10"/>
  <c r="S184" i="10"/>
  <c r="K184" i="10"/>
  <c r="J184" i="10"/>
  <c r="S183" i="10"/>
  <c r="K183" i="10"/>
  <c r="J183" i="10"/>
  <c r="S182" i="10"/>
  <c r="K182" i="10"/>
  <c r="J182" i="10"/>
  <c r="S181" i="10"/>
  <c r="K181" i="10"/>
  <c r="J181" i="10"/>
  <c r="S180" i="10"/>
  <c r="K180" i="10"/>
  <c r="J180" i="10"/>
  <c r="S179" i="10"/>
  <c r="K179" i="10"/>
  <c r="J179" i="10"/>
  <c r="S178" i="10"/>
  <c r="K178" i="10"/>
  <c r="J178" i="10"/>
  <c r="S177" i="10"/>
  <c r="K177" i="10"/>
  <c r="J177" i="10"/>
  <c r="S176" i="10"/>
  <c r="K176" i="10"/>
  <c r="J176" i="10"/>
  <c r="S175" i="10"/>
  <c r="K175" i="10"/>
  <c r="J175" i="10"/>
  <c r="S174" i="10"/>
  <c r="K174" i="10"/>
  <c r="J174" i="10"/>
  <c r="S173" i="10"/>
  <c r="K173" i="10"/>
  <c r="J173" i="10"/>
  <c r="S172" i="10"/>
  <c r="K172" i="10"/>
  <c r="J172" i="10"/>
  <c r="S171" i="10"/>
  <c r="K171" i="10"/>
  <c r="J171" i="10"/>
  <c r="S170" i="10"/>
  <c r="K170" i="10"/>
  <c r="J170" i="10"/>
  <c r="S169" i="10"/>
  <c r="K169" i="10"/>
  <c r="J169" i="10"/>
  <c r="S168" i="10"/>
  <c r="K168" i="10"/>
  <c r="J168" i="10"/>
  <c r="S167" i="10"/>
  <c r="K167" i="10"/>
  <c r="J167" i="10"/>
  <c r="S166" i="10"/>
  <c r="K166" i="10"/>
  <c r="J166" i="10"/>
  <c r="S165" i="10"/>
  <c r="K165" i="10"/>
  <c r="J165" i="10"/>
  <c r="S164" i="10"/>
  <c r="K164" i="10"/>
  <c r="J164" i="10"/>
  <c r="S163" i="10"/>
  <c r="K163" i="10"/>
  <c r="J163" i="10"/>
  <c r="S162" i="10"/>
  <c r="K162" i="10"/>
  <c r="J162" i="10"/>
  <c r="S161" i="10"/>
  <c r="K161" i="10"/>
  <c r="J161" i="10"/>
  <c r="S160" i="10"/>
  <c r="K160" i="10"/>
  <c r="J160" i="10"/>
  <c r="S159" i="10"/>
  <c r="K159" i="10"/>
  <c r="J159" i="10"/>
  <c r="S158" i="10"/>
  <c r="K158" i="10"/>
  <c r="J158" i="10"/>
  <c r="S157" i="10"/>
  <c r="K157" i="10"/>
  <c r="J157" i="10"/>
  <c r="S156" i="10"/>
  <c r="K156" i="10"/>
  <c r="J156" i="10"/>
  <c r="S155" i="10"/>
  <c r="K155" i="10"/>
  <c r="J155" i="10"/>
  <c r="S154" i="10"/>
  <c r="K154" i="10"/>
  <c r="J154" i="10"/>
  <c r="S153" i="10"/>
  <c r="K153" i="10"/>
  <c r="J153" i="10"/>
  <c r="S152" i="10"/>
  <c r="K152" i="10"/>
  <c r="J152" i="10"/>
  <c r="S151" i="10"/>
  <c r="K151" i="10"/>
  <c r="J151" i="10"/>
  <c r="S150" i="10"/>
  <c r="K150" i="10"/>
  <c r="J150" i="10"/>
  <c r="S149" i="10"/>
  <c r="K149" i="10"/>
  <c r="J149" i="10"/>
  <c r="S148" i="10"/>
  <c r="K148" i="10"/>
  <c r="J148" i="10"/>
  <c r="S147" i="10"/>
  <c r="K147" i="10"/>
  <c r="J147" i="10"/>
  <c r="S146" i="10"/>
  <c r="K146" i="10"/>
  <c r="J146" i="10"/>
  <c r="S145" i="10"/>
  <c r="K145" i="10"/>
  <c r="J145" i="10"/>
  <c r="S144" i="10"/>
  <c r="K144" i="10"/>
  <c r="J144" i="10"/>
  <c r="S143" i="10"/>
  <c r="K143" i="10"/>
  <c r="J143" i="10"/>
  <c r="S142" i="10"/>
  <c r="K142" i="10"/>
  <c r="J142" i="10"/>
  <c r="S141" i="10"/>
  <c r="K141" i="10"/>
  <c r="J141" i="10"/>
  <c r="S140" i="10"/>
  <c r="K140" i="10"/>
  <c r="J140" i="10"/>
  <c r="S139" i="10"/>
  <c r="K139" i="10"/>
  <c r="J139" i="10"/>
  <c r="S138" i="10"/>
  <c r="K138" i="10"/>
  <c r="J138" i="10"/>
  <c r="S137" i="10"/>
  <c r="K137" i="10"/>
  <c r="J137" i="10"/>
  <c r="S136" i="10"/>
  <c r="K136" i="10"/>
  <c r="J136" i="10"/>
  <c r="S135" i="10"/>
  <c r="K135" i="10"/>
  <c r="J135" i="10"/>
  <c r="S134" i="10"/>
  <c r="K134" i="10"/>
  <c r="J134" i="10"/>
  <c r="S133" i="10"/>
  <c r="K133" i="10"/>
  <c r="J133" i="10"/>
  <c r="S132" i="10"/>
  <c r="K132" i="10"/>
  <c r="J132" i="10"/>
  <c r="S131" i="10"/>
  <c r="K131" i="10"/>
  <c r="J131" i="10"/>
  <c r="S130" i="10"/>
  <c r="K130" i="10"/>
  <c r="J130" i="10"/>
  <c r="S129" i="10"/>
  <c r="K129" i="10"/>
  <c r="J129" i="10"/>
  <c r="S128" i="10"/>
  <c r="K128" i="10"/>
  <c r="J128" i="10"/>
  <c r="S127" i="10"/>
  <c r="K127" i="10"/>
  <c r="J127" i="10"/>
  <c r="S126" i="10"/>
  <c r="K126" i="10"/>
  <c r="J126" i="10"/>
  <c r="S125" i="10"/>
  <c r="K125" i="10"/>
  <c r="J125" i="10"/>
  <c r="S124" i="10"/>
  <c r="K124" i="10"/>
  <c r="J124" i="10"/>
  <c r="S123" i="10"/>
  <c r="K123" i="10"/>
  <c r="J123" i="10"/>
  <c r="S122" i="10"/>
  <c r="K122" i="10"/>
  <c r="J122" i="10"/>
  <c r="S121" i="10"/>
  <c r="K121" i="10"/>
  <c r="J121" i="10"/>
  <c r="S120" i="10"/>
  <c r="K120" i="10"/>
  <c r="J120" i="10"/>
  <c r="S119" i="10"/>
  <c r="K119" i="10"/>
  <c r="J119" i="10"/>
  <c r="S118" i="10"/>
  <c r="K118" i="10"/>
  <c r="J118" i="10"/>
  <c r="S117" i="10"/>
  <c r="K117" i="10"/>
  <c r="J117" i="10"/>
  <c r="S116" i="10"/>
  <c r="K116" i="10"/>
  <c r="J116" i="10"/>
  <c r="S115" i="10"/>
  <c r="K115" i="10"/>
  <c r="J115" i="10"/>
  <c r="S114" i="10"/>
  <c r="K114" i="10"/>
  <c r="J114" i="10"/>
  <c r="S113" i="10"/>
  <c r="K113" i="10"/>
  <c r="J113" i="10"/>
  <c r="S112" i="10"/>
  <c r="K112" i="10"/>
  <c r="J112" i="10"/>
  <c r="S111" i="10"/>
  <c r="K111" i="10"/>
  <c r="J111" i="10"/>
  <c r="S110" i="10"/>
  <c r="K110" i="10"/>
  <c r="J110" i="10"/>
  <c r="S109" i="10"/>
  <c r="K109" i="10"/>
  <c r="J109" i="10"/>
  <c r="S108" i="10"/>
  <c r="K108" i="10"/>
  <c r="J108" i="10"/>
  <c r="S107" i="10"/>
  <c r="K107" i="10"/>
  <c r="J107" i="10"/>
  <c r="S106" i="10"/>
  <c r="K106" i="10"/>
  <c r="J106" i="10"/>
  <c r="S105" i="10"/>
  <c r="K105" i="10"/>
  <c r="J105" i="10"/>
  <c r="S104" i="10"/>
  <c r="K104" i="10"/>
  <c r="J104" i="10"/>
  <c r="S103" i="10"/>
  <c r="K103" i="10"/>
  <c r="J103" i="10"/>
  <c r="S102" i="10"/>
  <c r="K102" i="10"/>
  <c r="J102" i="10"/>
  <c r="S101" i="10"/>
  <c r="K101" i="10"/>
  <c r="J101" i="10"/>
  <c r="S100" i="10"/>
  <c r="K100" i="10"/>
  <c r="J100" i="10"/>
  <c r="S99" i="10"/>
  <c r="K99" i="10"/>
  <c r="J99" i="10"/>
  <c r="S98" i="10"/>
  <c r="K98" i="10"/>
  <c r="J98" i="10"/>
  <c r="S97" i="10"/>
  <c r="K97" i="10"/>
  <c r="J97" i="10"/>
  <c r="S96" i="10"/>
  <c r="K96" i="10"/>
  <c r="J96" i="10"/>
  <c r="S95" i="10"/>
  <c r="K95" i="10"/>
  <c r="J95" i="10"/>
  <c r="S94" i="10"/>
  <c r="K94" i="10"/>
  <c r="J94" i="10"/>
  <c r="S93" i="10"/>
  <c r="K93" i="10"/>
  <c r="J93" i="10"/>
  <c r="S92" i="10"/>
  <c r="K92" i="10"/>
  <c r="J92" i="10"/>
  <c r="S91" i="10"/>
  <c r="K91" i="10"/>
  <c r="J91" i="10"/>
  <c r="S90" i="10"/>
  <c r="K90" i="10"/>
  <c r="J90" i="10"/>
  <c r="S89" i="10"/>
  <c r="K89" i="10"/>
  <c r="J89" i="10"/>
  <c r="S88" i="10"/>
  <c r="K88" i="10"/>
  <c r="J88" i="10"/>
  <c r="S87" i="10"/>
  <c r="K87" i="10"/>
  <c r="J87" i="10"/>
  <c r="S86" i="10"/>
  <c r="K86" i="10"/>
  <c r="J86" i="10"/>
  <c r="S85" i="10"/>
  <c r="K85" i="10"/>
  <c r="J85" i="10"/>
  <c r="S84" i="10"/>
  <c r="K84" i="10"/>
  <c r="J84" i="10"/>
  <c r="S83" i="10"/>
  <c r="K83" i="10"/>
  <c r="J83" i="10"/>
  <c r="S82" i="10"/>
  <c r="K82" i="10"/>
  <c r="J82" i="10"/>
  <c r="S81" i="10"/>
  <c r="K81" i="10"/>
  <c r="J81" i="10"/>
  <c r="S80" i="10"/>
  <c r="K80" i="10"/>
  <c r="J80" i="10"/>
  <c r="S79" i="10"/>
  <c r="K79" i="10"/>
  <c r="J79" i="10"/>
  <c r="S78" i="10"/>
  <c r="K78" i="10"/>
  <c r="J78" i="10"/>
  <c r="S77" i="10"/>
  <c r="K77" i="10"/>
  <c r="J77" i="10"/>
  <c r="S76" i="10"/>
  <c r="K76" i="10"/>
  <c r="J76" i="10"/>
  <c r="S75" i="10"/>
  <c r="K75" i="10"/>
  <c r="J75" i="10"/>
  <c r="S74" i="10"/>
  <c r="K74" i="10"/>
  <c r="J74" i="10"/>
  <c r="S73" i="10"/>
  <c r="K73" i="10"/>
  <c r="J73" i="10"/>
  <c r="S72" i="10"/>
  <c r="K72" i="10"/>
  <c r="J72" i="10"/>
  <c r="S71" i="10"/>
  <c r="K71" i="10"/>
  <c r="J71" i="10"/>
  <c r="S70" i="10"/>
  <c r="K70" i="10"/>
  <c r="J70" i="10"/>
  <c r="S69" i="10"/>
  <c r="K69" i="10"/>
  <c r="J69" i="10"/>
  <c r="S68" i="10"/>
  <c r="K68" i="10"/>
  <c r="J68" i="10"/>
  <c r="S67" i="10"/>
  <c r="K67" i="10"/>
  <c r="J67" i="10"/>
  <c r="S66" i="10"/>
  <c r="K66" i="10"/>
  <c r="J66" i="10"/>
  <c r="S65" i="10"/>
  <c r="K65" i="10"/>
  <c r="J65" i="10"/>
  <c r="S64" i="10"/>
  <c r="K64" i="10"/>
  <c r="J64" i="10"/>
  <c r="S63" i="10"/>
  <c r="K63" i="10"/>
  <c r="J63" i="10"/>
  <c r="S62" i="10"/>
  <c r="K62" i="10"/>
  <c r="J62" i="10"/>
  <c r="S61" i="10"/>
  <c r="K61" i="10"/>
  <c r="J61" i="10"/>
  <c r="S60" i="10"/>
  <c r="K60" i="10"/>
  <c r="J60" i="10"/>
  <c r="S59" i="10"/>
  <c r="K59" i="10"/>
  <c r="J59" i="10"/>
  <c r="S58" i="10"/>
  <c r="K58" i="10"/>
  <c r="J58" i="10"/>
  <c r="S57" i="10"/>
  <c r="K57" i="10"/>
  <c r="J57" i="10"/>
  <c r="S56" i="10"/>
  <c r="K56" i="10"/>
  <c r="J56" i="10"/>
  <c r="S55" i="10"/>
  <c r="K55" i="10"/>
  <c r="J55" i="10"/>
  <c r="S54" i="10"/>
  <c r="K54" i="10"/>
  <c r="J54" i="10"/>
  <c r="S53" i="10"/>
  <c r="K53" i="10"/>
  <c r="J53" i="10"/>
  <c r="S52" i="10"/>
  <c r="K52" i="10"/>
  <c r="J52" i="10"/>
  <c r="S51" i="10"/>
  <c r="K51" i="10"/>
  <c r="J51" i="10"/>
  <c r="S50" i="10"/>
  <c r="K50" i="10"/>
  <c r="J50" i="10"/>
  <c r="S49" i="10"/>
  <c r="K49" i="10"/>
  <c r="J49" i="10"/>
  <c r="S48" i="10"/>
  <c r="K48" i="10"/>
  <c r="J48" i="10"/>
  <c r="S47" i="10"/>
  <c r="K47" i="10"/>
  <c r="J47" i="10"/>
  <c r="S46" i="10"/>
  <c r="K46" i="10"/>
  <c r="J46" i="10"/>
  <c r="S45" i="10"/>
  <c r="K45" i="10"/>
  <c r="J45" i="10"/>
  <c r="S44" i="10"/>
  <c r="K44" i="10"/>
  <c r="J44" i="10"/>
  <c r="S43" i="10"/>
  <c r="K43" i="10"/>
  <c r="J43" i="10"/>
  <c r="S42" i="10"/>
  <c r="K42" i="10"/>
  <c r="J42" i="10"/>
  <c r="S41" i="10"/>
  <c r="K41" i="10"/>
  <c r="J41" i="10"/>
  <c r="S40" i="10"/>
  <c r="K40" i="10"/>
  <c r="J40" i="10"/>
  <c r="S39" i="10"/>
  <c r="K39" i="10"/>
  <c r="J39" i="10"/>
  <c r="S38" i="10"/>
  <c r="K38" i="10"/>
  <c r="J38" i="10"/>
  <c r="S37" i="10"/>
  <c r="K37" i="10"/>
  <c r="J37" i="10"/>
  <c r="S36" i="10"/>
  <c r="K36" i="10"/>
  <c r="J36" i="10"/>
  <c r="S35" i="10"/>
  <c r="K35" i="10"/>
  <c r="J35" i="10"/>
  <c r="S34" i="10"/>
  <c r="K34" i="10"/>
  <c r="J34" i="10"/>
  <c r="S33" i="10"/>
  <c r="K33" i="10"/>
  <c r="J33" i="10"/>
  <c r="S32" i="10"/>
  <c r="K32" i="10"/>
  <c r="J32" i="10"/>
  <c r="S31" i="10"/>
  <c r="K31" i="10"/>
  <c r="J31" i="10"/>
  <c r="S30" i="10"/>
  <c r="K30" i="10"/>
  <c r="J30" i="10"/>
  <c r="S29" i="10"/>
  <c r="K29" i="10"/>
  <c r="J29" i="10"/>
  <c r="S28" i="10"/>
  <c r="K28" i="10"/>
  <c r="J28" i="10"/>
  <c r="S27" i="10"/>
  <c r="K27" i="10"/>
  <c r="J27" i="10"/>
  <c r="S26" i="10"/>
  <c r="K26" i="10"/>
  <c r="J26" i="10"/>
  <c r="S25" i="10"/>
  <c r="K25" i="10"/>
  <c r="J25" i="10"/>
  <c r="S24" i="10"/>
  <c r="K24" i="10"/>
  <c r="J24" i="10"/>
  <c r="S23" i="10"/>
  <c r="K23" i="10"/>
  <c r="J23" i="10"/>
  <c r="S22" i="10"/>
  <c r="K22" i="10"/>
  <c r="J22" i="10"/>
  <c r="S21" i="10"/>
  <c r="K21" i="10"/>
  <c r="J21" i="10"/>
  <c r="S20" i="10"/>
  <c r="K20" i="10"/>
  <c r="J20" i="10"/>
  <c r="S19" i="10"/>
  <c r="K19" i="10"/>
  <c r="J19" i="10"/>
  <c r="S18" i="10"/>
  <c r="K18" i="10"/>
  <c r="J18" i="10"/>
  <c r="S17" i="10"/>
  <c r="K17" i="10"/>
  <c r="J17" i="10"/>
  <c r="S16" i="10"/>
  <c r="K16" i="10"/>
  <c r="J16" i="10"/>
  <c r="S15" i="10"/>
  <c r="K15" i="10"/>
  <c r="J15" i="10"/>
  <c r="S14" i="10"/>
  <c r="K14" i="10"/>
  <c r="J14" i="10"/>
  <c r="S13" i="10"/>
  <c r="K13" i="10"/>
  <c r="J13" i="10"/>
  <c r="S12" i="10"/>
  <c r="K12" i="10"/>
  <c r="J12" i="10"/>
  <c r="S11" i="10"/>
  <c r="K11" i="10"/>
  <c r="J11" i="10"/>
  <c r="S10" i="10"/>
  <c r="K10" i="10"/>
  <c r="J10" i="10"/>
  <c r="S9" i="10"/>
  <c r="K9" i="10"/>
  <c r="J9" i="10"/>
  <c r="S8" i="10"/>
  <c r="K8" i="10"/>
  <c r="J8" i="10"/>
  <c r="S7" i="10"/>
  <c r="K7" i="10"/>
  <c r="J7" i="10"/>
  <c r="S6" i="10"/>
  <c r="K6" i="10"/>
  <c r="J6" i="10"/>
  <c r="S5" i="10"/>
  <c r="K5" i="10"/>
  <c r="J5" i="10"/>
  <c r="V4" i="10"/>
  <c r="S4" i="10"/>
  <c r="K4" i="10"/>
  <c r="J4" i="10"/>
  <c r="W3" i="10"/>
  <c r="S3" i="10"/>
  <c r="K3" i="10"/>
  <c r="J3" i="10"/>
  <c r="R362" i="10"/>
  <c r="R361" i="10"/>
  <c r="R360" i="10"/>
  <c r="R359" i="10"/>
  <c r="R358" i="10"/>
  <c r="R357" i="10"/>
  <c r="R356" i="10"/>
  <c r="R355" i="10"/>
  <c r="R354" i="10"/>
  <c r="R353" i="10"/>
  <c r="R352" i="10"/>
  <c r="R351" i="10"/>
  <c r="R350" i="10"/>
  <c r="R349" i="10"/>
  <c r="R348" i="10"/>
  <c r="R347" i="10"/>
  <c r="R346" i="10"/>
  <c r="R345" i="10"/>
  <c r="R344" i="10"/>
  <c r="R343" i="10"/>
  <c r="R342" i="10"/>
  <c r="R341" i="10"/>
  <c r="R340" i="10"/>
  <c r="R339" i="10"/>
  <c r="R338" i="10"/>
  <c r="R337" i="10"/>
  <c r="R336" i="10"/>
  <c r="R335" i="10"/>
  <c r="R334" i="10"/>
  <c r="R333" i="10"/>
  <c r="R332" i="10"/>
  <c r="R331" i="10"/>
  <c r="R330" i="10"/>
  <c r="R329" i="10"/>
  <c r="R328" i="10"/>
  <c r="R327" i="10"/>
  <c r="R326" i="10"/>
  <c r="R325" i="10"/>
  <c r="R324" i="10"/>
  <c r="R323" i="10"/>
  <c r="R322" i="10"/>
  <c r="R321" i="10"/>
  <c r="R320" i="10"/>
  <c r="R319" i="10"/>
  <c r="R318" i="10"/>
  <c r="R317" i="10"/>
  <c r="R316" i="10"/>
  <c r="R315" i="10"/>
  <c r="R314" i="10"/>
  <c r="R313" i="10"/>
  <c r="R312" i="10"/>
  <c r="R311" i="10"/>
  <c r="R310" i="10"/>
  <c r="R309" i="10"/>
  <c r="R308" i="10"/>
  <c r="R307" i="10"/>
  <c r="R306" i="10"/>
  <c r="R305" i="10"/>
  <c r="R304" i="10"/>
  <c r="R303" i="10"/>
  <c r="R302" i="10"/>
  <c r="R301" i="10"/>
  <c r="R300" i="10"/>
  <c r="R299" i="10"/>
  <c r="R298" i="10"/>
  <c r="R297" i="10"/>
  <c r="R296" i="10"/>
  <c r="R295" i="10"/>
  <c r="R294" i="10"/>
  <c r="R293" i="10"/>
  <c r="R292" i="10"/>
  <c r="R291" i="10"/>
  <c r="R290" i="10"/>
  <c r="R289" i="10"/>
  <c r="R288" i="10"/>
  <c r="R287" i="10"/>
  <c r="R286" i="10"/>
  <c r="R285" i="10"/>
  <c r="R284" i="10"/>
  <c r="R283" i="10"/>
  <c r="R282" i="10"/>
  <c r="R281" i="10"/>
  <c r="R280" i="10"/>
  <c r="R279" i="10"/>
  <c r="R278" i="10"/>
  <c r="R277" i="10"/>
  <c r="R276" i="10"/>
  <c r="R275" i="10"/>
  <c r="R274" i="10"/>
  <c r="R273" i="10"/>
  <c r="R272" i="10"/>
  <c r="R271" i="10"/>
  <c r="R270" i="10"/>
  <c r="R269" i="10"/>
  <c r="R268" i="10"/>
  <c r="R267" i="10"/>
  <c r="R266" i="10"/>
  <c r="R265" i="10"/>
  <c r="R264" i="10"/>
  <c r="R263" i="10"/>
  <c r="R262" i="10"/>
  <c r="R261" i="10"/>
  <c r="R260" i="10"/>
  <c r="R259" i="10"/>
  <c r="R258" i="10"/>
  <c r="R257" i="10"/>
  <c r="R256" i="10"/>
  <c r="R255" i="10"/>
  <c r="R254" i="10"/>
  <c r="R253" i="10"/>
  <c r="R252" i="10"/>
  <c r="R251" i="10"/>
  <c r="R250" i="10"/>
  <c r="R249" i="10"/>
  <c r="R248" i="10"/>
  <c r="R247" i="10"/>
  <c r="R246" i="10"/>
  <c r="R245" i="10"/>
  <c r="R244" i="10"/>
  <c r="R243" i="10"/>
  <c r="R242" i="10"/>
  <c r="R241" i="10"/>
  <c r="R240" i="10"/>
  <c r="R239" i="10"/>
  <c r="R238" i="10"/>
  <c r="R237" i="10"/>
  <c r="R236" i="10"/>
  <c r="R235" i="10"/>
  <c r="R234" i="10"/>
  <c r="R233" i="10"/>
  <c r="R232" i="10"/>
  <c r="R231" i="10"/>
  <c r="R230" i="10"/>
  <c r="R229" i="10"/>
  <c r="R228" i="10"/>
  <c r="R227" i="10"/>
  <c r="R226" i="10"/>
  <c r="R225" i="10"/>
  <c r="R224" i="10"/>
  <c r="R223" i="10"/>
  <c r="R222" i="10"/>
  <c r="R221" i="10"/>
  <c r="R220" i="10"/>
  <c r="R219" i="10"/>
  <c r="R218" i="10"/>
  <c r="R217" i="10"/>
  <c r="R216" i="10"/>
  <c r="R215" i="10"/>
  <c r="R214" i="10"/>
  <c r="R213" i="10"/>
  <c r="R212" i="10"/>
  <c r="R211" i="10"/>
  <c r="R210" i="10"/>
  <c r="R209" i="10"/>
  <c r="R208" i="10"/>
  <c r="R207" i="10"/>
  <c r="R206" i="10"/>
  <c r="R205" i="10"/>
  <c r="R204" i="10"/>
  <c r="R203" i="10"/>
  <c r="R202" i="10"/>
  <c r="R201" i="10"/>
  <c r="R200" i="10"/>
  <c r="R199" i="10"/>
  <c r="R198" i="10"/>
  <c r="R197" i="10"/>
  <c r="R196" i="10"/>
  <c r="R195" i="10"/>
  <c r="R194" i="10"/>
  <c r="R193" i="10"/>
  <c r="R192" i="10"/>
  <c r="R191" i="10"/>
  <c r="R190" i="10"/>
  <c r="R189" i="10"/>
  <c r="R188" i="10"/>
  <c r="R187" i="10"/>
  <c r="R186" i="10"/>
  <c r="R185" i="10"/>
  <c r="R184" i="10"/>
  <c r="R183" i="10"/>
  <c r="R182" i="10"/>
  <c r="R181" i="10"/>
  <c r="R180" i="10"/>
  <c r="R179" i="10"/>
  <c r="R178" i="10"/>
  <c r="R177" i="10"/>
  <c r="R176" i="10"/>
  <c r="R175" i="10"/>
  <c r="R174" i="10"/>
  <c r="R173" i="10"/>
  <c r="R172" i="10"/>
  <c r="R171" i="10"/>
  <c r="R170" i="10"/>
  <c r="R169" i="10"/>
  <c r="R168" i="10"/>
  <c r="R167" i="10"/>
  <c r="R166" i="10"/>
  <c r="R165" i="10"/>
  <c r="R164" i="10"/>
  <c r="R163" i="10"/>
  <c r="R162" i="10"/>
  <c r="R161" i="10"/>
  <c r="R160" i="10"/>
  <c r="R159" i="10"/>
  <c r="R158" i="10"/>
  <c r="R157" i="10"/>
  <c r="R156" i="10"/>
  <c r="R155" i="10"/>
  <c r="R154" i="10"/>
  <c r="R153" i="10"/>
  <c r="R152" i="10"/>
  <c r="R151" i="10"/>
  <c r="R150" i="10"/>
  <c r="R149" i="10"/>
  <c r="R148" i="10"/>
  <c r="R147" i="10"/>
  <c r="R146" i="10"/>
  <c r="R145" i="10"/>
  <c r="R144" i="10"/>
  <c r="R143" i="10"/>
  <c r="R142" i="10"/>
  <c r="R141" i="10"/>
  <c r="R140" i="10"/>
  <c r="R139" i="10"/>
  <c r="R138" i="10"/>
  <c r="R137" i="10"/>
  <c r="R136" i="10"/>
  <c r="R135" i="10"/>
  <c r="R134" i="10"/>
  <c r="R133" i="10"/>
  <c r="R132" i="10"/>
  <c r="R131" i="10"/>
  <c r="R130" i="10"/>
  <c r="R129" i="10"/>
  <c r="R128" i="10"/>
  <c r="R127" i="10"/>
  <c r="R126" i="10"/>
  <c r="R125" i="10"/>
  <c r="R124" i="10"/>
  <c r="R123" i="10"/>
  <c r="R122" i="10"/>
  <c r="R121" i="10"/>
  <c r="R120" i="10"/>
  <c r="R119" i="10"/>
  <c r="R118" i="10"/>
  <c r="R117" i="10"/>
  <c r="R116" i="10"/>
  <c r="R115" i="10"/>
  <c r="R114" i="10"/>
  <c r="R113" i="10"/>
  <c r="R112" i="10"/>
  <c r="R111" i="10"/>
  <c r="R110" i="10"/>
  <c r="R109" i="10"/>
  <c r="R108" i="10"/>
  <c r="R107" i="10"/>
  <c r="R106" i="10"/>
  <c r="R105" i="10"/>
  <c r="R104" i="10"/>
  <c r="R103" i="10"/>
  <c r="R102" i="10"/>
  <c r="R101" i="10"/>
  <c r="R100" i="10"/>
  <c r="R99" i="10"/>
  <c r="R98" i="10"/>
  <c r="R97" i="10"/>
  <c r="R96" i="10"/>
  <c r="R95" i="10"/>
  <c r="R94" i="10"/>
  <c r="R93" i="10"/>
  <c r="R92" i="10"/>
  <c r="R91" i="10"/>
  <c r="R90" i="10"/>
  <c r="R89" i="10"/>
  <c r="R88" i="10"/>
  <c r="R87" i="10"/>
  <c r="R86" i="10"/>
  <c r="R85" i="10"/>
  <c r="R84" i="10"/>
  <c r="R83" i="10"/>
  <c r="R82" i="10"/>
  <c r="R81" i="10"/>
  <c r="R80" i="10"/>
  <c r="R79" i="10"/>
  <c r="R78" i="10"/>
  <c r="R77" i="10"/>
  <c r="R76" i="10"/>
  <c r="R75" i="10"/>
  <c r="R74" i="10"/>
  <c r="R73" i="10"/>
  <c r="R72" i="10"/>
  <c r="R71" i="10"/>
  <c r="R70" i="10"/>
  <c r="R69" i="10"/>
  <c r="R68" i="10"/>
  <c r="R67" i="10"/>
  <c r="R66" i="10"/>
  <c r="R65" i="10"/>
  <c r="R64" i="10"/>
  <c r="R63" i="10"/>
  <c r="R62" i="10"/>
  <c r="R61" i="10"/>
  <c r="R60" i="10"/>
  <c r="R59" i="10"/>
  <c r="R58" i="10"/>
  <c r="R57" i="10"/>
  <c r="R56" i="10"/>
  <c r="R55" i="10"/>
  <c r="R54" i="10"/>
  <c r="R53" i="10"/>
  <c r="R52" i="10"/>
  <c r="R51" i="10"/>
  <c r="R50" i="10"/>
  <c r="R49" i="10"/>
  <c r="R48" i="10"/>
  <c r="R47" i="10"/>
  <c r="R46" i="10"/>
  <c r="R45" i="10"/>
  <c r="R44" i="10"/>
  <c r="R43" i="10"/>
  <c r="R42" i="10"/>
  <c r="R41" i="10"/>
  <c r="R40" i="10"/>
  <c r="R39" i="10"/>
  <c r="R38" i="10"/>
  <c r="R37" i="10"/>
  <c r="R36" i="10"/>
  <c r="R35" i="10"/>
  <c r="R34" i="10"/>
  <c r="R33" i="10"/>
  <c r="R32" i="10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R15" i="10"/>
  <c r="R14" i="10"/>
  <c r="V4" i="9"/>
  <c r="V3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" i="9"/>
  <c r="G4" i="9"/>
  <c r="F3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4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216" i="9"/>
  <c r="R217" i="9"/>
  <c r="R218" i="9"/>
  <c r="R219" i="9"/>
  <c r="R220" i="9"/>
  <c r="R221" i="9"/>
  <c r="R222" i="9"/>
  <c r="R223" i="9"/>
  <c r="R224" i="9"/>
  <c r="R225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" i="9"/>
  <c r="F7" i="3"/>
  <c r="G4" i="7"/>
  <c r="I4" i="7" s="1"/>
  <c r="G5" i="7"/>
  <c r="I5" i="7" s="1"/>
  <c r="G6" i="7"/>
  <c r="I6" i="7" s="1"/>
  <c r="G7" i="7"/>
  <c r="I7" i="7" s="1"/>
  <c r="G8" i="7"/>
  <c r="I8" i="7" s="1"/>
  <c r="G9" i="7"/>
  <c r="I9" i="7" s="1"/>
  <c r="G10" i="7"/>
  <c r="I10" i="7" s="1"/>
  <c r="G11" i="7"/>
  <c r="I11" i="7" s="1"/>
  <c r="G12" i="7"/>
  <c r="I12" i="7" s="1"/>
  <c r="G13" i="7"/>
  <c r="I13" i="7" s="1"/>
  <c r="G14" i="7"/>
  <c r="G15" i="7"/>
  <c r="G16" i="7"/>
  <c r="G17" i="7"/>
  <c r="G18" i="7"/>
  <c r="G19" i="7"/>
  <c r="G20" i="7"/>
  <c r="G21" i="7"/>
  <c r="G22" i="7"/>
  <c r="G23" i="7"/>
  <c r="G24" i="7"/>
  <c r="G25" i="7"/>
  <c r="I25" i="7" s="1"/>
  <c r="G26" i="7"/>
  <c r="I26" i="7" s="1"/>
  <c r="G27" i="7"/>
  <c r="I27" i="7" s="1"/>
  <c r="G28" i="7"/>
  <c r="I28" i="7" s="1"/>
  <c r="I24" i="7"/>
  <c r="I23" i="7"/>
  <c r="I22" i="7"/>
  <c r="I21" i="7"/>
  <c r="I20" i="7"/>
  <c r="I19" i="7"/>
  <c r="I18" i="7"/>
  <c r="I17" i="7"/>
  <c r="I16" i="7"/>
  <c r="I15" i="7"/>
  <c r="I14" i="7"/>
  <c r="E15" i="4"/>
  <c r="L4" i="6"/>
  <c r="L5" i="6"/>
  <c r="S5" i="6" s="1"/>
  <c r="L6" i="6"/>
  <c r="L7" i="6"/>
  <c r="L8" i="6"/>
  <c r="S8" i="6" s="1"/>
  <c r="L9" i="6"/>
  <c r="L10" i="6"/>
  <c r="L11" i="6"/>
  <c r="S11" i="6" s="1"/>
  <c r="L12" i="6"/>
  <c r="L13" i="6"/>
  <c r="L14" i="6"/>
  <c r="S14" i="6" s="1"/>
  <c r="L15" i="6"/>
  <c r="L16" i="6"/>
  <c r="L17" i="6"/>
  <c r="S17" i="6" s="1"/>
  <c r="L18" i="6"/>
  <c r="L19" i="6"/>
  <c r="L3" i="6"/>
  <c r="S3" i="6" s="1"/>
  <c r="K4" i="6"/>
  <c r="K5" i="6"/>
  <c r="R5" i="6" s="1"/>
  <c r="K6" i="6"/>
  <c r="K7" i="6"/>
  <c r="K8" i="6"/>
  <c r="R8" i="6" s="1"/>
  <c r="K9" i="6"/>
  <c r="K10" i="6"/>
  <c r="K11" i="6"/>
  <c r="R11" i="6" s="1"/>
  <c r="K12" i="6"/>
  <c r="K13" i="6"/>
  <c r="K14" i="6"/>
  <c r="R14" i="6" s="1"/>
  <c r="K15" i="6"/>
  <c r="K16" i="6"/>
  <c r="K17" i="6"/>
  <c r="R17" i="6" s="1"/>
  <c r="K18" i="6"/>
  <c r="K19" i="6"/>
  <c r="R19" i="6" s="1"/>
  <c r="K3" i="6"/>
  <c r="R3" i="6" s="1"/>
  <c r="J4" i="6"/>
  <c r="J5" i="6"/>
  <c r="Q5" i="6" s="1"/>
  <c r="J6" i="6"/>
  <c r="J7" i="6"/>
  <c r="J8" i="6"/>
  <c r="Q8" i="6" s="1"/>
  <c r="J9" i="6"/>
  <c r="J10" i="6"/>
  <c r="J11" i="6"/>
  <c r="Q11" i="6" s="1"/>
  <c r="J12" i="6"/>
  <c r="J13" i="6"/>
  <c r="J14" i="6"/>
  <c r="Q14" i="6" s="1"/>
  <c r="J15" i="6"/>
  <c r="J16" i="6"/>
  <c r="Q16" i="6" s="1"/>
  <c r="J17" i="6"/>
  <c r="Q17" i="6" s="1"/>
  <c r="J18" i="6"/>
  <c r="J19" i="6"/>
  <c r="Q19" i="6" s="1"/>
  <c r="J3" i="6"/>
  <c r="Q3" i="6" s="1"/>
  <c r="I4" i="6"/>
  <c r="I5" i="6"/>
  <c r="P5" i="6" s="1"/>
  <c r="I6" i="6"/>
  <c r="I7" i="6"/>
  <c r="I8" i="6"/>
  <c r="P8" i="6" s="1"/>
  <c r="I9" i="6"/>
  <c r="I10" i="6"/>
  <c r="I11" i="6"/>
  <c r="P11" i="6" s="1"/>
  <c r="I12" i="6"/>
  <c r="I13" i="6"/>
  <c r="P13" i="6" s="1"/>
  <c r="I14" i="6"/>
  <c r="P14" i="6" s="1"/>
  <c r="I15" i="6"/>
  <c r="I16" i="6"/>
  <c r="P16" i="6" s="1"/>
  <c r="I17" i="6"/>
  <c r="P17" i="6" s="1"/>
  <c r="I18" i="6"/>
  <c r="I19" i="6"/>
  <c r="P19" i="6" s="1"/>
  <c r="I3" i="6"/>
  <c r="P3" i="6" s="1"/>
  <c r="H4" i="6"/>
  <c r="H5" i="6"/>
  <c r="O5" i="6" s="1"/>
  <c r="H6" i="6"/>
  <c r="H7" i="6"/>
  <c r="O7" i="6" s="1"/>
  <c r="H8" i="6"/>
  <c r="O8" i="6" s="1"/>
  <c r="H9" i="6"/>
  <c r="O9" i="6" s="1"/>
  <c r="H10" i="6"/>
  <c r="O10" i="6" s="1"/>
  <c r="H11" i="6"/>
  <c r="O11" i="6" s="1"/>
  <c r="H12" i="6"/>
  <c r="H13" i="6"/>
  <c r="O13" i="6" s="1"/>
  <c r="H14" i="6"/>
  <c r="O14" i="6" s="1"/>
  <c r="H15" i="6"/>
  <c r="H16" i="6"/>
  <c r="O16" i="6" s="1"/>
  <c r="H17" i="6"/>
  <c r="O17" i="6" s="1"/>
  <c r="H18" i="6"/>
  <c r="H19" i="6"/>
  <c r="O19" i="6" s="1"/>
  <c r="H3" i="6"/>
  <c r="O3" i="6" s="1"/>
  <c r="G4" i="6"/>
  <c r="G5" i="6"/>
  <c r="N5" i="6" s="1"/>
  <c r="G6" i="6"/>
  <c r="G7" i="6"/>
  <c r="N7" i="6" s="1"/>
  <c r="G8" i="6"/>
  <c r="N8" i="6" s="1"/>
  <c r="G9" i="6"/>
  <c r="G10" i="6"/>
  <c r="N10" i="6" s="1"/>
  <c r="G11" i="6"/>
  <c r="N11" i="6" s="1"/>
  <c r="G12" i="6"/>
  <c r="G13" i="6"/>
  <c r="N13" i="6" s="1"/>
  <c r="G14" i="6"/>
  <c r="N14" i="6" s="1"/>
  <c r="G15" i="6"/>
  <c r="N15" i="6" s="1"/>
  <c r="G16" i="6"/>
  <c r="N16" i="6" s="1"/>
  <c r="G17" i="6"/>
  <c r="N17" i="6" s="1"/>
  <c r="G18" i="6"/>
  <c r="G19" i="6"/>
  <c r="N19" i="6" s="1"/>
  <c r="G3" i="6"/>
  <c r="N3" i="6" s="1"/>
  <c r="E21" i="4"/>
  <c r="Q13" i="6"/>
  <c r="P10" i="6"/>
  <c r="N6" i="6"/>
  <c r="N4" i="6"/>
  <c r="I50" i="7"/>
  <c r="I51" i="7"/>
  <c r="I43" i="7"/>
  <c r="I34" i="7"/>
  <c r="I55" i="7"/>
  <c r="I48" i="7"/>
  <c r="I39" i="7"/>
  <c r="I41" i="7"/>
  <c r="I42" i="7"/>
  <c r="I33" i="7"/>
  <c r="I54" i="7"/>
  <c r="I45" i="7"/>
  <c r="I56" i="7"/>
  <c r="I38" i="7"/>
  <c r="I49" i="7"/>
  <c r="I40" i="7"/>
  <c r="I52" i="7"/>
  <c r="I53" i="7"/>
  <c r="I44" i="7"/>
  <c r="I35" i="7"/>
  <c r="I36" i="7"/>
  <c r="I46" i="7"/>
  <c r="I37" i="7"/>
  <c r="I47" i="7"/>
  <c r="I57" i="7"/>
  <c r="S12" i="6"/>
  <c r="S19" i="6"/>
  <c r="R16" i="6"/>
  <c r="Q15" i="6"/>
  <c r="P18" i="6"/>
  <c r="R15" i="6"/>
  <c r="P9" i="6"/>
  <c r="Q18" i="6"/>
  <c r="P15" i="6"/>
  <c r="O12" i="6"/>
  <c r="N9" i="6"/>
  <c r="S4" i="6"/>
  <c r="R6" i="6"/>
  <c r="R12" i="6"/>
  <c r="P6" i="6"/>
  <c r="P12" i="6"/>
  <c r="N12" i="6"/>
  <c r="S7" i="6"/>
  <c r="R4" i="6"/>
  <c r="S6" i="6"/>
  <c r="S9" i="6"/>
  <c r="S15" i="6"/>
  <c r="Q9" i="6"/>
  <c r="O15" i="6"/>
  <c r="O18" i="6"/>
  <c r="S10" i="6"/>
  <c r="R7" i="6"/>
  <c r="Q4" i="6"/>
  <c r="R9" i="6"/>
  <c r="S18" i="6"/>
  <c r="Q12" i="6"/>
  <c r="O6" i="6"/>
  <c r="N18" i="6"/>
  <c r="S13" i="6"/>
  <c r="R10" i="6"/>
  <c r="Q7" i="6"/>
  <c r="P4" i="6"/>
  <c r="Q6" i="6"/>
  <c r="R18" i="6"/>
  <c r="S16" i="6"/>
  <c r="R13" i="6"/>
  <c r="Q10" i="6"/>
  <c r="P7" i="6"/>
  <c r="O4" i="6"/>
  <c r="C17" i="3"/>
  <c r="E11" i="4"/>
  <c r="E13" i="4"/>
  <c r="E17" i="4"/>
  <c r="E19" i="4"/>
  <c r="C15" i="3"/>
  <c r="E17" i="3"/>
  <c r="H17" i="3"/>
  <c r="E18" i="3"/>
  <c r="I7" i="3"/>
  <c r="F8" i="3"/>
  <c r="I8" i="3"/>
  <c r="N362" i="10" l="1"/>
  <c r="N361" i="10"/>
  <c r="N360" i="10"/>
  <c r="N359" i="10"/>
  <c r="N358" i="10"/>
  <c r="N357" i="10"/>
  <c r="N356" i="10"/>
  <c r="N355" i="10"/>
  <c r="N354" i="10"/>
  <c r="N353" i="10"/>
  <c r="N352" i="10"/>
  <c r="N351" i="10"/>
  <c r="N350" i="10"/>
  <c r="N349" i="10"/>
  <c r="N348" i="10"/>
  <c r="N347" i="10"/>
  <c r="N346" i="10"/>
  <c r="N345" i="10"/>
  <c r="N344" i="10"/>
  <c r="N343" i="10"/>
  <c r="N342" i="10"/>
  <c r="N341" i="10"/>
  <c r="N340" i="10"/>
  <c r="N339" i="10"/>
  <c r="N338" i="10"/>
  <c r="N337" i="10"/>
  <c r="N336" i="10"/>
  <c r="N335" i="10"/>
  <c r="N334" i="10"/>
  <c r="N333" i="10"/>
  <c r="N332" i="10"/>
  <c r="N331" i="10"/>
  <c r="N330" i="10"/>
  <c r="N329" i="10"/>
  <c r="N328" i="10"/>
  <c r="N327" i="10"/>
  <c r="N326" i="10"/>
  <c r="N325" i="10"/>
  <c r="N324" i="10"/>
  <c r="N323" i="10"/>
  <c r="N322" i="10"/>
  <c r="N321" i="10"/>
  <c r="N320" i="10"/>
  <c r="N319" i="10"/>
  <c r="N318" i="10"/>
  <c r="N317" i="10"/>
  <c r="N316" i="10"/>
  <c r="N315" i="10"/>
  <c r="N314" i="10"/>
  <c r="N313" i="10"/>
  <c r="N312" i="10"/>
  <c r="N311" i="10"/>
  <c r="N310" i="10"/>
  <c r="N309" i="10"/>
  <c r="N308" i="10"/>
  <c r="N307" i="10"/>
  <c r="N306" i="10"/>
  <c r="N305" i="10"/>
  <c r="N304" i="10"/>
  <c r="N303" i="10"/>
  <c r="N302" i="10"/>
  <c r="N301" i="10"/>
  <c r="N300" i="10"/>
  <c r="N299" i="10"/>
  <c r="N298" i="10"/>
  <c r="N297" i="10"/>
  <c r="N296" i="10"/>
  <c r="N295" i="10"/>
  <c r="N294" i="10"/>
  <c r="N293" i="10"/>
  <c r="N292" i="10"/>
  <c r="N291" i="10"/>
  <c r="N290" i="10"/>
  <c r="N289" i="10"/>
  <c r="N288" i="10"/>
  <c r="N287" i="10"/>
  <c r="N286" i="10"/>
  <c r="N285" i="10"/>
  <c r="N284" i="10"/>
  <c r="N283" i="10"/>
  <c r="N282" i="10"/>
  <c r="N281" i="10"/>
  <c r="N280" i="10"/>
  <c r="N279" i="10"/>
  <c r="N278" i="10"/>
  <c r="N277" i="10"/>
  <c r="N276" i="10"/>
  <c r="N275" i="10"/>
  <c r="N274" i="10"/>
  <c r="N273" i="10"/>
  <c r="N272" i="10"/>
  <c r="N271" i="10"/>
  <c r="N270" i="10"/>
  <c r="N269" i="10"/>
  <c r="N268" i="10"/>
  <c r="N267" i="10"/>
  <c r="N266" i="10"/>
  <c r="N265" i="10"/>
  <c r="N264" i="10"/>
  <c r="N263" i="10"/>
  <c r="N262" i="10"/>
  <c r="N261" i="10"/>
  <c r="N260" i="10"/>
  <c r="N259" i="10"/>
  <c r="N258" i="10"/>
  <c r="N257" i="10"/>
  <c r="N256" i="10"/>
  <c r="N255" i="10"/>
  <c r="N254" i="10"/>
  <c r="N253" i="10"/>
  <c r="N252" i="10"/>
  <c r="N251" i="10"/>
  <c r="N250" i="10"/>
  <c r="N249" i="10"/>
  <c r="N248" i="10"/>
  <c r="N247" i="10"/>
  <c r="N246" i="10"/>
  <c r="N245" i="10"/>
  <c r="N244" i="10"/>
  <c r="N243" i="10"/>
  <c r="N242" i="10"/>
  <c r="N241" i="10"/>
  <c r="N240" i="10"/>
  <c r="N239" i="10"/>
  <c r="N238" i="10"/>
  <c r="N237" i="10"/>
  <c r="N236" i="10"/>
  <c r="N235" i="10"/>
  <c r="N234" i="10"/>
  <c r="N233" i="10"/>
  <c r="N232" i="10"/>
  <c r="N231" i="10"/>
  <c r="N230" i="10"/>
  <c r="N229" i="10"/>
  <c r="N228" i="10"/>
  <c r="N227" i="10"/>
  <c r="N226" i="10"/>
  <c r="N225" i="10"/>
  <c r="N224" i="10"/>
  <c r="N223" i="10"/>
  <c r="N222" i="10"/>
  <c r="N221" i="10"/>
  <c r="N220" i="10"/>
  <c r="N219" i="10"/>
  <c r="N218" i="10"/>
  <c r="N217" i="10"/>
  <c r="N216" i="10"/>
  <c r="N215" i="10"/>
  <c r="N214" i="10"/>
  <c r="N213" i="10"/>
  <c r="N212" i="10"/>
  <c r="N211" i="10"/>
  <c r="N210" i="10"/>
  <c r="N209" i="10"/>
  <c r="N208" i="10"/>
  <c r="N207" i="10"/>
  <c r="N206" i="10"/>
  <c r="N205" i="10"/>
  <c r="N204" i="10"/>
  <c r="N203" i="10"/>
  <c r="N202" i="10"/>
  <c r="N201" i="10"/>
  <c r="N200" i="10"/>
  <c r="N199" i="10"/>
  <c r="N198" i="10"/>
  <c r="N197" i="10"/>
  <c r="N196" i="10"/>
  <c r="N195" i="10"/>
  <c r="N194" i="10"/>
  <c r="N193" i="10"/>
  <c r="N192" i="10"/>
  <c r="N191" i="10"/>
  <c r="N190" i="10"/>
  <c r="N189" i="10"/>
  <c r="N188" i="10"/>
  <c r="N187" i="10"/>
  <c r="N186" i="10"/>
  <c r="N185" i="10"/>
  <c r="N184" i="10"/>
  <c r="N183" i="10"/>
  <c r="N182" i="10"/>
  <c r="N181" i="10"/>
  <c r="N180" i="10"/>
  <c r="N179" i="10"/>
  <c r="N178" i="10"/>
  <c r="N177" i="10"/>
  <c r="N176" i="10"/>
  <c r="N175" i="10"/>
  <c r="N174" i="10"/>
  <c r="N173" i="10"/>
  <c r="N172" i="10"/>
  <c r="N171" i="10"/>
  <c r="N170" i="10"/>
  <c r="N169" i="10"/>
  <c r="N168" i="10"/>
  <c r="N167" i="10"/>
  <c r="N166" i="10"/>
  <c r="N165" i="10"/>
  <c r="N164" i="10"/>
  <c r="N163" i="10"/>
  <c r="N162" i="10"/>
  <c r="N161" i="10"/>
  <c r="N160" i="10"/>
  <c r="N159" i="10"/>
  <c r="N158" i="10"/>
  <c r="N157" i="10"/>
  <c r="N156" i="10"/>
  <c r="N155" i="10"/>
  <c r="N154" i="10"/>
  <c r="N153" i="10"/>
  <c r="N152" i="10"/>
  <c r="N151" i="10"/>
  <c r="N150" i="10"/>
  <c r="N149" i="10"/>
  <c r="N148" i="10"/>
  <c r="N147" i="10"/>
  <c r="N146" i="10"/>
  <c r="N145" i="10"/>
  <c r="N144" i="10"/>
  <c r="N143" i="10"/>
  <c r="N142" i="10"/>
  <c r="N141" i="10"/>
  <c r="N140" i="10"/>
  <c r="N139" i="10"/>
  <c r="N138" i="10"/>
  <c r="N137" i="10"/>
  <c r="N136" i="10"/>
  <c r="N135" i="10"/>
  <c r="N134" i="10"/>
  <c r="N133" i="10"/>
  <c r="N132" i="10"/>
  <c r="N131" i="10"/>
  <c r="N130" i="10"/>
  <c r="N129" i="10"/>
  <c r="N128" i="10"/>
  <c r="N127" i="10"/>
  <c r="N126" i="10"/>
  <c r="N125" i="10"/>
  <c r="N124" i="10"/>
  <c r="N123" i="10"/>
  <c r="N122" i="10"/>
  <c r="N121" i="10"/>
  <c r="N120" i="10"/>
  <c r="N119" i="10"/>
  <c r="N118" i="10"/>
  <c r="N117" i="10"/>
  <c r="N116" i="10"/>
  <c r="N115" i="10"/>
  <c r="N114" i="10"/>
  <c r="N113" i="10"/>
  <c r="N112" i="10"/>
  <c r="N111" i="10"/>
  <c r="N110" i="10"/>
  <c r="N109" i="10"/>
  <c r="N108" i="10"/>
  <c r="N107" i="10"/>
  <c r="N106" i="10"/>
  <c r="N105" i="10"/>
  <c r="N104" i="10"/>
  <c r="N103" i="10"/>
  <c r="N102" i="10"/>
  <c r="N101" i="10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N85" i="10"/>
  <c r="N84" i="10"/>
  <c r="N83" i="10"/>
  <c r="N82" i="10"/>
  <c r="N81" i="10"/>
  <c r="N80" i="10"/>
  <c r="N79" i="10"/>
  <c r="N78" i="10"/>
  <c r="N77" i="10"/>
  <c r="N76" i="10"/>
  <c r="N75" i="10"/>
  <c r="N74" i="10"/>
  <c r="N73" i="10"/>
  <c r="N72" i="10"/>
  <c r="N71" i="10"/>
  <c r="N70" i="10"/>
  <c r="N69" i="10"/>
  <c r="N68" i="10"/>
  <c r="N67" i="10"/>
  <c r="N66" i="10"/>
  <c r="N65" i="10"/>
  <c r="N64" i="10"/>
  <c r="N63" i="10"/>
  <c r="N62" i="10"/>
  <c r="N61" i="10"/>
  <c r="N60" i="10"/>
  <c r="N59" i="10"/>
  <c r="N58" i="10"/>
  <c r="N57" i="10"/>
  <c r="N56" i="10"/>
  <c r="N55" i="10"/>
  <c r="N54" i="10"/>
  <c r="N53" i="10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N4" i="10"/>
  <c r="N3" i="10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3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N361" i="9"/>
  <c r="N362" i="9"/>
  <c r="N3" i="9"/>
  <c r="F18" i="3"/>
  <c r="F17" i="3"/>
  <c r="I18" i="3"/>
  <c r="I17" i="3"/>
</calcChain>
</file>

<file path=xl/sharedStrings.xml><?xml version="1.0" encoding="utf-8"?>
<sst xmlns="http://schemas.openxmlformats.org/spreadsheetml/2006/main" count="273" uniqueCount="115">
  <si>
    <t>ER6N Front</t>
  </si>
  <si>
    <t>ER6N Rear</t>
  </si>
  <si>
    <t>ZXR750 Front</t>
  </si>
  <si>
    <t>ZXR750 Rear</t>
  </si>
  <si>
    <t>Width (mm)</t>
  </si>
  <si>
    <t>Aspect Ratio</t>
  </si>
  <si>
    <t>Rim (inches)</t>
  </si>
  <si>
    <t>Diameter (m)</t>
  </si>
  <si>
    <t>Widths</t>
  </si>
  <si>
    <t>Aspects</t>
  </si>
  <si>
    <t>Rim Diameters</t>
  </si>
  <si>
    <t>ER-6N</t>
  </si>
  <si>
    <t>ZXR750H2</t>
  </si>
  <si>
    <t>FWheel Radius (mm)</t>
  </si>
  <si>
    <t>Rake Angle (degrees)</t>
  </si>
  <si>
    <t>Triple Clamp Offset (mm)</t>
  </si>
  <si>
    <t>Trail (mm)</t>
  </si>
  <si>
    <t>Level</t>
  </si>
  <si>
    <t>Level w/Rider</t>
  </si>
  <si>
    <t>Lifted</t>
  </si>
  <si>
    <t>Lifted w/Rider</t>
  </si>
  <si>
    <t>Bike Weight (kg)</t>
  </si>
  <si>
    <t>Front Wheel Load (kg)</t>
  </si>
  <si>
    <t>Rider Weight (kg)</t>
  </si>
  <si>
    <t>Rear Wheel Load (kg)</t>
  </si>
  <si>
    <t>Total Weight (kg)</t>
  </si>
  <si>
    <t>Wheelbase (m)</t>
  </si>
  <si>
    <t>Bike Only</t>
  </si>
  <si>
    <t>w/Rider</t>
  </si>
  <si>
    <t>Average Wheel Radius (m)</t>
  </si>
  <si>
    <r>
      <t>XC</t>
    </r>
    <r>
      <rPr>
        <sz val="9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G (m)</t>
    </r>
  </si>
  <si>
    <r>
      <t>Front C</t>
    </r>
    <r>
      <rPr>
        <sz val="9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G (%)</t>
    </r>
  </si>
  <si>
    <t>Height of Lift Block (m)</t>
  </si>
  <si>
    <r>
      <t>YC</t>
    </r>
    <r>
      <rPr>
        <sz val="9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G (m)</t>
    </r>
  </si>
  <si>
    <r>
      <t>Rear C</t>
    </r>
    <r>
      <rPr>
        <sz val="9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G (%)</t>
    </r>
  </si>
  <si>
    <t>Weight of Lift Block (kg)</t>
  </si>
  <si>
    <r>
      <t>Angle when lifted (</t>
    </r>
    <r>
      <rPr>
        <sz val="11"/>
        <color theme="1"/>
        <rFont val="Aptos Narrow"/>
        <family val="2"/>
      </rPr>
      <t>Θdegrees)</t>
    </r>
  </si>
  <si>
    <t>ER-6N 2009</t>
  </si>
  <si>
    <t>Primary</t>
  </si>
  <si>
    <t>Chain Length</t>
  </si>
  <si>
    <t>Final</t>
  </si>
  <si>
    <t>Chain 
Size</t>
  </si>
  <si>
    <t>Front 
Sprocket</t>
  </si>
  <si>
    <t>Rear 
Sprocket</t>
  </si>
  <si>
    <t>Chain 
Links</t>
  </si>
  <si>
    <t>Front Sprocket to 
Swingarm Pivot (mm)</t>
  </si>
  <si>
    <t>Swingarm 
Length (mm)</t>
  </si>
  <si>
    <t>Wheel Diameter (m)</t>
  </si>
  <si>
    <t>Shift RPM</t>
  </si>
  <si>
    <t>Ratios</t>
  </si>
  <si>
    <t>Speed (kmh)</t>
  </si>
  <si>
    <r>
      <rPr>
        <sz val="11"/>
        <color theme="1"/>
        <rFont val="Aptos Narrow"/>
        <family val="2"/>
      </rPr>
      <t>↑Gear</t>
    </r>
    <r>
      <rPr>
        <sz val="11"/>
        <color theme="1"/>
        <rFont val="Calibri"/>
        <family val="2"/>
        <scheme val="minor"/>
      </rPr>
      <t xml:space="preserve"> Revs</t>
    </r>
  </si>
  <si>
    <t>RPM Drop</t>
  </si>
  <si>
    <t>1st</t>
  </si>
  <si>
    <t>2nd</t>
  </si>
  <si>
    <t>3rd</t>
  </si>
  <si>
    <t>4th</t>
  </si>
  <si>
    <t>5th</t>
  </si>
  <si>
    <t>6th</t>
  </si>
  <si>
    <t>ER6N</t>
  </si>
  <si>
    <t>Speed (km/h)</t>
  </si>
  <si>
    <t>Speed (m/s)</t>
  </si>
  <si>
    <t>Rolling Resistance (N)</t>
  </si>
  <si>
    <t>Aero Resistance (N)</t>
  </si>
  <si>
    <t>Total Resistance</t>
  </si>
  <si>
    <t>Air Density (kg/m^3)</t>
  </si>
  <si>
    <t>Drag Coefficient</t>
  </si>
  <si>
    <t>Frontal Area (m^2)</t>
  </si>
  <si>
    <t>RPM</t>
  </si>
  <si>
    <t>Power (HP)</t>
  </si>
  <si>
    <t>Torque (Nm)</t>
  </si>
  <si>
    <t>Power (kW)</t>
  </si>
  <si>
    <t>Roadspeed 1</t>
  </si>
  <si>
    <t>Roadspeed 2</t>
  </si>
  <si>
    <t>Roadspeed 3</t>
  </si>
  <si>
    <t>Roadspeed 4</t>
  </si>
  <si>
    <t>Roadspeed 5</t>
  </si>
  <si>
    <t>Roadspeed 6</t>
  </si>
  <si>
    <t>Driving Force 1</t>
  </si>
  <si>
    <t>Driving Force 2</t>
  </si>
  <si>
    <t>Driving Force 3</t>
  </si>
  <si>
    <t>Driving Force 4</t>
  </si>
  <si>
    <t>Driving Force 5</t>
  </si>
  <si>
    <t>Driving Force 6</t>
  </si>
  <si>
    <t>ZXR750</t>
  </si>
  <si>
    <t>Front Wheel Radius (m)</t>
  </si>
  <si>
    <t>Front Wheel</t>
  </si>
  <si>
    <t>X</t>
  </si>
  <si>
    <t>Y</t>
  </si>
  <si>
    <t>Rear Wheel</t>
  </si>
  <si>
    <t>Front Sprocket</t>
  </si>
  <si>
    <t>Rear Sprocket</t>
  </si>
  <si>
    <t>Swingarm</t>
  </si>
  <si>
    <t>Forks</t>
  </si>
  <si>
    <t>Steering Axis</t>
  </si>
  <si>
    <t>CoG w/R</t>
  </si>
  <si>
    <t>CoG wo/R</t>
  </si>
  <si>
    <t>Rear Wheel Radius (m)</t>
  </si>
  <si>
    <t>At Wheel</t>
  </si>
  <si>
    <t>Top</t>
  </si>
  <si>
    <t>Rake Angle Specs (degrees)</t>
  </si>
  <si>
    <t>At Pivot</t>
  </si>
  <si>
    <t>At Top</t>
  </si>
  <si>
    <t>Bottom</t>
  </si>
  <si>
    <t>Rake Angle Measured (degrees)</t>
  </si>
  <si>
    <t>Fork Length Measured (mm)</t>
  </si>
  <si>
    <t>Triple Clamp Offset  Measured (mm)</t>
  </si>
  <si>
    <t>Front Sprocket Diameter (mm)</t>
  </si>
  <si>
    <t>Rear Sprocket Diameter (mm)</t>
  </si>
  <si>
    <t>Front Sprocket Height from floor (mm)</t>
  </si>
  <si>
    <t>Swingarm Pivot Height from floor (mm)</t>
  </si>
  <si>
    <t>Swingarm Pivot to F Sprocket (mm)</t>
  </si>
  <si>
    <t>Swingarm Length (mm)</t>
  </si>
  <si>
    <t>CoG X</t>
  </si>
  <si>
    <t>CoG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</si>
</sst>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ptos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0" borderId="13" xfId="0" applyBorder="1"/>
    <xf numFmtId="0" fontId="0" fillId="3" borderId="14" xfId="0" applyFill="1" applyBorder="1"/>
    <xf numFmtId="0" fontId="0" fillId="2" borderId="1" xfId="0" applyFill="1" applyBorder="1"/>
    <xf numFmtId="0" fontId="0" fillId="2" borderId="4" xfId="0" applyFill="1" applyBorder="1"/>
    <xf numFmtId="0" fontId="0" fillId="3" borderId="2" xfId="0" applyFill="1" applyBorder="1"/>
    <xf numFmtId="164" fontId="0" fillId="0" borderId="11" xfId="0" applyNumberFormat="1" applyBorder="1"/>
    <xf numFmtId="164" fontId="0" fillId="0" borderId="4" xfId="0" applyNumberFormat="1" applyBorder="1"/>
    <xf numFmtId="0" fontId="0" fillId="3" borderId="5" xfId="0" applyFill="1" applyBorder="1"/>
    <xf numFmtId="164" fontId="0" fillId="0" borderId="14" xfId="0" applyNumberFormat="1" applyBorder="1"/>
    <xf numFmtId="164" fontId="0" fillId="0" borderId="7" xfId="0" applyNumberFormat="1" applyBorder="1"/>
    <xf numFmtId="2" fontId="0" fillId="0" borderId="7" xfId="0" applyNumberFormat="1" applyBorder="1"/>
    <xf numFmtId="0" fontId="0" fillId="4" borderId="11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" xfId="0" applyFill="1" applyBorder="1"/>
    <xf numFmtId="0" fontId="0" fillId="4" borderId="4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4" xfId="0" applyFill="1" applyBorder="1"/>
    <xf numFmtId="0" fontId="0" fillId="5" borderId="2" xfId="0" applyFill="1" applyBorder="1"/>
    <xf numFmtId="0" fontId="0" fillId="5" borderId="5" xfId="0" applyFill="1" applyBorder="1"/>
    <xf numFmtId="2" fontId="0" fillId="0" borderId="13" xfId="0" applyNumberFormat="1" applyBorder="1"/>
    <xf numFmtId="12" fontId="0" fillId="0" borderId="0" xfId="0" applyNumberFormat="1"/>
    <xf numFmtId="2" fontId="0" fillId="0" borderId="0" xfId="0" applyNumberFormat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0" borderId="15" xfId="0" applyBorder="1"/>
    <xf numFmtId="2" fontId="0" fillId="0" borderId="15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2" xfId="0" applyBorder="1"/>
    <xf numFmtId="165" fontId="0" fillId="0" borderId="4" xfId="0" applyNumberFormat="1" applyBorder="1"/>
    <xf numFmtId="165" fontId="0" fillId="0" borderId="13" xfId="0" applyNumberFormat="1" applyBorder="1"/>
    <xf numFmtId="165" fontId="0" fillId="0" borderId="7" xfId="0" applyNumberFormat="1" applyBorder="1"/>
    <xf numFmtId="0" fontId="0" fillId="0" borderId="0" xfId="0" applyAlignment="1">
      <alignment wrapText="1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7" borderId="22" xfId="0" applyFill="1" applyBorder="1"/>
    <xf numFmtId="0" fontId="0" fillId="8" borderId="22" xfId="0" applyFill="1" applyBorder="1"/>
    <xf numFmtId="0" fontId="0" fillId="0" borderId="27" xfId="0" applyBorder="1"/>
    <xf numFmtId="0" fontId="0" fillId="0" borderId="28" xfId="0" applyBorder="1"/>
    <xf numFmtId="2" fontId="0" fillId="0" borderId="19" xfId="0" applyNumberFormat="1" applyBorder="1"/>
    <xf numFmtId="2" fontId="0" fillId="0" borderId="28" xfId="0" applyNumberFormat="1" applyBorder="1"/>
    <xf numFmtId="12" fontId="0" fillId="0" borderId="20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64" fontId="0" fillId="0" borderId="0" xfId="0" applyNumberFormat="1"/>
    <xf numFmtId="0" fontId="0" fillId="5" borderId="22" xfId="0" applyFill="1" applyBorder="1"/>
    <xf numFmtId="0" fontId="0" fillId="5" borderId="24" xfId="0" applyFill="1" applyBorder="1"/>
    <xf numFmtId="0" fontId="0" fillId="5" borderId="16" xfId="0" applyFill="1" applyBorder="1"/>
    <xf numFmtId="0" fontId="0" fillId="5" borderId="25" xfId="0" applyFill="1" applyBorder="1"/>
    <xf numFmtId="0" fontId="0" fillId="5" borderId="26" xfId="0" applyFill="1" applyBorder="1"/>
    <xf numFmtId="0" fontId="0" fillId="9" borderId="22" xfId="0" applyFill="1" applyBorder="1"/>
    <xf numFmtId="0" fontId="0" fillId="9" borderId="0" xfId="0" applyFill="1"/>
    <xf numFmtId="0" fontId="0" fillId="3" borderId="22" xfId="0" applyFill="1" applyBorder="1"/>
    <xf numFmtId="0" fontId="0" fillId="3" borderId="24" xfId="0" applyFill="1" applyBorder="1"/>
    <xf numFmtId="0" fontId="0" fillId="8" borderId="0" xfId="0" applyFill="1"/>
    <xf numFmtId="0" fontId="0" fillId="3" borderId="16" xfId="0" applyFill="1" applyBorder="1"/>
    <xf numFmtId="0" fontId="0" fillId="3" borderId="25" xfId="0" applyFill="1" applyBorder="1"/>
    <xf numFmtId="0" fontId="0" fillId="3" borderId="26" xfId="0" applyFill="1" applyBorder="1"/>
    <xf numFmtId="0" fontId="0" fillId="0" borderId="0" xfId="0" applyAlignment="1">
      <alignment horizontal="center"/>
    </xf>
    <xf numFmtId="0" fontId="0" fillId="7" borderId="1" xfId="0" applyFill="1" applyBorder="1"/>
    <xf numFmtId="0" fontId="0" fillId="10" borderId="1" xfId="0" applyFill="1" applyBorder="1"/>
    <xf numFmtId="0" fontId="0" fillId="8" borderId="1" xfId="0" applyFill="1" applyBorder="1"/>
    <xf numFmtId="0" fontId="0" fillId="11" borderId="1" xfId="0" applyFill="1" applyBorder="1"/>
    <xf numFmtId="0" fontId="0" fillId="10" borderId="22" xfId="0" applyFill="1" applyBorder="1"/>
    <xf numFmtId="0" fontId="0" fillId="10" borderId="23" xfId="0" applyFill="1" applyBorder="1"/>
    <xf numFmtId="0" fontId="0" fillId="10" borderId="24" xfId="0" applyFill="1" applyBorder="1"/>
    <xf numFmtId="0" fontId="0" fillId="10" borderId="16" xfId="0" applyFill="1" applyBorder="1"/>
    <xf numFmtId="0" fontId="0" fillId="11" borderId="22" xfId="0" applyFill="1" applyBorder="1"/>
    <xf numFmtId="0" fontId="0" fillId="11" borderId="23" xfId="0" applyFill="1" applyBorder="1"/>
    <xf numFmtId="0" fontId="0" fillId="11" borderId="24" xfId="0" applyFill="1" applyBorder="1"/>
    <xf numFmtId="0" fontId="0" fillId="11" borderId="16" xfId="0" applyFill="1" applyBorder="1"/>
    <xf numFmtId="0" fontId="0" fillId="12" borderId="22" xfId="0" applyFill="1" applyBorder="1"/>
    <xf numFmtId="0" fontId="0" fillId="12" borderId="23" xfId="0" applyFill="1" applyBorder="1"/>
    <xf numFmtId="0" fontId="0" fillId="12" borderId="24" xfId="0" applyFill="1" applyBorder="1"/>
    <xf numFmtId="0" fontId="0" fillId="11" borderId="8" xfId="0" applyFill="1" applyBorder="1"/>
    <xf numFmtId="0" fontId="0" fillId="11" borderId="9" xfId="0" applyFill="1" applyBorder="1"/>
    <xf numFmtId="0" fontId="0" fillId="11" borderId="10" xfId="0" applyFill="1" applyBorder="1"/>
    <xf numFmtId="0" fontId="0" fillId="0" borderId="0" xfId="0" applyAlignment="1">
      <alignment horizontal="center" vertical="top" wrapText="1"/>
    </xf>
    <xf numFmtId="0" fontId="0" fillId="3" borderId="27" xfId="0" applyFill="1" applyBorder="1" applyAlignment="1">
      <alignment horizontal="center" vertical="top" wrapText="1"/>
    </xf>
    <xf numFmtId="0" fontId="0" fillId="3" borderId="28" xfId="0" applyFill="1" applyBorder="1" applyAlignment="1">
      <alignment horizontal="center" vertical="top" wrapText="1"/>
    </xf>
    <xf numFmtId="0" fontId="0" fillId="3" borderId="18" xfId="0" applyFill="1" applyBorder="1" applyAlignment="1">
      <alignment horizontal="center" vertical="top" wrapText="1"/>
    </xf>
    <xf numFmtId="0" fontId="0" fillId="3" borderId="21" xfId="0" applyFill="1" applyBorder="1" applyAlignment="1">
      <alignment horizontal="center" vertical="top" wrapText="1"/>
    </xf>
    <xf numFmtId="0" fontId="0" fillId="5" borderId="27" xfId="0" applyFill="1" applyBorder="1" applyAlignment="1">
      <alignment horizontal="center" vertical="top" wrapText="1"/>
    </xf>
    <xf numFmtId="0" fontId="0" fillId="5" borderId="28" xfId="0" applyFill="1" applyBorder="1" applyAlignment="1">
      <alignment horizontal="center" vertical="top" wrapText="1"/>
    </xf>
    <xf numFmtId="0" fontId="0" fillId="5" borderId="18" xfId="0" applyFill="1" applyBorder="1" applyAlignment="1">
      <alignment horizontal="center" vertical="top" wrapText="1"/>
    </xf>
    <xf numFmtId="0" fontId="0" fillId="5" borderId="21" xfId="0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0" fontId="0" fillId="5" borderId="20" xfId="0" applyFill="1" applyBorder="1" applyAlignment="1">
      <alignment horizontal="center" vertical="top" wrapText="1"/>
    </xf>
    <xf numFmtId="0" fontId="0" fillId="3" borderId="17" xfId="0" applyFill="1" applyBorder="1" applyAlignment="1">
      <alignment horizontal="center" vertical="top" wrapText="1"/>
    </xf>
    <xf numFmtId="0" fontId="0" fillId="3" borderId="2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ER6N</a:t>
            </a:r>
            <a:r>
              <a:rPr lang="en-GB" baseline="0"/>
              <a:t> Driving Force vs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Data'!$G$3:$G$19</c:f>
              <c:numCache>
                <c:formatCode>0.00</c:formatCode>
                <c:ptCount val="17"/>
                <c:pt idx="0">
                  <c:v>22.522840923773796</c:v>
                </c:pt>
                <c:pt idx="1">
                  <c:v>26.276647744402762</c:v>
                </c:pt>
                <c:pt idx="2">
                  <c:v>30.030454565031732</c:v>
                </c:pt>
                <c:pt idx="3">
                  <c:v>33.784261385660692</c:v>
                </c:pt>
                <c:pt idx="4">
                  <c:v>37.538068206289665</c:v>
                </c:pt>
                <c:pt idx="5">
                  <c:v>41.291875026918625</c:v>
                </c:pt>
                <c:pt idx="6">
                  <c:v>45.045681847547591</c:v>
                </c:pt>
                <c:pt idx="7">
                  <c:v>48.799488668176565</c:v>
                </c:pt>
                <c:pt idx="8">
                  <c:v>52.553295488805524</c:v>
                </c:pt>
                <c:pt idx="9">
                  <c:v>56.307102309434491</c:v>
                </c:pt>
                <c:pt idx="10">
                  <c:v>60.060909130063465</c:v>
                </c:pt>
                <c:pt idx="11">
                  <c:v>63.814715950692417</c:v>
                </c:pt>
                <c:pt idx="12">
                  <c:v>67.568522771321383</c:v>
                </c:pt>
                <c:pt idx="13">
                  <c:v>71.32232959195035</c:v>
                </c:pt>
                <c:pt idx="14">
                  <c:v>75.076136412579331</c:v>
                </c:pt>
                <c:pt idx="15">
                  <c:v>78.829943233208283</c:v>
                </c:pt>
                <c:pt idx="16">
                  <c:v>82.58375005383725</c:v>
                </c:pt>
              </c:numCache>
            </c:numRef>
          </c:xVal>
          <c:yVal>
            <c:numRef>
              <c:f>'Shift Point Data'!$N$3:$N$19</c:f>
              <c:numCache>
                <c:formatCode>0.00</c:formatCode>
                <c:ptCount val="17"/>
                <c:pt idx="0">
                  <c:v>2264.6290569037928</c:v>
                </c:pt>
                <c:pt idx="1">
                  <c:v>2349.7654876144611</c:v>
                </c:pt>
                <c:pt idx="2">
                  <c:v>2503.011062893665</c:v>
                </c:pt>
                <c:pt idx="3">
                  <c:v>2463.2807285620202</c:v>
                </c:pt>
                <c:pt idx="4">
                  <c:v>2431.4964610967031</c:v>
                </c:pt>
                <c:pt idx="5">
                  <c:v>2405.4911513523539</c:v>
                </c:pt>
                <c:pt idx="6">
                  <c:v>2622.2020658886022</c:v>
                </c:pt>
                <c:pt idx="7">
                  <c:v>2695.5503754239471</c:v>
                </c:pt>
                <c:pt idx="8">
                  <c:v>2860.5840718784748</c:v>
                </c:pt>
                <c:pt idx="9">
                  <c:v>2955.9368742744241</c:v>
                </c:pt>
                <c:pt idx="10">
                  <c:v>2815.8874457553738</c:v>
                </c:pt>
                <c:pt idx="11">
                  <c:v>2692.3144205915064</c:v>
                </c:pt>
                <c:pt idx="12">
                  <c:v>2582.4717315569569</c:v>
                </c:pt>
                <c:pt idx="13">
                  <c:v>2408.9129026345054</c:v>
                </c:pt>
                <c:pt idx="14">
                  <c:v>2145.4380539088561</c:v>
                </c:pt>
                <c:pt idx="15">
                  <c:v>1873.0014756347159</c:v>
                </c:pt>
                <c:pt idx="16">
                  <c:v>1625.3318590218612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34-4DEA-9844-CC9816A85E0F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Data'!$H$3:$H$19</c:f>
              <c:numCache>
                <c:formatCode>0.00</c:formatCode>
                <c:ptCount val="17"/>
                <c:pt idx="0">
                  <c:v>32.024664438490866</c:v>
                </c:pt>
                <c:pt idx="1">
                  <c:v>37.362108511572686</c:v>
                </c:pt>
                <c:pt idx="2">
                  <c:v>42.699552584654491</c:v>
                </c:pt>
                <c:pt idx="3">
                  <c:v>48.036996657736296</c:v>
                </c:pt>
                <c:pt idx="4">
                  <c:v>53.374440730818115</c:v>
                </c:pt>
                <c:pt idx="5">
                  <c:v>58.711884803899927</c:v>
                </c:pt>
                <c:pt idx="6">
                  <c:v>64.049328876981733</c:v>
                </c:pt>
                <c:pt idx="7">
                  <c:v>69.386772950063545</c:v>
                </c:pt>
                <c:pt idx="8">
                  <c:v>74.724217023145371</c:v>
                </c:pt>
                <c:pt idx="9">
                  <c:v>80.061661096227169</c:v>
                </c:pt>
                <c:pt idx="10">
                  <c:v>85.399105169308982</c:v>
                </c:pt>
                <c:pt idx="11">
                  <c:v>90.736549242390794</c:v>
                </c:pt>
                <c:pt idx="12">
                  <c:v>96.073993315472592</c:v>
                </c:pt>
                <c:pt idx="13">
                  <c:v>101.41143738855442</c:v>
                </c:pt>
                <c:pt idx="14">
                  <c:v>106.74888146163623</c:v>
                </c:pt>
                <c:pt idx="15">
                  <c:v>112.08632553471806</c:v>
                </c:pt>
                <c:pt idx="16">
                  <c:v>117.42376960779985</c:v>
                </c:pt>
              </c:numCache>
            </c:numRef>
          </c:xVal>
          <c:yVal>
            <c:numRef>
              <c:f>'Shift Point Data'!$O$3:$O$19</c:f>
              <c:numCache>
                <c:formatCode>0.00</c:formatCode>
                <c:ptCount val="17"/>
                <c:pt idx="0">
                  <c:v>1592.7061499103597</c:v>
                </c:pt>
                <c:pt idx="1">
                  <c:v>1652.5823209596208</c:v>
                </c:pt>
                <c:pt idx="2">
                  <c:v>1760.3594288482921</c:v>
                </c:pt>
                <c:pt idx="3">
                  <c:v>1732.4172156919703</c:v>
                </c:pt>
                <c:pt idx="4">
                  <c:v>1710.0634451669123</c:v>
                </c:pt>
                <c:pt idx="5">
                  <c:v>1691.7739965555018</c:v>
                </c:pt>
                <c:pt idx="6">
                  <c:v>1844.1860683172586</c:v>
                </c:pt>
                <c:pt idx="7">
                  <c:v>1895.7716926058531</c:v>
                </c:pt>
                <c:pt idx="8">
                  <c:v>2011.8393472551904</c:v>
                </c:pt>
                <c:pt idx="9">
                  <c:v>2078.9006588303641</c:v>
                </c:pt>
                <c:pt idx="10">
                  <c:v>1980.4043574543291</c:v>
                </c:pt>
                <c:pt idx="11">
                  <c:v>1893.49585624018</c:v>
                </c:pt>
                <c:pt idx="12">
                  <c:v>1816.2438551609366</c:v>
                </c:pt>
                <c:pt idx="13">
                  <c:v>1694.18050295174</c:v>
                </c:pt>
                <c:pt idx="14">
                  <c:v>1508.8795104413934</c:v>
                </c:pt>
                <c:pt idx="15">
                  <c:v>1317.2757630837559</c:v>
                </c:pt>
                <c:pt idx="16">
                  <c:v>1143.0905382131771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34-4DEA-9844-CC9816A85E0F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Data'!$I$3:$I$19</c:f>
              <c:numCache>
                <c:formatCode>0.00</c:formatCode>
                <c:ptCount val="17"/>
                <c:pt idx="0">
                  <c:v>41.174568563773974</c:v>
                </c:pt>
                <c:pt idx="1">
                  <c:v>48.036996657736296</c:v>
                </c:pt>
                <c:pt idx="2">
                  <c:v>54.899424751698625</c:v>
                </c:pt>
                <c:pt idx="3">
                  <c:v>61.761852845660961</c:v>
                </c:pt>
                <c:pt idx="4">
                  <c:v>68.62428093962329</c:v>
                </c:pt>
                <c:pt idx="5">
                  <c:v>75.486709033585612</c:v>
                </c:pt>
                <c:pt idx="6">
                  <c:v>82.349137127547948</c:v>
                </c:pt>
                <c:pt idx="7">
                  <c:v>89.211565221510284</c:v>
                </c:pt>
                <c:pt idx="8">
                  <c:v>96.073993315472592</c:v>
                </c:pt>
                <c:pt idx="9">
                  <c:v>102.93642140943496</c:v>
                </c:pt>
                <c:pt idx="10">
                  <c:v>109.79884950339725</c:v>
                </c:pt>
                <c:pt idx="11">
                  <c:v>116.66127759735959</c:v>
                </c:pt>
                <c:pt idx="12">
                  <c:v>123.52370569132192</c:v>
                </c:pt>
                <c:pt idx="13">
                  <c:v>130.38613378528424</c:v>
                </c:pt>
                <c:pt idx="14">
                  <c:v>137.24856187924658</c:v>
                </c:pt>
                <c:pt idx="15">
                  <c:v>144.11098997320892</c:v>
                </c:pt>
                <c:pt idx="16">
                  <c:v>150.97341806717122</c:v>
                </c:pt>
              </c:numCache>
            </c:numRef>
          </c:xVal>
          <c:yVal>
            <c:numRef>
              <c:f>'Shift Point Data'!$P$3:$P$19</c:f>
              <c:numCache>
                <c:formatCode>0.00</c:formatCode>
                <c:ptCount val="17"/>
                <c:pt idx="0">
                  <c:v>1238.7714499302797</c:v>
                </c:pt>
                <c:pt idx="1">
                  <c:v>1285.3418051908166</c:v>
                </c:pt>
                <c:pt idx="2">
                  <c:v>1369.1684446597828</c:v>
                </c:pt>
                <c:pt idx="3">
                  <c:v>1347.4356122048657</c:v>
                </c:pt>
                <c:pt idx="4">
                  <c:v>1330.0493462409318</c:v>
                </c:pt>
                <c:pt idx="5">
                  <c:v>1315.8242195431681</c:v>
                </c:pt>
                <c:pt idx="6">
                  <c:v>1434.3669420245344</c:v>
                </c:pt>
                <c:pt idx="7">
                  <c:v>1474.4890942489967</c:v>
                </c:pt>
                <c:pt idx="8">
                  <c:v>1564.7639367540376</c:v>
                </c:pt>
                <c:pt idx="9">
                  <c:v>1616.9227346458383</c:v>
                </c:pt>
                <c:pt idx="10">
                  <c:v>1540.3145002422559</c:v>
                </c:pt>
                <c:pt idx="11">
                  <c:v>1472.7189992979177</c:v>
                </c:pt>
                <c:pt idx="12">
                  <c:v>1412.6341095696173</c:v>
                </c:pt>
                <c:pt idx="13">
                  <c:v>1317.6959467402423</c:v>
                </c:pt>
                <c:pt idx="14">
                  <c:v>1173.5729525655283</c:v>
                </c:pt>
                <c:pt idx="15">
                  <c:v>1024.54781573181</c:v>
                </c:pt>
                <c:pt idx="16">
                  <c:v>889.07041861024879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D34-4DEA-9844-CC9816A85E0F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Data'!$J$3:$J$19</c:f>
              <c:numCache>
                <c:formatCode>0.00</c:formatCode>
                <c:ptCount val="17"/>
                <c:pt idx="0">
                  <c:v>49.409482276528777</c:v>
                </c:pt>
                <c:pt idx="1">
                  <c:v>57.644395989283559</c:v>
                </c:pt>
                <c:pt idx="2">
                  <c:v>65.879309702038356</c:v>
                </c:pt>
                <c:pt idx="3">
                  <c:v>74.114223414793159</c:v>
                </c:pt>
                <c:pt idx="4">
                  <c:v>82.349137127547948</c:v>
                </c:pt>
                <c:pt idx="5">
                  <c:v>90.584050840302751</c:v>
                </c:pt>
                <c:pt idx="6">
                  <c:v>98.818964553057555</c:v>
                </c:pt>
                <c:pt idx="7">
                  <c:v>107.05387826581236</c:v>
                </c:pt>
                <c:pt idx="8">
                  <c:v>115.28879197856712</c:v>
                </c:pt>
                <c:pt idx="9">
                  <c:v>123.52370569132192</c:v>
                </c:pt>
                <c:pt idx="10">
                  <c:v>131.75861940407671</c:v>
                </c:pt>
                <c:pt idx="11">
                  <c:v>139.99353311683151</c:v>
                </c:pt>
                <c:pt idx="12">
                  <c:v>148.22844682958632</c:v>
                </c:pt>
                <c:pt idx="13">
                  <c:v>156.46336054234109</c:v>
                </c:pt>
                <c:pt idx="14">
                  <c:v>164.6982742550959</c:v>
                </c:pt>
                <c:pt idx="15">
                  <c:v>172.9331879678507</c:v>
                </c:pt>
                <c:pt idx="16">
                  <c:v>181.1681016806055</c:v>
                </c:pt>
              </c:numCache>
            </c:numRef>
          </c:xVal>
          <c:yVal>
            <c:numRef>
              <c:f>'Shift Point Data'!$Q$3:$Q$19</c:f>
              <c:numCache>
                <c:formatCode>0.00</c:formatCode>
                <c:ptCount val="17"/>
                <c:pt idx="0">
                  <c:v>1032.3095416085662</c:v>
                </c:pt>
                <c:pt idx="1">
                  <c:v>1071.1181709923471</c:v>
                </c:pt>
                <c:pt idx="2">
                  <c:v>1140.9737038831522</c:v>
                </c:pt>
                <c:pt idx="3">
                  <c:v>1122.8630101707213</c:v>
                </c:pt>
                <c:pt idx="4">
                  <c:v>1108.3744552007765</c:v>
                </c:pt>
                <c:pt idx="5">
                  <c:v>1096.5201829526397</c:v>
                </c:pt>
                <c:pt idx="6">
                  <c:v>1195.3057850204452</c:v>
                </c:pt>
                <c:pt idx="7">
                  <c:v>1228.7409118741639</c:v>
                </c:pt>
                <c:pt idx="8">
                  <c:v>1303.9699472950313</c:v>
                </c:pt>
                <c:pt idx="9">
                  <c:v>1347.4356122048657</c:v>
                </c:pt>
                <c:pt idx="10">
                  <c:v>1283.5954168685464</c:v>
                </c:pt>
                <c:pt idx="11">
                  <c:v>1227.2658327482648</c:v>
                </c:pt>
                <c:pt idx="12">
                  <c:v>1177.1950913080141</c:v>
                </c:pt>
                <c:pt idx="13">
                  <c:v>1098.0799556168683</c:v>
                </c:pt>
                <c:pt idx="14">
                  <c:v>977.9774604712735</c:v>
                </c:pt>
                <c:pt idx="15">
                  <c:v>853.78984644317507</c:v>
                </c:pt>
                <c:pt idx="16">
                  <c:v>740.89201550854045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D34-4DEA-9844-CC9816A85E0F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Data'!$K$3:$K$19</c:f>
              <c:numCache>
                <c:formatCode>0.00</c:formatCode>
                <c:ptCount val="17"/>
                <c:pt idx="0">
                  <c:v>56.860118492830729</c:v>
                </c:pt>
                <c:pt idx="1">
                  <c:v>66.336804908302526</c:v>
                </c:pt>
                <c:pt idx="2">
                  <c:v>75.813491323774301</c:v>
                </c:pt>
                <c:pt idx="3">
                  <c:v>85.290177739246104</c:v>
                </c:pt>
                <c:pt idx="4">
                  <c:v>94.766864154717879</c:v>
                </c:pt>
                <c:pt idx="5">
                  <c:v>104.24355057018968</c:v>
                </c:pt>
                <c:pt idx="6">
                  <c:v>113.72023698566146</c:v>
                </c:pt>
                <c:pt idx="7">
                  <c:v>123.19692340113325</c:v>
                </c:pt>
                <c:pt idx="8">
                  <c:v>132.67360981660505</c:v>
                </c:pt>
                <c:pt idx="9">
                  <c:v>142.15029623207681</c:v>
                </c:pt>
                <c:pt idx="10">
                  <c:v>151.6269826475486</c:v>
                </c:pt>
                <c:pt idx="11">
                  <c:v>161.10366906302039</c:v>
                </c:pt>
                <c:pt idx="12">
                  <c:v>170.58035547849221</c:v>
                </c:pt>
                <c:pt idx="13">
                  <c:v>180.057041893964</c:v>
                </c:pt>
                <c:pt idx="14">
                  <c:v>189.53372830943576</c:v>
                </c:pt>
                <c:pt idx="15">
                  <c:v>199.01041472490755</c:v>
                </c:pt>
                <c:pt idx="16">
                  <c:v>208.48710114037937</c:v>
                </c:pt>
              </c:numCache>
            </c:numRef>
          </c:xVal>
          <c:yVal>
            <c:numRef>
              <c:f>'Shift Point Data'!$R$3:$R$19</c:f>
              <c:numCache>
                <c:formatCode>0.00</c:formatCode>
                <c:ptCount val="17"/>
                <c:pt idx="0">
                  <c:v>897.04139477709907</c:v>
                </c:pt>
                <c:pt idx="1">
                  <c:v>930.76475548300482</c:v>
                </c:pt>
                <c:pt idx="2">
                  <c:v>991.46680475363576</c:v>
                </c:pt>
                <c:pt idx="3">
                  <c:v>975.7292364242129</c:v>
                </c:pt>
                <c:pt idx="4">
                  <c:v>963.13918176067477</c:v>
                </c:pt>
                <c:pt idx="5">
                  <c:v>952.83822794505238</c:v>
                </c:pt>
                <c:pt idx="6">
                  <c:v>1038.6795097419042</c:v>
                </c:pt>
                <c:pt idx="7">
                  <c:v>1067.7334820423771</c:v>
                </c:pt>
                <c:pt idx="8">
                  <c:v>1133.1049197184407</c:v>
                </c:pt>
                <c:pt idx="9">
                  <c:v>1170.8750837090558</c:v>
                </c:pt>
                <c:pt idx="10">
                  <c:v>1115.4001553478404</c:v>
                </c:pt>
                <c:pt idx="11">
                  <c:v>1066.4516891467679</c:v>
                </c:pt>
                <c:pt idx="12">
                  <c:v>1022.9419414124812</c:v>
                </c:pt>
                <c:pt idx="13">
                  <c:v>954.19361660500272</c:v>
                </c:pt>
                <c:pt idx="14">
                  <c:v>849.82868978883084</c:v>
                </c:pt>
                <c:pt idx="15">
                  <c:v>741.91393552993156</c:v>
                </c:pt>
                <c:pt idx="16">
                  <c:v>643.80961347638686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D34-4DEA-9844-CC9816A85E0F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Data'!$L$3:$L$19</c:f>
              <c:numCache>
                <c:formatCode>0.00</c:formatCode>
                <c:ptCount val="17"/>
                <c:pt idx="0">
                  <c:v>64.447150795472325</c:v>
                </c:pt>
                <c:pt idx="1">
                  <c:v>75.18834259471771</c:v>
                </c:pt>
                <c:pt idx="2">
                  <c:v>85.929534393963067</c:v>
                </c:pt>
                <c:pt idx="3">
                  <c:v>96.670726193208466</c:v>
                </c:pt>
                <c:pt idx="4">
                  <c:v>107.41191799245385</c:v>
                </c:pt>
                <c:pt idx="5">
                  <c:v>118.15310979169924</c:v>
                </c:pt>
                <c:pt idx="6">
                  <c:v>128.89430159094465</c:v>
                </c:pt>
                <c:pt idx="7">
                  <c:v>139.63549339019002</c:v>
                </c:pt>
                <c:pt idx="8">
                  <c:v>150.37668518943542</c:v>
                </c:pt>
                <c:pt idx="9">
                  <c:v>161.11787698868076</c:v>
                </c:pt>
                <c:pt idx="10">
                  <c:v>171.85906878792613</c:v>
                </c:pt>
                <c:pt idx="11">
                  <c:v>182.60026058717153</c:v>
                </c:pt>
                <c:pt idx="12">
                  <c:v>193.34145238641693</c:v>
                </c:pt>
                <c:pt idx="13">
                  <c:v>204.0826441856623</c:v>
                </c:pt>
                <c:pt idx="14">
                  <c:v>214.8238359849077</c:v>
                </c:pt>
                <c:pt idx="15">
                  <c:v>225.5650277841531</c:v>
                </c:pt>
                <c:pt idx="16">
                  <c:v>236.30621958339847</c:v>
                </c:pt>
              </c:numCache>
            </c:numRef>
          </c:xVal>
          <c:yVal>
            <c:numRef>
              <c:f>'Shift Point Data'!$S$3:$S$19</c:f>
              <c:numCache>
                <c:formatCode>0.00</c:formatCode>
                <c:ptCount val="17"/>
                <c:pt idx="0">
                  <c:v>791.43731523323402</c:v>
                </c:pt>
                <c:pt idx="1">
                  <c:v>821.19059776079916</c:v>
                </c:pt>
                <c:pt idx="2">
                  <c:v>874.74650631041675</c:v>
                </c:pt>
                <c:pt idx="3">
                  <c:v>860.86164113088637</c:v>
                </c:pt>
                <c:pt idx="4">
                  <c:v>849.75374898726193</c:v>
                </c:pt>
                <c:pt idx="5">
                  <c:v>840.66547359702395</c:v>
                </c:pt>
                <c:pt idx="6">
                  <c:v>916.40110184900777</c:v>
                </c:pt>
                <c:pt idx="7">
                  <c:v>942.03469910352567</c:v>
                </c:pt>
                <c:pt idx="8">
                  <c:v>999.71029292619028</c:v>
                </c:pt>
                <c:pt idx="9">
                  <c:v>1033.0339693570638</c:v>
                </c:pt>
                <c:pt idx="10">
                  <c:v>984.08981959921914</c:v>
                </c:pt>
                <c:pt idx="11">
                  <c:v>940.903805107003</c:v>
                </c:pt>
                <c:pt idx="12">
                  <c:v>902.51623666947762</c:v>
                </c:pt>
                <c:pt idx="13">
                  <c:v>841.86129930626578</c:v>
                </c:pt>
                <c:pt idx="14">
                  <c:v>749.78271969464299</c:v>
                </c:pt>
                <c:pt idx="15">
                  <c:v>654.57221560643427</c:v>
                </c:pt>
                <c:pt idx="16">
                  <c:v>568.0172118898812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D34-4DEA-9844-CC9816A85E0F}"/>
            </c:ext>
          </c:extLst>
        </c:ser>
        <c:ser>
          <c:idx val="6"/>
          <c:order val="6"/>
          <c:tx>
            <c:v>Total Resistance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Motion'!$E$3:$E$28</c:f>
              <c:numCache>
                <c:formatCode>General</c:formatCode>
                <c:ptCount val="2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</c:numCache>
            </c:numRef>
          </c:xVal>
          <c:yVal>
            <c:numRef>
              <c:f>'Resistance to Motion'!$I$3:$I$28</c:f>
              <c:numCache>
                <c:formatCode>General</c:formatCode>
                <c:ptCount val="26"/>
                <c:pt idx="0">
                  <c:v>0</c:v>
                </c:pt>
                <c:pt idx="1">
                  <c:v>59.798470133107401</c:v>
                </c:pt>
                <c:pt idx="2">
                  <c:v>63.173050532429556</c:v>
                </c:pt>
                <c:pt idx="3">
                  <c:v>68.797351197966492</c:v>
                </c:pt>
                <c:pt idx="4">
                  <c:v>76.671372129718208</c:v>
                </c:pt>
                <c:pt idx="5">
                  <c:v>86.795113327684675</c:v>
                </c:pt>
                <c:pt idx="6">
                  <c:v>99.16857479186595</c:v>
                </c:pt>
                <c:pt idx="7">
                  <c:v>113.79175652226198</c:v>
                </c:pt>
                <c:pt idx="8">
                  <c:v>130.66465851887278</c:v>
                </c:pt>
                <c:pt idx="9">
                  <c:v>149.78728078169837</c:v>
                </c:pt>
                <c:pt idx="10">
                  <c:v>171.15962331073871</c:v>
                </c:pt>
                <c:pt idx="11">
                  <c:v>194.78168610599386</c:v>
                </c:pt>
                <c:pt idx="12">
                  <c:v>220.65346916746375</c:v>
                </c:pt>
                <c:pt idx="13">
                  <c:v>248.77497249514846</c:v>
                </c:pt>
                <c:pt idx="14">
                  <c:v>279.14619608904786</c:v>
                </c:pt>
                <c:pt idx="15">
                  <c:v>311.76713994916207</c:v>
                </c:pt>
                <c:pt idx="16">
                  <c:v>346.63780407549109</c:v>
                </c:pt>
                <c:pt idx="17">
                  <c:v>383.7581884680348</c:v>
                </c:pt>
                <c:pt idx="18">
                  <c:v>423.12829312679338</c:v>
                </c:pt>
                <c:pt idx="19">
                  <c:v>464.74811805176665</c:v>
                </c:pt>
                <c:pt idx="20">
                  <c:v>508.61766324295473</c:v>
                </c:pt>
                <c:pt idx="21">
                  <c:v>554.73692870035768</c:v>
                </c:pt>
                <c:pt idx="22">
                  <c:v>603.10591442397538</c:v>
                </c:pt>
                <c:pt idx="23">
                  <c:v>653.72462041380777</c:v>
                </c:pt>
                <c:pt idx="24">
                  <c:v>706.59304666985497</c:v>
                </c:pt>
                <c:pt idx="25">
                  <c:v>761.71119319211687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C3-4858-BE82-15E7001D9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742799"/>
        <c:axId val="753740879"/>
      </c:scatterChart>
      <c:valAx>
        <c:axId val="753742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40879"/>
        <c:crosses val="autoZero"/>
        <c:crossBetween val="midCat"/>
      </c:valAx>
      <c:valAx>
        <c:axId val="753740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427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ZXR750H2</a:t>
            </a:r>
            <a:r>
              <a:rPr lang="en-GB" baseline="0"/>
              <a:t> Driving Force vs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Data'!$G$34:$G$48</c:f>
              <c:numCache>
                <c:formatCode>0.00</c:formatCode>
                <c:ptCount val="15"/>
                <c:pt idx="0">
                  <c:v>26.939772658187991</c:v>
                </c:pt>
                <c:pt idx="1">
                  <c:v>30.788311609357702</c:v>
                </c:pt>
                <c:pt idx="2">
                  <c:v>34.636850560527428</c:v>
                </c:pt>
                <c:pt idx="3">
                  <c:v>38.485389511697136</c:v>
                </c:pt>
                <c:pt idx="4">
                  <c:v>42.333928462866844</c:v>
                </c:pt>
                <c:pt idx="5">
                  <c:v>46.182467414036559</c:v>
                </c:pt>
                <c:pt idx="6">
                  <c:v>50.031006365206281</c:v>
                </c:pt>
                <c:pt idx="7">
                  <c:v>53.879545316375982</c:v>
                </c:pt>
                <c:pt idx="8">
                  <c:v>57.728084267545704</c:v>
                </c:pt>
                <c:pt idx="9">
                  <c:v>61.576623218715405</c:v>
                </c:pt>
                <c:pt idx="10">
                  <c:v>65.425162169885127</c:v>
                </c:pt>
                <c:pt idx="11">
                  <c:v>69.273701121054856</c:v>
                </c:pt>
                <c:pt idx="12">
                  <c:v>73.122240072224542</c:v>
                </c:pt>
                <c:pt idx="13">
                  <c:v>76.970779023394272</c:v>
                </c:pt>
                <c:pt idx="14">
                  <c:v>80.819317974563987</c:v>
                </c:pt>
              </c:numCache>
            </c:numRef>
          </c:xVal>
          <c:yVal>
            <c:numRef>
              <c:f>'Shift Point Data'!$N$34:$N$48</c:f>
              <c:numCache>
                <c:formatCode>0.00</c:formatCode>
                <c:ptCount val="15"/>
                <c:pt idx="0">
                  <c:v>1195.7873738852397</c:v>
                </c:pt>
                <c:pt idx="1">
                  <c:v>1831.0494162617731</c:v>
                </c:pt>
                <c:pt idx="2">
                  <c:v>2402.6468530842308</c:v>
                </c:pt>
                <c:pt idx="3">
                  <c:v>2650.662012112281</c:v>
                </c:pt>
                <c:pt idx="4">
                  <c:v>2853.5835058625034</c:v>
                </c:pt>
                <c:pt idx="5">
                  <c:v>2906.4276448599576</c:v>
                </c:pt>
                <c:pt idx="6">
                  <c:v>2843.8276648168189</c:v>
                </c:pt>
                <c:pt idx="7">
                  <c:v>2740.3460651536743</c:v>
                </c:pt>
                <c:pt idx="8">
                  <c:v>2511.1534851590031</c:v>
                </c:pt>
                <c:pt idx="9">
                  <c:v>2572.1884657010623</c:v>
                </c:pt>
                <c:pt idx="10">
                  <c:v>2831.2024587576989</c:v>
                </c:pt>
                <c:pt idx="11">
                  <c:v>3100.1894878506205</c:v>
                </c:pt>
                <c:pt idx="12">
                  <c:v>3157.2982415741858</c:v>
                </c:pt>
                <c:pt idx="13">
                  <c:v>3138.9418564487532</c:v>
                </c:pt>
                <c:pt idx="14">
                  <c:v>3022.6847506543554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0B-4C3F-A7A2-A53276557348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Data'!$H$34:$H$48</c:f>
              <c:numCache>
                <c:formatCode>0.00</c:formatCode>
                <c:ptCount val="15"/>
                <c:pt idx="0">
                  <c:v>37.057424832982576</c:v>
                </c:pt>
                <c:pt idx="1">
                  <c:v>42.351342666265808</c:v>
                </c:pt>
                <c:pt idx="2">
                  <c:v>47.645260499549032</c:v>
                </c:pt>
                <c:pt idx="3">
                  <c:v>52.939178332832249</c:v>
                </c:pt>
                <c:pt idx="4">
                  <c:v>58.233096166115487</c:v>
                </c:pt>
                <c:pt idx="5">
                  <c:v>63.527013999398712</c:v>
                </c:pt>
                <c:pt idx="6">
                  <c:v>68.820931832681921</c:v>
                </c:pt>
                <c:pt idx="7">
                  <c:v>74.114849665965153</c:v>
                </c:pt>
                <c:pt idx="8">
                  <c:v>79.408767499248398</c:v>
                </c:pt>
                <c:pt idx="9">
                  <c:v>84.702685332531615</c:v>
                </c:pt>
                <c:pt idx="10">
                  <c:v>89.996603165814832</c:v>
                </c:pt>
                <c:pt idx="11">
                  <c:v>95.290520999098064</c:v>
                </c:pt>
                <c:pt idx="12">
                  <c:v>100.58443883238127</c:v>
                </c:pt>
                <c:pt idx="13">
                  <c:v>105.8783566656645</c:v>
                </c:pt>
                <c:pt idx="14">
                  <c:v>111.17227449894774</c:v>
                </c:pt>
              </c:numCache>
            </c:numRef>
          </c:xVal>
          <c:yVal>
            <c:numRef>
              <c:f>'Shift Point Data'!$O$34:$O$48</c:f>
              <c:numCache>
                <c:formatCode>0.00</c:formatCode>
                <c:ptCount val="15"/>
                <c:pt idx="0">
                  <c:v>869.30595272578262</c:v>
                </c:pt>
                <c:pt idx="1">
                  <c:v>1331.1247401113546</c:v>
                </c:pt>
                <c:pt idx="2">
                  <c:v>1746.6610346434707</c:v>
                </c:pt>
                <c:pt idx="3">
                  <c:v>1926.9615285421521</c:v>
                </c:pt>
                <c:pt idx="4">
                  <c:v>2074.4801144592539</c:v>
                </c:pt>
                <c:pt idx="5">
                  <c:v>2112.8964128751668</c:v>
                </c:pt>
                <c:pt idx="6">
                  <c:v>2067.387874751701</c:v>
                </c:pt>
                <c:pt idx="7">
                  <c:v>1992.1594749965852</c:v>
                </c:pt>
                <c:pt idx="8">
                  <c:v>1825.5425007241433</c:v>
                </c:pt>
                <c:pt idx="9">
                  <c:v>1869.913325394522</c:v>
                </c:pt>
                <c:pt idx="10">
                  <c:v>2058.209682188985</c:v>
                </c:pt>
                <c:pt idx="11">
                  <c:v>2253.7561737335109</c:v>
                </c:pt>
                <c:pt idx="12">
                  <c:v>2295.2727348286021</c:v>
                </c:pt>
                <c:pt idx="13">
                  <c:v>2281.92812590518</c:v>
                </c:pt>
                <c:pt idx="14">
                  <c:v>2197.4122693901727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40B-4C3F-A7A2-A53276557348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Data'!$I$34:$I$48</c:f>
              <c:numCache>
                <c:formatCode>0.00</c:formatCode>
                <c:ptCount val="15"/>
                <c:pt idx="0">
                  <c:v>47.248216662052798</c:v>
                </c:pt>
                <c:pt idx="1">
                  <c:v>53.997961899488907</c:v>
                </c:pt>
                <c:pt idx="2">
                  <c:v>60.747707136925015</c:v>
                </c:pt>
                <c:pt idx="3">
                  <c:v>67.497452374361131</c:v>
                </c:pt>
                <c:pt idx="4">
                  <c:v>74.247197611797247</c:v>
                </c:pt>
                <c:pt idx="5">
                  <c:v>80.996942849233335</c:v>
                </c:pt>
                <c:pt idx="6">
                  <c:v>87.746688086669479</c:v>
                </c:pt>
                <c:pt idx="7">
                  <c:v>94.496433324105595</c:v>
                </c:pt>
                <c:pt idx="8">
                  <c:v>101.2461785615417</c:v>
                </c:pt>
                <c:pt idx="9">
                  <c:v>107.99592379897781</c:v>
                </c:pt>
                <c:pt idx="10">
                  <c:v>114.74566903641393</c:v>
                </c:pt>
                <c:pt idx="11">
                  <c:v>121.49541427385003</c:v>
                </c:pt>
                <c:pt idx="12">
                  <c:v>128.24515951128615</c:v>
                </c:pt>
                <c:pt idx="13">
                  <c:v>134.99490474872226</c:v>
                </c:pt>
                <c:pt idx="14">
                  <c:v>141.74464998615838</c:v>
                </c:pt>
              </c:numCache>
            </c:numRef>
          </c:xVal>
          <c:yVal>
            <c:numRef>
              <c:f>'Shift Point Data'!$P$34:$P$48</c:f>
              <c:numCache>
                <c:formatCode>0.00</c:formatCode>
                <c:ptCount val="15"/>
                <c:pt idx="0">
                  <c:v>681.8085903731627</c:v>
                </c:pt>
                <c:pt idx="1">
                  <c:v>1044.0194040089057</c:v>
                </c:pt>
                <c:pt idx="2">
                  <c:v>1369.930223249781</c:v>
                </c:pt>
                <c:pt idx="3">
                  <c:v>1511.3423753271779</c:v>
                </c:pt>
                <c:pt idx="4">
                  <c:v>1627.0432270268657</c:v>
                </c:pt>
                <c:pt idx="5">
                  <c:v>1657.1736571569938</c:v>
                </c:pt>
                <c:pt idx="6">
                  <c:v>1621.4806860797653</c:v>
                </c:pt>
                <c:pt idx="7">
                  <c:v>1562.4780196051647</c:v>
                </c:pt>
                <c:pt idx="8">
                  <c:v>1431.798039783642</c:v>
                </c:pt>
                <c:pt idx="9">
                  <c:v>1466.5986865839388</c:v>
                </c:pt>
                <c:pt idx="10">
                  <c:v>1614.2821036776352</c:v>
                </c:pt>
                <c:pt idx="11">
                  <c:v>1767.6519009674594</c:v>
                </c:pt>
                <c:pt idx="12">
                  <c:v>1800.2139096694916</c:v>
                </c:pt>
                <c:pt idx="13">
                  <c:v>1789.7475497295525</c:v>
                </c:pt>
                <c:pt idx="14">
                  <c:v>1723.4606034432725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0B-4C3F-A7A2-A53276557348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Data'!$J$34:$J$48</c:f>
              <c:numCache>
                <c:formatCode>0.00</c:formatCode>
                <c:ptCount val="15"/>
                <c:pt idx="0">
                  <c:v>57.023709764546467</c:v>
                </c:pt>
                <c:pt idx="1">
                  <c:v>65.16995401662453</c:v>
                </c:pt>
                <c:pt idx="2">
                  <c:v>73.316198268702593</c:v>
                </c:pt>
                <c:pt idx="3">
                  <c:v>81.462442520780669</c:v>
                </c:pt>
                <c:pt idx="4">
                  <c:v>89.608686772858732</c:v>
                </c:pt>
                <c:pt idx="5">
                  <c:v>97.754931024936809</c:v>
                </c:pt>
                <c:pt idx="6">
                  <c:v>105.90117527701487</c:v>
                </c:pt>
                <c:pt idx="7">
                  <c:v>114.04741952909293</c:v>
                </c:pt>
                <c:pt idx="8">
                  <c:v>122.193663781171</c:v>
                </c:pt>
                <c:pt idx="9">
                  <c:v>130.33990803324906</c:v>
                </c:pt>
                <c:pt idx="10">
                  <c:v>138.48615228532714</c:v>
                </c:pt>
                <c:pt idx="11">
                  <c:v>146.63239653740519</c:v>
                </c:pt>
                <c:pt idx="12">
                  <c:v>154.77864078948326</c:v>
                </c:pt>
                <c:pt idx="13">
                  <c:v>162.92488504156134</c:v>
                </c:pt>
                <c:pt idx="14">
                  <c:v>171.07112929363942</c:v>
                </c:pt>
              </c:numCache>
            </c:numRef>
          </c:xVal>
          <c:yVal>
            <c:numRef>
              <c:f>'Shift Point Data'!$Q$34:$Q$48</c:f>
              <c:numCache>
                <c:formatCode>0.00</c:formatCode>
                <c:ptCount val="15"/>
                <c:pt idx="0">
                  <c:v>564.92711773776352</c:v>
                </c:pt>
                <c:pt idx="1">
                  <c:v>865.04464903595056</c:v>
                </c:pt>
                <c:pt idx="2">
                  <c:v>1135.0850421212474</c:v>
                </c:pt>
                <c:pt idx="3">
                  <c:v>1252.2551109853759</c:v>
                </c:pt>
                <c:pt idx="4">
                  <c:v>1348.1215309651177</c:v>
                </c:pt>
                <c:pt idx="5">
                  <c:v>1373.0867445015087</c:v>
                </c:pt>
                <c:pt idx="6">
                  <c:v>1343.5125684660914</c:v>
                </c:pt>
                <c:pt idx="7">
                  <c:v>1294.6246448157081</c:v>
                </c:pt>
                <c:pt idx="8">
                  <c:v>1186.3469472493036</c:v>
                </c:pt>
                <c:pt idx="9">
                  <c:v>1215.1817688838353</c:v>
                </c:pt>
                <c:pt idx="10">
                  <c:v>1337.5480287614696</c:v>
                </c:pt>
                <c:pt idx="11">
                  <c:v>1464.6258608016096</c:v>
                </c:pt>
                <c:pt idx="12">
                  <c:v>1491.6058108690074</c:v>
                </c:pt>
                <c:pt idx="13">
                  <c:v>1482.9336840616293</c:v>
                </c:pt>
                <c:pt idx="14">
                  <c:v>1428.0102142815688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40B-4C3F-A7A2-A53276557348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Data'!$K$34:$K$48</c:f>
              <c:numCache>
                <c:formatCode>0.00</c:formatCode>
                <c:ptCount val="15"/>
                <c:pt idx="0">
                  <c:v>64.685058525429426</c:v>
                </c:pt>
                <c:pt idx="1">
                  <c:v>73.925781171919311</c:v>
                </c:pt>
                <c:pt idx="2">
                  <c:v>83.166503818409254</c:v>
                </c:pt>
                <c:pt idx="3">
                  <c:v>92.407226464899153</c:v>
                </c:pt>
                <c:pt idx="4">
                  <c:v>101.64794911138908</c:v>
                </c:pt>
                <c:pt idx="5">
                  <c:v>110.88867175787897</c:v>
                </c:pt>
                <c:pt idx="6">
                  <c:v>120.1293944043689</c:v>
                </c:pt>
                <c:pt idx="7">
                  <c:v>129.37011705085885</c:v>
                </c:pt>
                <c:pt idx="8">
                  <c:v>138.61083969734872</c:v>
                </c:pt>
                <c:pt idx="9">
                  <c:v>147.85156234383862</c:v>
                </c:pt>
                <c:pt idx="10">
                  <c:v>157.09228499032855</c:v>
                </c:pt>
                <c:pt idx="11">
                  <c:v>166.33300763681851</c:v>
                </c:pt>
                <c:pt idx="12">
                  <c:v>175.57373028330841</c:v>
                </c:pt>
                <c:pt idx="13">
                  <c:v>184.81445292979831</c:v>
                </c:pt>
                <c:pt idx="14">
                  <c:v>194.05517557628821</c:v>
                </c:pt>
              </c:numCache>
            </c:numRef>
          </c:xVal>
          <c:yVal>
            <c:numRef>
              <c:f>'Shift Point Data'!$R$34:$R$48</c:f>
              <c:numCache>
                <c:formatCode>0.00</c:formatCode>
                <c:ptCount val="15"/>
                <c:pt idx="0">
                  <c:v>498.01670948996235</c:v>
                </c:pt>
                <c:pt idx="1">
                  <c:v>762.58808640650523</c:v>
                </c:pt>
                <c:pt idx="2">
                  <c:v>1000.6446848085355</c:v>
                </c:pt>
                <c:pt idx="3">
                  <c:v>1103.9370393694169</c:v>
                </c:pt>
                <c:pt idx="4">
                  <c:v>1188.4489658283194</c:v>
                </c:pt>
                <c:pt idx="5">
                  <c:v>1210.457280010326</c:v>
                </c:pt>
                <c:pt idx="6">
                  <c:v>1184.3858924408723</c:v>
                </c:pt>
                <c:pt idx="7">
                  <c:v>1141.2882925811637</c:v>
                </c:pt>
                <c:pt idx="8">
                  <c:v>1045.8350899289214</c:v>
                </c:pt>
                <c:pt idx="9">
                  <c:v>1071.2546928091383</c:v>
                </c:pt>
                <c:pt idx="10">
                  <c:v>1179.1277974688817</c:v>
                </c:pt>
                <c:pt idx="11">
                  <c:v>1291.1544320110136</c:v>
                </c:pt>
                <c:pt idx="12">
                  <c:v>1314.9388557585851</c:v>
                </c:pt>
                <c:pt idx="13">
                  <c:v>1307.2938624111514</c:v>
                </c:pt>
                <c:pt idx="14">
                  <c:v>1258.8755712107386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40B-4C3F-A7A2-A53276557348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'Shift Point Data'!$L$34:$L$48</c:f>
              <c:numCache>
                <c:formatCode>0.00</c:formatCode>
                <c:ptCount val="15"/>
                <c:pt idx="0">
                  <c:v>72.68956409546584</c:v>
                </c:pt>
                <c:pt idx="1">
                  <c:v>83.073787537675258</c:v>
                </c:pt>
                <c:pt idx="2">
                  <c:v>93.458010979884619</c:v>
                </c:pt>
                <c:pt idx="3">
                  <c:v>103.84223442209404</c:v>
                </c:pt>
                <c:pt idx="4">
                  <c:v>114.22645786430344</c:v>
                </c:pt>
                <c:pt idx="5">
                  <c:v>124.61068130651284</c:v>
                </c:pt>
                <c:pt idx="6">
                  <c:v>134.99490474872226</c:v>
                </c:pt>
                <c:pt idx="7">
                  <c:v>145.37912819093168</c:v>
                </c:pt>
                <c:pt idx="8">
                  <c:v>155.76335163314107</c:v>
                </c:pt>
                <c:pt idx="9">
                  <c:v>166.14757507535052</c:v>
                </c:pt>
                <c:pt idx="10">
                  <c:v>176.53179851755988</c:v>
                </c:pt>
                <c:pt idx="11">
                  <c:v>186.91602195976924</c:v>
                </c:pt>
                <c:pt idx="12">
                  <c:v>197.30024540197869</c:v>
                </c:pt>
                <c:pt idx="13">
                  <c:v>207.68446884418807</c:v>
                </c:pt>
                <c:pt idx="14">
                  <c:v>218.06869228639752</c:v>
                </c:pt>
              </c:numCache>
            </c:numRef>
          </c:xVal>
          <c:yVal>
            <c:numRef>
              <c:f>'Shift Point Data'!$S$34:$S$48</c:f>
              <c:numCache>
                <c:formatCode>0.00</c:formatCode>
                <c:ptCount val="15"/>
                <c:pt idx="0">
                  <c:v>443.17558374255577</c:v>
                </c:pt>
                <c:pt idx="1">
                  <c:v>678.61261260578851</c:v>
                </c:pt>
                <c:pt idx="2">
                  <c:v>890.45464511235787</c:v>
                </c:pt>
                <c:pt idx="3">
                  <c:v>982.37254396266553</c:v>
                </c:pt>
                <c:pt idx="4">
                  <c:v>1057.5780975674629</c:v>
                </c:pt>
                <c:pt idx="5">
                  <c:v>1077.1628771520459</c:v>
                </c:pt>
                <c:pt idx="6">
                  <c:v>1053.9624459518475</c:v>
                </c:pt>
                <c:pt idx="7">
                  <c:v>1015.610712743357</c:v>
                </c:pt>
                <c:pt idx="8">
                  <c:v>930.66872585936733</c:v>
                </c:pt>
                <c:pt idx="9">
                  <c:v>953.2891462795601</c:v>
                </c:pt>
                <c:pt idx="10">
                  <c:v>1049.2833673904631</c:v>
                </c:pt>
                <c:pt idx="11">
                  <c:v>1148.973735628849</c:v>
                </c:pt>
                <c:pt idx="12">
                  <c:v>1170.1390412851695</c:v>
                </c:pt>
                <c:pt idx="13">
                  <c:v>1163.3359073242091</c:v>
                </c:pt>
                <c:pt idx="14">
                  <c:v>1120.249392238127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40B-4C3F-A7A2-A53276557348}"/>
            </c:ext>
          </c:extLst>
        </c:ser>
        <c:ser>
          <c:idx val="6"/>
          <c:order val="6"/>
          <c:tx>
            <c:v>Total Resistance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Motion'!$E$32:$E$57</c:f>
              <c:numCache>
                <c:formatCode>General</c:formatCode>
                <c:ptCount val="2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</c:numCache>
            </c:numRef>
          </c:xVal>
          <c:yVal>
            <c:numRef>
              <c:f>'Resistance to Motion'!$I$32:$I$57</c:f>
              <c:numCache>
                <c:formatCode>General</c:formatCode>
                <c:ptCount val="26"/>
                <c:pt idx="0">
                  <c:v>0</c:v>
                </c:pt>
                <c:pt idx="1">
                  <c:v>62.678796741043158</c:v>
                </c:pt>
                <c:pt idx="2">
                  <c:v>65.33561696417263</c:v>
                </c:pt>
                <c:pt idx="3">
                  <c:v>69.763650669388426</c:v>
                </c:pt>
                <c:pt idx="4">
                  <c:v>75.962897856690546</c:v>
                </c:pt>
                <c:pt idx="5">
                  <c:v>83.93335852607899</c:v>
                </c:pt>
                <c:pt idx="6">
                  <c:v>93.675032677553745</c:v>
                </c:pt>
                <c:pt idx="7">
                  <c:v>105.18792031111482</c:v>
                </c:pt>
                <c:pt idx="8">
                  <c:v>118.47202142676221</c:v>
                </c:pt>
                <c:pt idx="9">
                  <c:v>133.52733602449592</c:v>
                </c:pt>
                <c:pt idx="10">
                  <c:v>150.35386410431596</c:v>
                </c:pt>
                <c:pt idx="11">
                  <c:v>168.95160566622229</c:v>
                </c:pt>
                <c:pt idx="12">
                  <c:v>189.32056071021498</c:v>
                </c:pt>
                <c:pt idx="13">
                  <c:v>211.46072923629401</c:v>
                </c:pt>
                <c:pt idx="14">
                  <c:v>235.37211124445929</c:v>
                </c:pt>
                <c:pt idx="15">
                  <c:v>261.05470673471092</c:v>
                </c:pt>
                <c:pt idx="16">
                  <c:v>288.50851570704884</c:v>
                </c:pt>
                <c:pt idx="17">
                  <c:v>317.73353816147312</c:v>
                </c:pt>
                <c:pt idx="18">
                  <c:v>348.72977409798369</c:v>
                </c:pt>
                <c:pt idx="19">
                  <c:v>381.49722351658056</c:v>
                </c:pt>
                <c:pt idx="20">
                  <c:v>416.03588641726378</c:v>
                </c:pt>
                <c:pt idx="21">
                  <c:v>452.34576280003336</c:v>
                </c:pt>
                <c:pt idx="22">
                  <c:v>490.42685266488922</c:v>
                </c:pt>
                <c:pt idx="23">
                  <c:v>530.27915601183145</c:v>
                </c:pt>
                <c:pt idx="24">
                  <c:v>571.90267284085996</c:v>
                </c:pt>
                <c:pt idx="25">
                  <c:v>615.29740315197466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40B-4C3F-A7A2-A53276557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742799"/>
        <c:axId val="753740879"/>
      </c:scatterChart>
      <c:valAx>
        <c:axId val="753742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40879"/>
        <c:crosses val="autoZero"/>
        <c:crossBetween val="midCat"/>
      </c:valAx>
      <c:valAx>
        <c:axId val="753740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7427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ZXR750 Geometry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xVal>
            <c:numRef>
              <c:f>'ZXR750 Data'!$F$3:$F$362</c:f>
              <c:numCache>
                <c:formatCode>General</c:formatCode>
                <c:ptCount val="360"/>
                <c:pt idx="0">
                  <c:v>0.2999</c:v>
                </c:pt>
                <c:pt idx="1">
                  <c:v>0.29985432377740173</c:v>
                </c:pt>
                <c:pt idx="2">
                  <c:v>0.29971730902302685</c:v>
                </c:pt>
                <c:pt idx="3">
                  <c:v>0.2994889974728967</c:v>
                </c:pt>
                <c:pt idx="4">
                  <c:v>0.29916945867292127</c:v>
                </c:pt>
                <c:pt idx="5">
                  <c:v>0.29875878995771449</c:v>
                </c:pt>
                <c:pt idx="6">
                  <c:v>0.29825711642094516</c:v>
                </c:pt>
                <c:pt idx="7">
                  <c:v>0.29766459087723246</c:v>
                </c:pt>
                <c:pt idx="8">
                  <c:v>0.29698139381559696</c:v>
                </c:pt>
                <c:pt idx="9">
                  <c:v>0.29620773334448181</c:v>
                </c:pt>
                <c:pt idx="10">
                  <c:v>0.2953438451283612</c:v>
                </c:pt>
                <c:pt idx="11">
                  <c:v>0.29438999231595442</c:v>
                </c:pt>
                <c:pt idx="12">
                  <c:v>0.29334646546006832</c:v>
                </c:pt>
                <c:pt idx="13">
                  <c:v>0.29221358242909207</c:v>
                </c:pt>
                <c:pt idx="14">
                  <c:v>0.29099168831017136</c:v>
                </c:pt>
                <c:pt idx="15">
                  <c:v>0.28968115530409161</c:v>
                </c:pt>
                <c:pt idx="16">
                  <c:v>0.28828238261190181</c:v>
                </c:pt>
                <c:pt idx="17">
                  <c:v>0.28679579631331431</c:v>
                </c:pt>
                <c:pt idx="18">
                  <c:v>0.28522184923691657</c:v>
                </c:pt>
                <c:pt idx="19">
                  <c:v>0.28356102082223511</c:v>
                </c:pt>
                <c:pt idx="20">
                  <c:v>0.28181381697369395</c:v>
                </c:pt>
                <c:pt idx="21">
                  <c:v>0.27998076990651083</c:v>
                </c:pt>
                <c:pt idx="22">
                  <c:v>0.27806243798457952</c:v>
                </c:pt>
                <c:pt idx="23">
                  <c:v>0.27605940555038688</c:v>
                </c:pt>
                <c:pt idx="24">
                  <c:v>0.27397228274701602</c:v>
                </c:pt>
                <c:pt idx="25">
                  <c:v>0.27180170533229131</c:v>
                </c:pt>
                <c:pt idx="26">
                  <c:v>0.26954833448512017</c:v>
                </c:pt>
                <c:pt idx="27">
                  <c:v>0.26721285660409155</c:v>
                </c:pt>
                <c:pt idx="28">
                  <c:v>0.2647959830983922</c:v>
                </c:pt>
                <c:pt idx="29">
                  <c:v>0.26229845017110476</c:v>
                </c:pt>
                <c:pt idx="30">
                  <c:v>0.25972101859495317</c:v>
                </c:pt>
                <c:pt idx="31">
                  <c:v>0.25706447348056349</c:v>
                </c:pt>
                <c:pt idx="32">
                  <c:v>0.25432962403731213</c:v>
                </c:pt>
                <c:pt idx="33">
                  <c:v>0.2515173033268327</c:v>
                </c:pt>
                <c:pt idx="34">
                  <c:v>0.24862836800925697</c:v>
                </c:pt>
                <c:pt idx="35">
                  <c:v>0.24566369808226865</c:v>
                </c:pt>
                <c:pt idx="36">
                  <c:v>0.24262419661304674</c:v>
                </c:pt>
                <c:pt idx="37">
                  <c:v>0.23951078946318313</c:v>
                </c:pt>
                <c:pt idx="38">
                  <c:v>0.2363244250066559</c:v>
                </c:pt>
                <c:pt idx="39">
                  <c:v>0.23306607384094558</c:v>
                </c:pt>
                <c:pt idx="40">
                  <c:v>0.22973672849138152</c:v>
                </c:pt>
                <c:pt idx="41">
                  <c:v>0.22633740310880932</c:v>
                </c:pt>
                <c:pt idx="42">
                  <c:v>0.22286913316067053</c:v>
                </c:pt>
                <c:pt idx="43">
                  <c:v>0.21933297511558922</c:v>
                </c:pt>
                <c:pt idx="44">
                  <c:v>0.21573000612156149</c:v>
                </c:pt>
                <c:pt idx="45">
                  <c:v>0.21206132367784561</c:v>
                </c:pt>
                <c:pt idx="46">
                  <c:v>0.20832804530065327</c:v>
                </c:pt>
                <c:pt idx="47">
                  <c:v>0.20453130818274329</c:v>
                </c:pt>
                <c:pt idx="48">
                  <c:v>0.20067226884702158</c:v>
                </c:pt>
                <c:pt idx="49">
                  <c:v>0.19675210279425312</c:v>
                </c:pt>
                <c:pt idx="50">
                  <c:v>0.19277200414499315</c:v>
                </c:pt>
                <c:pt idx="51">
                  <c:v>0.18873318527584626</c:v>
                </c:pt>
                <c:pt idx="52">
                  <c:v>0.18463687645016491</c:v>
                </c:pt>
                <c:pt idx="53">
                  <c:v>0.18048432544329931</c:v>
                </c:pt>
                <c:pt idx="54">
                  <c:v>0.17627679716251268</c:v>
                </c:pt>
                <c:pt idx="55">
                  <c:v>0.17201557326167874</c:v>
                </c:pt>
                <c:pt idx="56">
                  <c:v>0.16770195175087696</c:v>
                </c:pt>
                <c:pt idx="57">
                  <c:v>0.16333724660100662</c:v>
                </c:pt>
                <c:pt idx="58">
                  <c:v>0.15892278734353815</c:v>
                </c:pt>
                <c:pt idx="59">
                  <c:v>0.15445991866552525</c:v>
                </c:pt>
                <c:pt idx="60">
                  <c:v>0.14995000000000003</c:v>
                </c:pt>
                <c:pt idx="61">
                  <c:v>0.14539440511187651</c:v>
                </c:pt>
                <c:pt idx="62">
                  <c:v>0.14079452167948867</c:v>
                </c:pt>
                <c:pt idx="63">
                  <c:v>0.13615175087189008</c:v>
                </c:pt>
                <c:pt idx="64">
                  <c:v>0.13146750692204434</c:v>
                </c:pt>
                <c:pt idx="65">
                  <c:v>0.12674321669603575</c:v>
                </c:pt>
                <c:pt idx="66">
                  <c:v>0.12198031925843249</c:v>
                </c:pt>
                <c:pt idx="67">
                  <c:v>0.11718026543393319</c:v>
                </c:pt>
                <c:pt idx="68">
                  <c:v>0.112344517365432</c:v>
                </c:pt>
                <c:pt idx="69">
                  <c:v>0.10747454806863559</c:v>
                </c:pt>
                <c:pt idx="70">
                  <c:v>0.10257184098336808</c:v>
                </c:pt>
                <c:pt idx="71">
                  <c:v>9.7637889521701313E-2</c:v>
                </c:pt>
                <c:pt idx="72">
                  <c:v>9.2674196613046739E-2</c:v>
                </c:pt>
                <c:pt idx="73">
                  <c:v>8.7682274246348751E-2</c:v>
                </c:pt>
                <c:pt idx="74">
                  <c:v>8.2663643009518048E-2</c:v>
                </c:pt>
                <c:pt idx="75">
                  <c:v>7.7619831626245972E-2</c:v>
                </c:pt>
                <c:pt idx="76">
                  <c:v>7.255237649034034E-2</c:v>
                </c:pt>
                <c:pt idx="77">
                  <c:v>6.7462821197725092E-2</c:v>
                </c:pt>
                <c:pt idx="78">
                  <c:v>6.2352716076246061E-2</c:v>
                </c:pt>
                <c:pt idx="79">
                  <c:v>5.7223617713425823E-2</c:v>
                </c:pt>
                <c:pt idx="80">
                  <c:v>5.2077088482312434E-2</c:v>
                </c:pt>
                <c:pt idx="81">
                  <c:v>4.6914696065565253E-2</c:v>
                </c:pt>
                <c:pt idx="82">
                  <c:v>4.1738012977923636E-2</c:v>
                </c:pt>
                <c:pt idx="83">
                  <c:v>3.6548616087203729E-2</c:v>
                </c:pt>
                <c:pt idx="84">
                  <c:v>3.134808613396927E-2</c:v>
                </c:pt>
                <c:pt idx="85">
                  <c:v>2.6138007250022674E-2</c:v>
                </c:pt>
                <c:pt idx="86">
                  <c:v>2.0919966475863156E-2</c:v>
                </c:pt>
                <c:pt idx="87">
                  <c:v>1.5695553277258894E-2</c:v>
                </c:pt>
                <c:pt idx="88">
                  <c:v>1.0466359061080075E-2</c:v>
                </c:pt>
                <c:pt idx="89">
                  <c:v>5.2339766905413511E-3</c:v>
                </c:pt>
                <c:pt idx="90">
                  <c:v>1.8371101081354757E-17</c:v>
                </c:pt>
                <c:pt idx="91">
                  <c:v>-5.2339766905413147E-3</c:v>
                </c:pt>
                <c:pt idx="92">
                  <c:v>-1.0466359061080037E-2</c:v>
                </c:pt>
                <c:pt idx="93">
                  <c:v>-1.5695553277258859E-2</c:v>
                </c:pt>
                <c:pt idx="94">
                  <c:v>-2.0919966475863187E-2</c:v>
                </c:pt>
                <c:pt idx="95">
                  <c:v>-2.6138007250022705E-2</c:v>
                </c:pt>
                <c:pt idx="96">
                  <c:v>-3.1348086133969298E-2</c:v>
                </c:pt>
                <c:pt idx="97">
                  <c:v>-3.6548616087203695E-2</c:v>
                </c:pt>
                <c:pt idx="98">
                  <c:v>-4.1738012977923601E-2</c:v>
                </c:pt>
                <c:pt idx="99">
                  <c:v>-4.6914696065565219E-2</c:v>
                </c:pt>
                <c:pt idx="100">
                  <c:v>-5.2077088482312399E-2</c:v>
                </c:pt>
                <c:pt idx="101">
                  <c:v>-5.7223617713425788E-2</c:v>
                </c:pt>
                <c:pt idx="102">
                  <c:v>-6.2352716076246026E-2</c:v>
                </c:pt>
                <c:pt idx="103">
                  <c:v>-6.746282119772512E-2</c:v>
                </c:pt>
                <c:pt idx="104">
                  <c:v>-7.2552376490340367E-2</c:v>
                </c:pt>
                <c:pt idx="105">
                  <c:v>-7.7619831626246E-2</c:v>
                </c:pt>
                <c:pt idx="106">
                  <c:v>-8.266364300951802E-2</c:v>
                </c:pt>
                <c:pt idx="107">
                  <c:v>-8.7682274246348724E-2</c:v>
                </c:pt>
                <c:pt idx="108">
                  <c:v>-9.2674196613046711E-2</c:v>
                </c:pt>
                <c:pt idx="109">
                  <c:v>-9.7637889521701271E-2</c:v>
                </c:pt>
                <c:pt idx="110">
                  <c:v>-0.10257184098336805</c:v>
                </c:pt>
                <c:pt idx="111">
                  <c:v>-0.10747454806863554</c:v>
                </c:pt>
                <c:pt idx="112">
                  <c:v>-0.11234451736543204</c:v>
                </c:pt>
                <c:pt idx="113">
                  <c:v>-0.1171802654339332</c:v>
                </c:pt>
                <c:pt idx="114">
                  <c:v>-0.1219803192584325</c:v>
                </c:pt>
                <c:pt idx="115">
                  <c:v>-0.12674321669603572</c:v>
                </c:pt>
                <c:pt idx="116">
                  <c:v>-0.13146750692204434</c:v>
                </c:pt>
                <c:pt idx="117">
                  <c:v>-0.13615175087189005</c:v>
                </c:pt>
                <c:pt idx="118">
                  <c:v>-0.14079452167948869</c:v>
                </c:pt>
                <c:pt idx="119">
                  <c:v>-0.14539440511187646</c:v>
                </c:pt>
                <c:pt idx="120">
                  <c:v>-0.14994999999999994</c:v>
                </c:pt>
                <c:pt idx="121">
                  <c:v>-0.15445991866552528</c:v>
                </c:pt>
                <c:pt idx="122">
                  <c:v>-0.15892278734353812</c:v>
                </c:pt>
                <c:pt idx="123">
                  <c:v>-0.16333724660100662</c:v>
                </c:pt>
                <c:pt idx="124">
                  <c:v>-0.16770195175087693</c:v>
                </c:pt>
                <c:pt idx="125">
                  <c:v>-0.17201557326167874</c:v>
                </c:pt>
                <c:pt idx="126">
                  <c:v>-0.17627679716251266</c:v>
                </c:pt>
                <c:pt idx="127">
                  <c:v>-0.18048432544329931</c:v>
                </c:pt>
                <c:pt idx="128">
                  <c:v>-0.18463687645016491</c:v>
                </c:pt>
                <c:pt idx="129">
                  <c:v>-0.1887331852758462</c:v>
                </c:pt>
                <c:pt idx="130">
                  <c:v>-0.19277200414499315</c:v>
                </c:pt>
                <c:pt idx="131">
                  <c:v>-0.19675210279425309</c:v>
                </c:pt>
                <c:pt idx="132">
                  <c:v>-0.20067226884702158</c:v>
                </c:pt>
                <c:pt idx="133">
                  <c:v>-0.20453130818274326</c:v>
                </c:pt>
                <c:pt idx="134">
                  <c:v>-0.2083280453006533</c:v>
                </c:pt>
                <c:pt idx="135">
                  <c:v>-0.21206132367784558</c:v>
                </c:pt>
                <c:pt idx="136">
                  <c:v>-0.21573000612156149</c:v>
                </c:pt>
                <c:pt idx="137">
                  <c:v>-0.21933297511558922</c:v>
                </c:pt>
                <c:pt idx="138">
                  <c:v>-0.22286913316067047</c:v>
                </c:pt>
                <c:pt idx="139">
                  <c:v>-0.22633740310880932</c:v>
                </c:pt>
                <c:pt idx="140">
                  <c:v>-0.22973672849138146</c:v>
                </c:pt>
                <c:pt idx="141">
                  <c:v>-0.23306607384094558</c:v>
                </c:pt>
                <c:pt idx="142">
                  <c:v>-0.2363244250066559</c:v>
                </c:pt>
                <c:pt idx="143">
                  <c:v>-0.23951078946318316</c:v>
                </c:pt>
                <c:pt idx="144">
                  <c:v>-0.24262419661304671</c:v>
                </c:pt>
                <c:pt idx="145">
                  <c:v>-0.24566369808226868</c:v>
                </c:pt>
                <c:pt idx="146">
                  <c:v>-0.24862836800925697</c:v>
                </c:pt>
                <c:pt idx="147">
                  <c:v>-0.25151730332683264</c:v>
                </c:pt>
                <c:pt idx="148">
                  <c:v>-0.25432962403731213</c:v>
                </c:pt>
                <c:pt idx="149">
                  <c:v>-0.25706447348056344</c:v>
                </c:pt>
                <c:pt idx="150">
                  <c:v>-0.25972101859495317</c:v>
                </c:pt>
                <c:pt idx="151">
                  <c:v>-0.26229845017110476</c:v>
                </c:pt>
                <c:pt idx="152">
                  <c:v>-0.2647959830983922</c:v>
                </c:pt>
                <c:pt idx="153">
                  <c:v>-0.2672128566040915</c:v>
                </c:pt>
                <c:pt idx="154">
                  <c:v>-0.26954833448512017</c:v>
                </c:pt>
                <c:pt idx="155">
                  <c:v>-0.27180170533229131</c:v>
                </c:pt>
                <c:pt idx="156">
                  <c:v>-0.27397228274701596</c:v>
                </c:pt>
                <c:pt idx="157">
                  <c:v>-0.27605940555038688</c:v>
                </c:pt>
                <c:pt idx="158">
                  <c:v>-0.27806243798457952</c:v>
                </c:pt>
                <c:pt idx="159">
                  <c:v>-0.27998076990651083</c:v>
                </c:pt>
                <c:pt idx="160">
                  <c:v>-0.2818138169736939</c:v>
                </c:pt>
                <c:pt idx="161">
                  <c:v>-0.28356102082223511</c:v>
                </c:pt>
                <c:pt idx="162">
                  <c:v>-0.28522184923691657</c:v>
                </c:pt>
                <c:pt idx="163">
                  <c:v>-0.28679579631331437</c:v>
                </c:pt>
                <c:pt idx="164">
                  <c:v>-0.28828238261190181</c:v>
                </c:pt>
                <c:pt idx="165">
                  <c:v>-0.28968115530409155</c:v>
                </c:pt>
                <c:pt idx="166">
                  <c:v>-0.29099168831017136</c:v>
                </c:pt>
                <c:pt idx="167">
                  <c:v>-0.29221358242909201</c:v>
                </c:pt>
                <c:pt idx="168">
                  <c:v>-0.29334646546006832</c:v>
                </c:pt>
                <c:pt idx="169">
                  <c:v>-0.29438999231595442</c:v>
                </c:pt>
                <c:pt idx="170">
                  <c:v>-0.2953438451283612</c:v>
                </c:pt>
                <c:pt idx="171">
                  <c:v>-0.29620773334448181</c:v>
                </c:pt>
                <c:pt idx="172">
                  <c:v>-0.29698139381559696</c:v>
                </c:pt>
                <c:pt idx="173">
                  <c:v>-0.29766459087723246</c:v>
                </c:pt>
                <c:pt idx="174">
                  <c:v>-0.29825711642094516</c:v>
                </c:pt>
                <c:pt idx="175">
                  <c:v>-0.29875878995771449</c:v>
                </c:pt>
                <c:pt idx="176">
                  <c:v>-0.29916945867292127</c:v>
                </c:pt>
                <c:pt idx="177">
                  <c:v>-0.2994889974728967</c:v>
                </c:pt>
                <c:pt idx="178">
                  <c:v>-0.29971730902302685</c:v>
                </c:pt>
                <c:pt idx="179">
                  <c:v>-0.29985432377740173</c:v>
                </c:pt>
                <c:pt idx="180">
                  <c:v>-0.2999</c:v>
                </c:pt>
                <c:pt idx="181">
                  <c:v>-0.29985432377740173</c:v>
                </c:pt>
                <c:pt idx="182">
                  <c:v>-0.29971730902302685</c:v>
                </c:pt>
                <c:pt idx="183">
                  <c:v>-0.2994889974728967</c:v>
                </c:pt>
                <c:pt idx="184">
                  <c:v>-0.29916945867292127</c:v>
                </c:pt>
                <c:pt idx="185">
                  <c:v>-0.29875878995771449</c:v>
                </c:pt>
                <c:pt idx="186">
                  <c:v>-0.29825711642094516</c:v>
                </c:pt>
                <c:pt idx="187">
                  <c:v>-0.29766459087723252</c:v>
                </c:pt>
                <c:pt idx="188">
                  <c:v>-0.29698139381559691</c:v>
                </c:pt>
                <c:pt idx="189">
                  <c:v>-0.29620773334448181</c:v>
                </c:pt>
                <c:pt idx="190">
                  <c:v>-0.2953438451283612</c:v>
                </c:pt>
                <c:pt idx="191">
                  <c:v>-0.29438999231595442</c:v>
                </c:pt>
                <c:pt idx="192">
                  <c:v>-0.29334646546006832</c:v>
                </c:pt>
                <c:pt idx="193">
                  <c:v>-0.29221358242909207</c:v>
                </c:pt>
                <c:pt idx="194">
                  <c:v>-0.29099168831017136</c:v>
                </c:pt>
                <c:pt idx="195">
                  <c:v>-0.28968115530409161</c:v>
                </c:pt>
                <c:pt idx="196">
                  <c:v>-0.28828238261190181</c:v>
                </c:pt>
                <c:pt idx="197">
                  <c:v>-0.28679579631331431</c:v>
                </c:pt>
                <c:pt idx="198">
                  <c:v>-0.28522184923691657</c:v>
                </c:pt>
                <c:pt idx="199">
                  <c:v>-0.28356102082223511</c:v>
                </c:pt>
                <c:pt idx="200">
                  <c:v>-0.28181381697369395</c:v>
                </c:pt>
                <c:pt idx="201">
                  <c:v>-0.27998076990651083</c:v>
                </c:pt>
                <c:pt idx="202">
                  <c:v>-0.27806243798457952</c:v>
                </c:pt>
                <c:pt idx="203">
                  <c:v>-0.27605940555038688</c:v>
                </c:pt>
                <c:pt idx="204">
                  <c:v>-0.27397228274701602</c:v>
                </c:pt>
                <c:pt idx="205">
                  <c:v>-0.27180170533229137</c:v>
                </c:pt>
                <c:pt idx="206">
                  <c:v>-0.26954833448512017</c:v>
                </c:pt>
                <c:pt idx="207">
                  <c:v>-0.26721285660409155</c:v>
                </c:pt>
                <c:pt idx="208">
                  <c:v>-0.2647959830983922</c:v>
                </c:pt>
                <c:pt idx="209">
                  <c:v>-0.26229845017110481</c:v>
                </c:pt>
                <c:pt idx="210">
                  <c:v>-0.25972101859495311</c:v>
                </c:pt>
                <c:pt idx="211">
                  <c:v>-0.25706447348056349</c:v>
                </c:pt>
                <c:pt idx="212">
                  <c:v>-0.25432962403731219</c:v>
                </c:pt>
                <c:pt idx="213">
                  <c:v>-0.2515173033268327</c:v>
                </c:pt>
                <c:pt idx="214">
                  <c:v>-0.24862836800925706</c:v>
                </c:pt>
                <c:pt idx="215">
                  <c:v>-0.24566369808226865</c:v>
                </c:pt>
                <c:pt idx="216">
                  <c:v>-0.24262419661304677</c:v>
                </c:pt>
                <c:pt idx="217">
                  <c:v>-0.23951078946318313</c:v>
                </c:pt>
                <c:pt idx="218">
                  <c:v>-0.23632442500665593</c:v>
                </c:pt>
                <c:pt idx="219">
                  <c:v>-0.23306607384094555</c:v>
                </c:pt>
                <c:pt idx="220">
                  <c:v>-0.22973672849138152</c:v>
                </c:pt>
                <c:pt idx="221">
                  <c:v>-0.22633740310880937</c:v>
                </c:pt>
                <c:pt idx="222">
                  <c:v>-0.22286913316067053</c:v>
                </c:pt>
                <c:pt idx="223">
                  <c:v>-0.21933297511558925</c:v>
                </c:pt>
                <c:pt idx="224">
                  <c:v>-0.21573000612156146</c:v>
                </c:pt>
                <c:pt idx="225">
                  <c:v>-0.21206132367784564</c:v>
                </c:pt>
                <c:pt idx="226">
                  <c:v>-0.20832804530065327</c:v>
                </c:pt>
                <c:pt idx="227">
                  <c:v>-0.20453130818274332</c:v>
                </c:pt>
                <c:pt idx="228">
                  <c:v>-0.20067226884702155</c:v>
                </c:pt>
                <c:pt idx="229">
                  <c:v>-0.19675210279425312</c:v>
                </c:pt>
                <c:pt idx="230">
                  <c:v>-0.19277200414499318</c:v>
                </c:pt>
                <c:pt idx="231">
                  <c:v>-0.18873318527584637</c:v>
                </c:pt>
                <c:pt idx="232">
                  <c:v>-0.18463687645016486</c:v>
                </c:pt>
                <c:pt idx="233">
                  <c:v>-0.18048432544329929</c:v>
                </c:pt>
                <c:pt idx="234">
                  <c:v>-0.17627679716251274</c:v>
                </c:pt>
                <c:pt idx="235">
                  <c:v>-0.17201557326167882</c:v>
                </c:pt>
                <c:pt idx="236">
                  <c:v>-0.1677019517508769</c:v>
                </c:pt>
                <c:pt idx="237">
                  <c:v>-0.1633372466010066</c:v>
                </c:pt>
                <c:pt idx="238">
                  <c:v>-0.15892278734353818</c:v>
                </c:pt>
                <c:pt idx="239">
                  <c:v>-0.15445991866552533</c:v>
                </c:pt>
                <c:pt idx="240">
                  <c:v>-0.14995000000000014</c:v>
                </c:pt>
                <c:pt idx="241">
                  <c:v>-0.14539440511187643</c:v>
                </c:pt>
                <c:pt idx="242">
                  <c:v>-0.14079452167948864</c:v>
                </c:pt>
                <c:pt idx="243">
                  <c:v>-0.13615175087189013</c:v>
                </c:pt>
                <c:pt idx="244">
                  <c:v>-0.13146750692204442</c:v>
                </c:pt>
                <c:pt idx="245">
                  <c:v>-0.12674321669603567</c:v>
                </c:pt>
                <c:pt idx="246">
                  <c:v>-0.12198031925843245</c:v>
                </c:pt>
                <c:pt idx="247">
                  <c:v>-0.11718026543393321</c:v>
                </c:pt>
                <c:pt idx="248">
                  <c:v>-0.11234451736543209</c:v>
                </c:pt>
                <c:pt idx="249">
                  <c:v>-0.10747454806863568</c:v>
                </c:pt>
                <c:pt idx="250">
                  <c:v>-0.102571840983368</c:v>
                </c:pt>
                <c:pt idx="251">
                  <c:v>-9.7637889521701271E-2</c:v>
                </c:pt>
                <c:pt idx="252">
                  <c:v>-9.267419661304678E-2</c:v>
                </c:pt>
                <c:pt idx="253">
                  <c:v>-8.7682274246348862E-2</c:v>
                </c:pt>
                <c:pt idx="254">
                  <c:v>-8.2663643009517965E-2</c:v>
                </c:pt>
                <c:pt idx="255">
                  <c:v>-7.761983162624593E-2</c:v>
                </c:pt>
                <c:pt idx="256">
                  <c:v>-7.2552376490340367E-2</c:v>
                </c:pt>
                <c:pt idx="257">
                  <c:v>-6.746282119772519E-2</c:v>
                </c:pt>
                <c:pt idx="258">
                  <c:v>-6.2352716076246158E-2</c:v>
                </c:pt>
                <c:pt idx="259">
                  <c:v>-5.7223617713425726E-2</c:v>
                </c:pt>
                <c:pt idx="260">
                  <c:v>-5.2077088482312406E-2</c:v>
                </c:pt>
                <c:pt idx="261">
                  <c:v>-4.6914696065565288E-2</c:v>
                </c:pt>
                <c:pt idx="262">
                  <c:v>-4.173801297792374E-2</c:v>
                </c:pt>
                <c:pt idx="263">
                  <c:v>-3.6548616087203639E-2</c:v>
                </c:pt>
                <c:pt idx="264">
                  <c:v>-3.1348086133969243E-2</c:v>
                </c:pt>
                <c:pt idx="265">
                  <c:v>-2.6138007250022709E-2</c:v>
                </c:pt>
                <c:pt idx="266">
                  <c:v>-2.091996647586326E-2</c:v>
                </c:pt>
                <c:pt idx="267">
                  <c:v>-1.5695553277258998E-2</c:v>
                </c:pt>
                <c:pt idx="268">
                  <c:v>-1.0466359061079978E-2</c:v>
                </c:pt>
                <c:pt idx="269">
                  <c:v>-5.2339766905413207E-3</c:v>
                </c:pt>
                <c:pt idx="270">
                  <c:v>-5.5113303244064268E-17</c:v>
                </c:pt>
                <c:pt idx="271">
                  <c:v>5.2339766905412106E-3</c:v>
                </c:pt>
                <c:pt idx="272">
                  <c:v>1.0466359061080134E-2</c:v>
                </c:pt>
                <c:pt idx="273">
                  <c:v>1.569555327725889E-2</c:v>
                </c:pt>
                <c:pt idx="274">
                  <c:v>2.0919966475863153E-2</c:v>
                </c:pt>
                <c:pt idx="275">
                  <c:v>2.6138007250022601E-2</c:v>
                </c:pt>
                <c:pt idx="276">
                  <c:v>3.1348086133969132E-2</c:v>
                </c:pt>
                <c:pt idx="277">
                  <c:v>3.6548616087203792E-2</c:v>
                </c:pt>
                <c:pt idx="278">
                  <c:v>4.1738012977923636E-2</c:v>
                </c:pt>
                <c:pt idx="279">
                  <c:v>4.6914696065565177E-2</c:v>
                </c:pt>
                <c:pt idx="280">
                  <c:v>5.2077088482312295E-2</c:v>
                </c:pt>
                <c:pt idx="281">
                  <c:v>5.7223617713425878E-2</c:v>
                </c:pt>
                <c:pt idx="282">
                  <c:v>6.2352716076246054E-2</c:v>
                </c:pt>
                <c:pt idx="283">
                  <c:v>6.7462821197725092E-2</c:v>
                </c:pt>
                <c:pt idx="284">
                  <c:v>7.255237649034027E-2</c:v>
                </c:pt>
                <c:pt idx="285">
                  <c:v>7.7619831626245833E-2</c:v>
                </c:pt>
                <c:pt idx="286">
                  <c:v>8.2663643009518117E-2</c:v>
                </c:pt>
                <c:pt idx="287">
                  <c:v>8.7682274246348738E-2</c:v>
                </c:pt>
                <c:pt idx="288">
                  <c:v>9.2674196613046669E-2</c:v>
                </c:pt>
                <c:pt idx="289">
                  <c:v>9.7637889521701174E-2</c:v>
                </c:pt>
                <c:pt idx="290">
                  <c:v>0.10257184098336813</c:v>
                </c:pt>
                <c:pt idx="291">
                  <c:v>0.10747454806863559</c:v>
                </c:pt>
                <c:pt idx="292">
                  <c:v>0.112344517365432</c:v>
                </c:pt>
                <c:pt idx="293">
                  <c:v>0.11718026543393312</c:v>
                </c:pt>
                <c:pt idx="294">
                  <c:v>0.12198031925843235</c:v>
                </c:pt>
                <c:pt idx="295">
                  <c:v>0.1267432166960358</c:v>
                </c:pt>
                <c:pt idx="296">
                  <c:v>0.13146750692204431</c:v>
                </c:pt>
                <c:pt idx="297">
                  <c:v>0.13615175087189005</c:v>
                </c:pt>
                <c:pt idx="298">
                  <c:v>0.14079452167948853</c:v>
                </c:pt>
                <c:pt idx="299">
                  <c:v>0.14539440511187654</c:v>
                </c:pt>
                <c:pt idx="300">
                  <c:v>0.14995000000000003</c:v>
                </c:pt>
                <c:pt idx="301">
                  <c:v>0.15445991866552525</c:v>
                </c:pt>
                <c:pt idx="302">
                  <c:v>0.1589227873435381</c:v>
                </c:pt>
                <c:pt idx="303">
                  <c:v>0.16333724660100649</c:v>
                </c:pt>
                <c:pt idx="304">
                  <c:v>0.16770195175087704</c:v>
                </c:pt>
                <c:pt idx="305">
                  <c:v>0.17201557326167871</c:v>
                </c:pt>
                <c:pt idx="306">
                  <c:v>0.17627679716251263</c:v>
                </c:pt>
                <c:pt idx="307">
                  <c:v>0.18048432544329918</c:v>
                </c:pt>
                <c:pt idx="308">
                  <c:v>0.18463687645016499</c:v>
                </c:pt>
                <c:pt idx="309">
                  <c:v>0.18873318527584626</c:v>
                </c:pt>
                <c:pt idx="310">
                  <c:v>0.19277200414499313</c:v>
                </c:pt>
                <c:pt idx="311">
                  <c:v>0.19675210279425306</c:v>
                </c:pt>
                <c:pt idx="312">
                  <c:v>0.20067226884702144</c:v>
                </c:pt>
                <c:pt idx="313">
                  <c:v>0.20453130818274332</c:v>
                </c:pt>
                <c:pt idx="314">
                  <c:v>0.20832804530065327</c:v>
                </c:pt>
                <c:pt idx="315">
                  <c:v>0.21206132367784555</c:v>
                </c:pt>
                <c:pt idx="316">
                  <c:v>0.2157300061215614</c:v>
                </c:pt>
                <c:pt idx="317">
                  <c:v>0.21933297511558927</c:v>
                </c:pt>
                <c:pt idx="318">
                  <c:v>0.22286913316067053</c:v>
                </c:pt>
                <c:pt idx="319">
                  <c:v>0.22633740310880929</c:v>
                </c:pt>
                <c:pt idx="320">
                  <c:v>0.22973672849138144</c:v>
                </c:pt>
                <c:pt idx="321">
                  <c:v>0.23306607384094546</c:v>
                </c:pt>
                <c:pt idx="322">
                  <c:v>0.23632442500665593</c:v>
                </c:pt>
                <c:pt idx="323">
                  <c:v>0.23951078946318313</c:v>
                </c:pt>
                <c:pt idx="324">
                  <c:v>0.24262419661304671</c:v>
                </c:pt>
                <c:pt idx="325">
                  <c:v>0.24566369808226857</c:v>
                </c:pt>
                <c:pt idx="326">
                  <c:v>0.24862836800925706</c:v>
                </c:pt>
                <c:pt idx="327">
                  <c:v>0.2515173033268327</c:v>
                </c:pt>
                <c:pt idx="328">
                  <c:v>0.25432962403731213</c:v>
                </c:pt>
                <c:pt idx="329">
                  <c:v>0.25706447348056344</c:v>
                </c:pt>
                <c:pt idx="330">
                  <c:v>0.25972101859495306</c:v>
                </c:pt>
                <c:pt idx="331">
                  <c:v>0.26229845017110481</c:v>
                </c:pt>
                <c:pt idx="332">
                  <c:v>0.2647959830983922</c:v>
                </c:pt>
                <c:pt idx="333">
                  <c:v>0.2672128566040915</c:v>
                </c:pt>
                <c:pt idx="334">
                  <c:v>0.26954833448512011</c:v>
                </c:pt>
                <c:pt idx="335">
                  <c:v>0.27180170533229137</c:v>
                </c:pt>
                <c:pt idx="336">
                  <c:v>0.27397228274701602</c:v>
                </c:pt>
                <c:pt idx="337">
                  <c:v>0.27605940555038683</c:v>
                </c:pt>
                <c:pt idx="338">
                  <c:v>0.27806243798457952</c:v>
                </c:pt>
                <c:pt idx="339">
                  <c:v>0.27998076990651072</c:v>
                </c:pt>
                <c:pt idx="340">
                  <c:v>0.28181381697369395</c:v>
                </c:pt>
                <c:pt idx="341">
                  <c:v>0.28356102082223511</c:v>
                </c:pt>
                <c:pt idx="342">
                  <c:v>0.28522184923691657</c:v>
                </c:pt>
                <c:pt idx="343">
                  <c:v>0.28679579631331431</c:v>
                </c:pt>
                <c:pt idx="344">
                  <c:v>0.28828238261190181</c:v>
                </c:pt>
                <c:pt idx="345">
                  <c:v>0.28968115530409161</c:v>
                </c:pt>
                <c:pt idx="346">
                  <c:v>0.29099168831017136</c:v>
                </c:pt>
                <c:pt idx="347">
                  <c:v>0.29221358242909201</c:v>
                </c:pt>
                <c:pt idx="348">
                  <c:v>0.29334646546006832</c:v>
                </c:pt>
                <c:pt idx="349">
                  <c:v>0.29438999231595442</c:v>
                </c:pt>
                <c:pt idx="350">
                  <c:v>0.2953438451283612</c:v>
                </c:pt>
                <c:pt idx="351">
                  <c:v>0.29620773334448181</c:v>
                </c:pt>
                <c:pt idx="352">
                  <c:v>0.29698139381559691</c:v>
                </c:pt>
                <c:pt idx="353">
                  <c:v>0.29766459087723252</c:v>
                </c:pt>
                <c:pt idx="354">
                  <c:v>0.29825711642094516</c:v>
                </c:pt>
                <c:pt idx="355">
                  <c:v>0.29875878995771449</c:v>
                </c:pt>
                <c:pt idx="356">
                  <c:v>0.29916945867292127</c:v>
                </c:pt>
                <c:pt idx="357">
                  <c:v>0.2994889974728967</c:v>
                </c:pt>
                <c:pt idx="358">
                  <c:v>0.29971730902302685</c:v>
                </c:pt>
                <c:pt idx="359">
                  <c:v>0.29985432377740173</c:v>
                </c:pt>
              </c:numCache>
            </c:numRef>
          </c:xVal>
          <c:yVal>
            <c:numRef>
              <c:f>'ZXR750 Data'!$G$3:$G$362</c:f>
              <c:numCache>
                <c:formatCode>General</c:formatCode>
                <c:ptCount val="360"/>
                <c:pt idx="0">
                  <c:v>0.2999</c:v>
                </c:pt>
                <c:pt idx="1">
                  <c:v>0.30513397669054132</c:v>
                </c:pt>
                <c:pt idx="2">
                  <c:v>0.31036635906108007</c:v>
                </c:pt>
                <c:pt idx="3">
                  <c:v>0.31559555327725886</c:v>
                </c:pt>
                <c:pt idx="4">
                  <c:v>0.32081996647586319</c:v>
                </c:pt>
                <c:pt idx="5">
                  <c:v>0.32603800725002269</c:v>
                </c:pt>
                <c:pt idx="6">
                  <c:v>0.33124808613396928</c:v>
                </c:pt>
                <c:pt idx="7">
                  <c:v>0.33644861608720372</c:v>
                </c:pt>
                <c:pt idx="8">
                  <c:v>0.34163801297792362</c:v>
                </c:pt>
                <c:pt idx="9">
                  <c:v>0.34681469606556525</c:v>
                </c:pt>
                <c:pt idx="10">
                  <c:v>0.35197708848231241</c:v>
                </c:pt>
                <c:pt idx="11">
                  <c:v>0.35712361771342577</c:v>
                </c:pt>
                <c:pt idx="12">
                  <c:v>0.36225271607624604</c:v>
                </c:pt>
                <c:pt idx="13">
                  <c:v>0.36736282119772512</c:v>
                </c:pt>
                <c:pt idx="14">
                  <c:v>0.37245237649034035</c:v>
                </c:pt>
                <c:pt idx="15">
                  <c:v>0.37751983162624597</c:v>
                </c:pt>
                <c:pt idx="16">
                  <c:v>0.38256364300951806</c:v>
                </c:pt>
                <c:pt idx="17">
                  <c:v>0.38758227424634872</c:v>
                </c:pt>
                <c:pt idx="18">
                  <c:v>0.39257419661304671</c:v>
                </c:pt>
                <c:pt idx="19">
                  <c:v>0.39753788952170133</c:v>
                </c:pt>
                <c:pt idx="20">
                  <c:v>0.40247184098336808</c:v>
                </c:pt>
                <c:pt idx="21">
                  <c:v>0.40737454806863554</c:v>
                </c:pt>
                <c:pt idx="22">
                  <c:v>0.41224451736543199</c:v>
                </c:pt>
                <c:pt idx="23">
                  <c:v>0.41708026543393317</c:v>
                </c:pt>
                <c:pt idx="24">
                  <c:v>0.4218803192584325</c:v>
                </c:pt>
                <c:pt idx="25">
                  <c:v>0.42664321669603578</c:v>
                </c:pt>
                <c:pt idx="26">
                  <c:v>0.43136750692204429</c:v>
                </c:pt>
                <c:pt idx="27">
                  <c:v>0.43605175087189008</c:v>
                </c:pt>
                <c:pt idx="28">
                  <c:v>0.44069452167948864</c:v>
                </c:pt>
                <c:pt idx="29">
                  <c:v>0.44529440511187646</c:v>
                </c:pt>
                <c:pt idx="30">
                  <c:v>0.44984999999999997</c:v>
                </c:pt>
                <c:pt idx="31">
                  <c:v>0.45435991866552528</c:v>
                </c:pt>
                <c:pt idx="32">
                  <c:v>0.45882278734353815</c:v>
                </c:pt>
                <c:pt idx="33">
                  <c:v>0.46323724660100662</c:v>
                </c:pt>
                <c:pt idx="34">
                  <c:v>0.46760195175087699</c:v>
                </c:pt>
                <c:pt idx="35">
                  <c:v>0.47191557326167871</c:v>
                </c:pt>
                <c:pt idx="36">
                  <c:v>0.47617679716251271</c:v>
                </c:pt>
                <c:pt idx="37">
                  <c:v>0.48038432544329929</c:v>
                </c:pt>
                <c:pt idx="38">
                  <c:v>0.48453687645016491</c:v>
                </c:pt>
                <c:pt idx="39">
                  <c:v>0.4886331852758462</c:v>
                </c:pt>
                <c:pt idx="40">
                  <c:v>0.49267200414499313</c:v>
                </c:pt>
                <c:pt idx="41">
                  <c:v>0.49665210279425309</c:v>
                </c:pt>
                <c:pt idx="42">
                  <c:v>0.50057226884702155</c:v>
                </c:pt>
                <c:pt idx="43">
                  <c:v>0.50443130818274329</c:v>
                </c:pt>
                <c:pt idx="44">
                  <c:v>0.50822804530065324</c:v>
                </c:pt>
                <c:pt idx="45">
                  <c:v>0.51196132367784553</c:v>
                </c:pt>
                <c:pt idx="46">
                  <c:v>0.51563000612156151</c:v>
                </c:pt>
                <c:pt idx="47">
                  <c:v>0.51923297511558919</c:v>
                </c:pt>
                <c:pt idx="48">
                  <c:v>0.52276913316067053</c:v>
                </c:pt>
                <c:pt idx="49">
                  <c:v>0.52623740310880929</c:v>
                </c:pt>
                <c:pt idx="50">
                  <c:v>0.52963672849138155</c:v>
                </c:pt>
                <c:pt idx="51">
                  <c:v>0.53296607384094563</c:v>
                </c:pt>
                <c:pt idx="52">
                  <c:v>0.5362244250066559</c:v>
                </c:pt>
                <c:pt idx="53">
                  <c:v>0.5394107894631831</c:v>
                </c:pt>
                <c:pt idx="54">
                  <c:v>0.54252419661304674</c:v>
                </c:pt>
                <c:pt idx="55">
                  <c:v>0.54556369808226868</c:v>
                </c:pt>
                <c:pt idx="56">
                  <c:v>0.54852836800925697</c:v>
                </c:pt>
                <c:pt idx="57">
                  <c:v>0.5514173033268327</c:v>
                </c:pt>
                <c:pt idx="58">
                  <c:v>0.55422962403731213</c:v>
                </c:pt>
                <c:pt idx="59">
                  <c:v>0.55696447348056344</c:v>
                </c:pt>
                <c:pt idx="60">
                  <c:v>0.55962101859495306</c:v>
                </c:pt>
                <c:pt idx="61">
                  <c:v>0.56219845017110481</c:v>
                </c:pt>
                <c:pt idx="62">
                  <c:v>0.5646959830983922</c:v>
                </c:pt>
                <c:pt idx="63">
                  <c:v>0.5671128566040915</c:v>
                </c:pt>
                <c:pt idx="64">
                  <c:v>0.56944833448512022</c:v>
                </c:pt>
                <c:pt idx="65">
                  <c:v>0.57170170533229125</c:v>
                </c:pt>
                <c:pt idx="66">
                  <c:v>0.57387228274701596</c:v>
                </c:pt>
                <c:pt idx="67">
                  <c:v>0.57595940555038694</c:v>
                </c:pt>
                <c:pt idx="68">
                  <c:v>0.57796243798457958</c:v>
                </c:pt>
                <c:pt idx="69">
                  <c:v>0.57988076990651083</c:v>
                </c:pt>
                <c:pt idx="70">
                  <c:v>0.58171381697369395</c:v>
                </c:pt>
                <c:pt idx="71">
                  <c:v>0.58346102082223505</c:v>
                </c:pt>
                <c:pt idx="72">
                  <c:v>0.58512184923691657</c:v>
                </c:pt>
                <c:pt idx="73">
                  <c:v>0.58669579631331437</c:v>
                </c:pt>
                <c:pt idx="74">
                  <c:v>0.58818238261190181</c:v>
                </c:pt>
                <c:pt idx="75">
                  <c:v>0.58958115530409161</c:v>
                </c:pt>
                <c:pt idx="76">
                  <c:v>0.59089168831017136</c:v>
                </c:pt>
                <c:pt idx="77">
                  <c:v>0.59211358242909207</c:v>
                </c:pt>
                <c:pt idx="78">
                  <c:v>0.59324646546006832</c:v>
                </c:pt>
                <c:pt idx="79">
                  <c:v>0.59428999231595436</c:v>
                </c:pt>
                <c:pt idx="80">
                  <c:v>0.59524384512836126</c:v>
                </c:pt>
                <c:pt idx="81">
                  <c:v>0.59610773334448175</c:v>
                </c:pt>
                <c:pt idx="82">
                  <c:v>0.59688139381559702</c:v>
                </c:pt>
                <c:pt idx="83">
                  <c:v>0.59756459087723246</c:v>
                </c:pt>
                <c:pt idx="84">
                  <c:v>0.59815711642094516</c:v>
                </c:pt>
                <c:pt idx="85">
                  <c:v>0.59865878995771449</c:v>
                </c:pt>
                <c:pt idx="86">
                  <c:v>0.59906945867292127</c:v>
                </c:pt>
                <c:pt idx="87">
                  <c:v>0.59938899747289676</c:v>
                </c:pt>
                <c:pt idx="88">
                  <c:v>0.59961730902302679</c:v>
                </c:pt>
                <c:pt idx="89">
                  <c:v>0.59975432377740168</c:v>
                </c:pt>
                <c:pt idx="90">
                  <c:v>0.5998</c:v>
                </c:pt>
                <c:pt idx="91">
                  <c:v>0.59975432377740168</c:v>
                </c:pt>
                <c:pt idx="92">
                  <c:v>0.59961730902302679</c:v>
                </c:pt>
                <c:pt idx="93">
                  <c:v>0.59938899747289676</c:v>
                </c:pt>
                <c:pt idx="94">
                  <c:v>0.59906945867292127</c:v>
                </c:pt>
                <c:pt idx="95">
                  <c:v>0.59865878995771449</c:v>
                </c:pt>
                <c:pt idx="96">
                  <c:v>0.59815711642094516</c:v>
                </c:pt>
                <c:pt idx="97">
                  <c:v>0.59756459087723246</c:v>
                </c:pt>
                <c:pt idx="98">
                  <c:v>0.59688139381559702</c:v>
                </c:pt>
                <c:pt idx="99">
                  <c:v>0.59610773334448175</c:v>
                </c:pt>
                <c:pt idx="100">
                  <c:v>0.59524384512836126</c:v>
                </c:pt>
                <c:pt idx="101">
                  <c:v>0.59428999231595436</c:v>
                </c:pt>
                <c:pt idx="102">
                  <c:v>0.59324646546006832</c:v>
                </c:pt>
                <c:pt idx="103">
                  <c:v>0.59211358242909207</c:v>
                </c:pt>
                <c:pt idx="104">
                  <c:v>0.59089168831017136</c:v>
                </c:pt>
                <c:pt idx="105">
                  <c:v>0.58958115530409161</c:v>
                </c:pt>
                <c:pt idx="106">
                  <c:v>0.58818238261190181</c:v>
                </c:pt>
                <c:pt idx="107">
                  <c:v>0.58669579631331437</c:v>
                </c:pt>
                <c:pt idx="108">
                  <c:v>0.58512184923691657</c:v>
                </c:pt>
                <c:pt idx="109">
                  <c:v>0.58346102082223505</c:v>
                </c:pt>
                <c:pt idx="110">
                  <c:v>0.58171381697369395</c:v>
                </c:pt>
                <c:pt idx="111">
                  <c:v>0.57988076990651083</c:v>
                </c:pt>
                <c:pt idx="112">
                  <c:v>0.57796243798457958</c:v>
                </c:pt>
                <c:pt idx="113">
                  <c:v>0.57595940555038683</c:v>
                </c:pt>
                <c:pt idx="114">
                  <c:v>0.57387228274701596</c:v>
                </c:pt>
                <c:pt idx="115">
                  <c:v>0.57170170533229137</c:v>
                </c:pt>
                <c:pt idx="116">
                  <c:v>0.56944833448512022</c:v>
                </c:pt>
                <c:pt idx="117">
                  <c:v>0.5671128566040915</c:v>
                </c:pt>
                <c:pt idx="118">
                  <c:v>0.5646959830983922</c:v>
                </c:pt>
                <c:pt idx="119">
                  <c:v>0.56219845017110481</c:v>
                </c:pt>
                <c:pt idx="120">
                  <c:v>0.55962101859495317</c:v>
                </c:pt>
                <c:pt idx="121">
                  <c:v>0.55696447348056344</c:v>
                </c:pt>
                <c:pt idx="122">
                  <c:v>0.55422962403731213</c:v>
                </c:pt>
                <c:pt idx="123">
                  <c:v>0.55141730332683259</c:v>
                </c:pt>
                <c:pt idx="124">
                  <c:v>0.54852836800925697</c:v>
                </c:pt>
                <c:pt idx="125">
                  <c:v>0.54556369808226857</c:v>
                </c:pt>
                <c:pt idx="126">
                  <c:v>0.54252419661304674</c:v>
                </c:pt>
                <c:pt idx="127">
                  <c:v>0.5394107894631831</c:v>
                </c:pt>
                <c:pt idx="128">
                  <c:v>0.5362244250066559</c:v>
                </c:pt>
                <c:pt idx="129">
                  <c:v>0.53296607384094563</c:v>
                </c:pt>
                <c:pt idx="130">
                  <c:v>0.52963672849138155</c:v>
                </c:pt>
                <c:pt idx="131">
                  <c:v>0.5262374031088094</c:v>
                </c:pt>
                <c:pt idx="132">
                  <c:v>0.52276913316067053</c:v>
                </c:pt>
                <c:pt idx="133">
                  <c:v>0.5192329751155893</c:v>
                </c:pt>
                <c:pt idx="134">
                  <c:v>0.51563000612156151</c:v>
                </c:pt>
                <c:pt idx="135">
                  <c:v>0.51196132367784564</c:v>
                </c:pt>
                <c:pt idx="136">
                  <c:v>0.50822804530065324</c:v>
                </c:pt>
                <c:pt idx="137">
                  <c:v>0.50443130818274329</c:v>
                </c:pt>
                <c:pt idx="138">
                  <c:v>0.50057226884702155</c:v>
                </c:pt>
                <c:pt idx="139">
                  <c:v>0.49665210279425309</c:v>
                </c:pt>
                <c:pt idx="140">
                  <c:v>0.49267200414499318</c:v>
                </c:pt>
                <c:pt idx="141">
                  <c:v>0.4886331852758462</c:v>
                </c:pt>
                <c:pt idx="142">
                  <c:v>0.48453687645016497</c:v>
                </c:pt>
                <c:pt idx="143">
                  <c:v>0.48038432544329923</c:v>
                </c:pt>
                <c:pt idx="144">
                  <c:v>0.47617679716251271</c:v>
                </c:pt>
                <c:pt idx="145">
                  <c:v>0.47191557326167866</c:v>
                </c:pt>
                <c:pt idx="146">
                  <c:v>0.46760195175087699</c:v>
                </c:pt>
                <c:pt idx="147">
                  <c:v>0.46323724660100668</c:v>
                </c:pt>
                <c:pt idx="148">
                  <c:v>0.45882278734353815</c:v>
                </c:pt>
                <c:pt idx="149">
                  <c:v>0.45435991866552528</c:v>
                </c:pt>
                <c:pt idx="150">
                  <c:v>0.44984999999999997</c:v>
                </c:pt>
                <c:pt idx="151">
                  <c:v>0.44529440511187651</c:v>
                </c:pt>
                <c:pt idx="152">
                  <c:v>0.44069452167948864</c:v>
                </c:pt>
                <c:pt idx="153">
                  <c:v>0.43605175087189008</c:v>
                </c:pt>
                <c:pt idx="154">
                  <c:v>0.43136750692204429</c:v>
                </c:pt>
                <c:pt idx="155">
                  <c:v>0.42664321669603578</c:v>
                </c:pt>
                <c:pt idx="156">
                  <c:v>0.42188031925843256</c:v>
                </c:pt>
                <c:pt idx="157">
                  <c:v>0.41708026543393317</c:v>
                </c:pt>
                <c:pt idx="158">
                  <c:v>0.41224451736543211</c:v>
                </c:pt>
                <c:pt idx="159">
                  <c:v>0.40737454806863554</c:v>
                </c:pt>
                <c:pt idx="160">
                  <c:v>0.40247184098336808</c:v>
                </c:pt>
                <c:pt idx="161">
                  <c:v>0.39753788952170127</c:v>
                </c:pt>
                <c:pt idx="162">
                  <c:v>0.39257419661304677</c:v>
                </c:pt>
                <c:pt idx="163">
                  <c:v>0.38758227424634872</c:v>
                </c:pt>
                <c:pt idx="164">
                  <c:v>0.38256364300951806</c:v>
                </c:pt>
                <c:pt idx="165">
                  <c:v>0.37751983162624603</c:v>
                </c:pt>
                <c:pt idx="166">
                  <c:v>0.37245237649034035</c:v>
                </c:pt>
                <c:pt idx="167">
                  <c:v>0.36736282119772518</c:v>
                </c:pt>
                <c:pt idx="168">
                  <c:v>0.36225271607624604</c:v>
                </c:pt>
                <c:pt idx="169">
                  <c:v>0.35712361771342582</c:v>
                </c:pt>
                <c:pt idx="170">
                  <c:v>0.35197708848231241</c:v>
                </c:pt>
                <c:pt idx="171">
                  <c:v>0.34681469606556525</c:v>
                </c:pt>
                <c:pt idx="172">
                  <c:v>0.34163801297792362</c:v>
                </c:pt>
                <c:pt idx="173">
                  <c:v>0.33644861608720378</c:v>
                </c:pt>
                <c:pt idx="174">
                  <c:v>0.33124808613396933</c:v>
                </c:pt>
                <c:pt idx="175">
                  <c:v>0.32603800725002269</c:v>
                </c:pt>
                <c:pt idx="176">
                  <c:v>0.32081996647586325</c:v>
                </c:pt>
                <c:pt idx="177">
                  <c:v>0.31559555327725886</c:v>
                </c:pt>
                <c:pt idx="178">
                  <c:v>0.31036635906108007</c:v>
                </c:pt>
                <c:pt idx="179">
                  <c:v>0.30513397669054132</c:v>
                </c:pt>
                <c:pt idx="180">
                  <c:v>0.29990000000000006</c:v>
                </c:pt>
                <c:pt idx="181">
                  <c:v>0.29466602330945862</c:v>
                </c:pt>
                <c:pt idx="182">
                  <c:v>0.28943364093891999</c:v>
                </c:pt>
                <c:pt idx="183">
                  <c:v>0.28420444672274126</c:v>
                </c:pt>
                <c:pt idx="184">
                  <c:v>0.27898003352413681</c:v>
                </c:pt>
                <c:pt idx="185">
                  <c:v>0.27376199274997737</c:v>
                </c:pt>
                <c:pt idx="186">
                  <c:v>0.26855191386603072</c:v>
                </c:pt>
                <c:pt idx="187">
                  <c:v>0.26335138391279633</c:v>
                </c:pt>
                <c:pt idx="188">
                  <c:v>0.25816198702207638</c:v>
                </c:pt>
                <c:pt idx="189">
                  <c:v>0.2529853039344348</c:v>
                </c:pt>
                <c:pt idx="190">
                  <c:v>0.24782291151768754</c:v>
                </c:pt>
                <c:pt idx="191">
                  <c:v>0.24267638228657423</c:v>
                </c:pt>
                <c:pt idx="192">
                  <c:v>0.23754728392375393</c:v>
                </c:pt>
                <c:pt idx="193">
                  <c:v>0.23243717880227488</c:v>
                </c:pt>
                <c:pt idx="194">
                  <c:v>0.2273476235096597</c:v>
                </c:pt>
                <c:pt idx="195">
                  <c:v>0.22228016837375403</c:v>
                </c:pt>
                <c:pt idx="196">
                  <c:v>0.21723635699048199</c:v>
                </c:pt>
                <c:pt idx="197">
                  <c:v>0.21221772575365125</c:v>
                </c:pt>
                <c:pt idx="198">
                  <c:v>0.20722580338695329</c:v>
                </c:pt>
                <c:pt idx="199">
                  <c:v>0.20226211047829867</c:v>
                </c:pt>
                <c:pt idx="200">
                  <c:v>0.19732815901663198</c:v>
                </c:pt>
                <c:pt idx="201">
                  <c:v>0.1924254519313644</c:v>
                </c:pt>
                <c:pt idx="202">
                  <c:v>0.187555482634568</c:v>
                </c:pt>
                <c:pt idx="203">
                  <c:v>0.18271973456606688</c:v>
                </c:pt>
                <c:pt idx="204">
                  <c:v>0.1779196807415675</c:v>
                </c:pt>
                <c:pt idx="205">
                  <c:v>0.17315678330396428</c:v>
                </c:pt>
                <c:pt idx="206">
                  <c:v>0.16843249307795566</c:v>
                </c:pt>
                <c:pt idx="207">
                  <c:v>0.16374824912810995</c:v>
                </c:pt>
                <c:pt idx="208">
                  <c:v>0.15910547832051133</c:v>
                </c:pt>
                <c:pt idx="209">
                  <c:v>0.15450559488812354</c:v>
                </c:pt>
                <c:pt idx="210">
                  <c:v>0.14994999999999997</c:v>
                </c:pt>
                <c:pt idx="211">
                  <c:v>0.14544008133447475</c:v>
                </c:pt>
                <c:pt idx="212">
                  <c:v>0.14097721265646188</c:v>
                </c:pt>
                <c:pt idx="213">
                  <c:v>0.13656275339899338</c:v>
                </c:pt>
                <c:pt idx="214">
                  <c:v>0.13219804824912307</c:v>
                </c:pt>
                <c:pt idx="215">
                  <c:v>0.12788442673832126</c:v>
                </c:pt>
                <c:pt idx="216">
                  <c:v>0.12362320283748734</c:v>
                </c:pt>
                <c:pt idx="217">
                  <c:v>0.11941567455670068</c:v>
                </c:pt>
                <c:pt idx="218">
                  <c:v>0.11526312354983512</c:v>
                </c:pt>
                <c:pt idx="219">
                  <c:v>0.11116681472415371</c:v>
                </c:pt>
                <c:pt idx="220">
                  <c:v>0.10712799585500687</c:v>
                </c:pt>
                <c:pt idx="221">
                  <c:v>0.10314789720574694</c:v>
                </c:pt>
                <c:pt idx="222">
                  <c:v>9.9227731152978421E-2</c:v>
                </c:pt>
                <c:pt idx="223">
                  <c:v>9.536869181725674E-2</c:v>
                </c:pt>
                <c:pt idx="224">
                  <c:v>9.1571954699346703E-2</c:v>
                </c:pt>
                <c:pt idx="225">
                  <c:v>8.7838676322154419E-2</c:v>
                </c:pt>
                <c:pt idx="226">
                  <c:v>8.4169993878438515E-2</c:v>
                </c:pt>
                <c:pt idx="227">
                  <c:v>8.0567024884410782E-2</c:v>
                </c:pt>
                <c:pt idx="228">
                  <c:v>7.7030866839329443E-2</c:v>
                </c:pt>
                <c:pt idx="229">
                  <c:v>7.3562596891190685E-2</c:v>
                </c:pt>
                <c:pt idx="230">
                  <c:v>7.0163271508618535E-2</c:v>
                </c:pt>
                <c:pt idx="231">
                  <c:v>6.6833926159054535E-2</c:v>
                </c:pt>
                <c:pt idx="232">
                  <c:v>6.3575574993344042E-2</c:v>
                </c:pt>
                <c:pt idx="233">
                  <c:v>6.0389210536816867E-2</c:v>
                </c:pt>
                <c:pt idx="234">
                  <c:v>5.7275803386953289E-2</c:v>
                </c:pt>
                <c:pt idx="235">
                  <c:v>5.4236301917731433E-2</c:v>
                </c:pt>
                <c:pt idx="236">
                  <c:v>5.1271631990742944E-2</c:v>
                </c:pt>
                <c:pt idx="237">
                  <c:v>4.8382696673167302E-2</c:v>
                </c:pt>
                <c:pt idx="238">
                  <c:v>4.557037596268787E-2</c:v>
                </c:pt>
                <c:pt idx="239">
                  <c:v>4.2835526519436562E-2</c:v>
                </c:pt>
                <c:pt idx="240">
                  <c:v>4.0178981405046943E-2</c:v>
                </c:pt>
                <c:pt idx="241">
                  <c:v>3.7601549828895131E-2</c:v>
                </c:pt>
                <c:pt idx="242">
                  <c:v>3.5104016901607804E-2</c:v>
                </c:pt>
                <c:pt idx="243">
                  <c:v>3.2687143395908502E-2</c:v>
                </c:pt>
                <c:pt idx="244">
                  <c:v>3.0351665514879889E-2</c:v>
                </c:pt>
                <c:pt idx="245">
                  <c:v>2.8098294667708634E-2</c:v>
                </c:pt>
                <c:pt idx="246">
                  <c:v>2.5927717252983984E-2</c:v>
                </c:pt>
                <c:pt idx="247">
                  <c:v>2.3840594449613173E-2</c:v>
                </c:pt>
                <c:pt idx="248">
                  <c:v>2.1837562015420475E-2</c:v>
                </c:pt>
                <c:pt idx="249">
                  <c:v>1.9919230093489226E-2</c:v>
                </c:pt>
                <c:pt idx="250">
                  <c:v>1.8086183026306046E-2</c:v>
                </c:pt>
                <c:pt idx="251">
                  <c:v>1.633897917776489E-2</c:v>
                </c:pt>
                <c:pt idx="252">
                  <c:v>1.4678150763083431E-2</c:v>
                </c:pt>
                <c:pt idx="253">
                  <c:v>1.3104203686685689E-2</c:v>
                </c:pt>
                <c:pt idx="254">
                  <c:v>1.1617617388098134E-2</c:v>
                </c:pt>
                <c:pt idx="255">
                  <c:v>1.0218844695908391E-2</c:v>
                </c:pt>
                <c:pt idx="256">
                  <c:v>8.9083116898286407E-3</c:v>
                </c:pt>
                <c:pt idx="257">
                  <c:v>7.6864175709079885E-3</c:v>
                </c:pt>
                <c:pt idx="258">
                  <c:v>6.5535345399316824E-3</c:v>
                </c:pt>
                <c:pt idx="259">
                  <c:v>5.5100076840455814E-3</c:v>
                </c:pt>
                <c:pt idx="260">
                  <c:v>4.5561548716387956E-3</c:v>
                </c:pt>
                <c:pt idx="261">
                  <c:v>3.6922666555181949E-3</c:v>
                </c:pt>
                <c:pt idx="262">
                  <c:v>2.9186061844030942E-3</c:v>
                </c:pt>
                <c:pt idx="263">
                  <c:v>2.2354091227674844E-3</c:v>
                </c:pt>
                <c:pt idx="264">
                  <c:v>1.642883579054788E-3</c:v>
                </c:pt>
                <c:pt idx="265">
                  <c:v>1.141210042285512E-3</c:v>
                </c:pt>
                <c:pt idx="266">
                  <c:v>7.3054132707872643E-4</c:v>
                </c:pt>
                <c:pt idx="267">
                  <c:v>4.110025271032991E-4</c:v>
                </c:pt>
                <c:pt idx="268">
                  <c:v>1.826909769731544E-4</c:v>
                </c:pt>
                <c:pt idx="269">
                  <c:v>4.5676222598267646E-5</c:v>
                </c:pt>
                <c:pt idx="270">
                  <c:v>0</c:v>
                </c:pt>
                <c:pt idx="271">
                  <c:v>4.5676222598267646E-5</c:v>
                </c:pt>
                <c:pt idx="272">
                  <c:v>1.826909769731544E-4</c:v>
                </c:pt>
                <c:pt idx="273">
                  <c:v>4.110025271032991E-4</c:v>
                </c:pt>
                <c:pt idx="274">
                  <c:v>7.3054132707867092E-4</c:v>
                </c:pt>
                <c:pt idx="275">
                  <c:v>1.141210042285512E-3</c:v>
                </c:pt>
                <c:pt idx="276">
                  <c:v>1.642883579054788E-3</c:v>
                </c:pt>
                <c:pt idx="277">
                  <c:v>2.2354091227675399E-3</c:v>
                </c:pt>
                <c:pt idx="278">
                  <c:v>2.9186061844030387E-3</c:v>
                </c:pt>
                <c:pt idx="279">
                  <c:v>3.6922666555181949E-3</c:v>
                </c:pt>
                <c:pt idx="280">
                  <c:v>4.5561548716387956E-3</c:v>
                </c:pt>
                <c:pt idx="281">
                  <c:v>5.5100076840455814E-3</c:v>
                </c:pt>
                <c:pt idx="282">
                  <c:v>6.5535345399316824E-3</c:v>
                </c:pt>
                <c:pt idx="283">
                  <c:v>7.686417570907933E-3</c:v>
                </c:pt>
                <c:pt idx="284">
                  <c:v>8.9083116898286407E-3</c:v>
                </c:pt>
                <c:pt idx="285">
                  <c:v>1.0218844695908391E-2</c:v>
                </c:pt>
                <c:pt idx="286">
                  <c:v>1.1617617388098189E-2</c:v>
                </c:pt>
                <c:pt idx="287">
                  <c:v>1.3104203686685689E-2</c:v>
                </c:pt>
                <c:pt idx="288">
                  <c:v>1.4678150763083431E-2</c:v>
                </c:pt>
                <c:pt idx="289">
                  <c:v>1.6338979177764834E-2</c:v>
                </c:pt>
                <c:pt idx="290">
                  <c:v>1.8086183026306102E-2</c:v>
                </c:pt>
                <c:pt idx="291">
                  <c:v>1.9919230093489171E-2</c:v>
                </c:pt>
                <c:pt idx="292">
                  <c:v>2.1837562015420475E-2</c:v>
                </c:pt>
                <c:pt idx="293">
                  <c:v>2.3840594449613117E-2</c:v>
                </c:pt>
                <c:pt idx="294">
                  <c:v>2.5927717252983928E-2</c:v>
                </c:pt>
                <c:pt idx="295">
                  <c:v>2.809829466770869E-2</c:v>
                </c:pt>
                <c:pt idx="296">
                  <c:v>3.0351665514879833E-2</c:v>
                </c:pt>
                <c:pt idx="297">
                  <c:v>3.2687143395908447E-2</c:v>
                </c:pt>
                <c:pt idx="298">
                  <c:v>3.5104016901607749E-2</c:v>
                </c:pt>
                <c:pt idx="299">
                  <c:v>3.7601549828895242E-2</c:v>
                </c:pt>
                <c:pt idx="300">
                  <c:v>4.0178981405046887E-2</c:v>
                </c:pt>
                <c:pt idx="301">
                  <c:v>4.2835526519436506E-2</c:v>
                </c:pt>
                <c:pt idx="302">
                  <c:v>4.5570375962687815E-2</c:v>
                </c:pt>
                <c:pt idx="303">
                  <c:v>4.8382696673167247E-2</c:v>
                </c:pt>
                <c:pt idx="304">
                  <c:v>5.1271631990743027E-2</c:v>
                </c:pt>
                <c:pt idx="305">
                  <c:v>5.423630191773135E-2</c:v>
                </c:pt>
                <c:pt idx="306">
                  <c:v>5.7275803386953233E-2</c:v>
                </c:pt>
                <c:pt idx="307">
                  <c:v>6.0389210536816812E-2</c:v>
                </c:pt>
                <c:pt idx="308">
                  <c:v>6.3575574993344125E-2</c:v>
                </c:pt>
                <c:pt idx="309">
                  <c:v>6.6833926159054452E-2</c:v>
                </c:pt>
                <c:pt idx="310">
                  <c:v>7.0163271508618452E-2</c:v>
                </c:pt>
                <c:pt idx="311">
                  <c:v>7.3562596891190601E-2</c:v>
                </c:pt>
                <c:pt idx="312">
                  <c:v>7.7030866839329359E-2</c:v>
                </c:pt>
                <c:pt idx="313">
                  <c:v>8.0567024884410809E-2</c:v>
                </c:pt>
                <c:pt idx="314">
                  <c:v>8.4169993878438515E-2</c:v>
                </c:pt>
                <c:pt idx="315">
                  <c:v>8.7838676322154363E-2</c:v>
                </c:pt>
                <c:pt idx="316">
                  <c:v>9.1571954699346619E-2</c:v>
                </c:pt>
                <c:pt idx="317">
                  <c:v>9.5368691817256768E-2</c:v>
                </c:pt>
                <c:pt idx="318">
                  <c:v>9.9227731152978449E-2</c:v>
                </c:pt>
                <c:pt idx="319">
                  <c:v>0.10314789720574682</c:v>
                </c:pt>
                <c:pt idx="320">
                  <c:v>0.10712799585500679</c:v>
                </c:pt>
                <c:pt idx="321">
                  <c:v>0.11116681472415363</c:v>
                </c:pt>
                <c:pt idx="322">
                  <c:v>0.11526312354983512</c:v>
                </c:pt>
                <c:pt idx="323">
                  <c:v>0.11941567455670071</c:v>
                </c:pt>
                <c:pt idx="324">
                  <c:v>0.12362320283748723</c:v>
                </c:pt>
                <c:pt idx="325">
                  <c:v>0.12788442673832115</c:v>
                </c:pt>
                <c:pt idx="326">
                  <c:v>0.1321980482491231</c:v>
                </c:pt>
                <c:pt idx="327">
                  <c:v>0.1365627533989934</c:v>
                </c:pt>
                <c:pt idx="328">
                  <c:v>0.14097721265646182</c:v>
                </c:pt>
                <c:pt idx="329">
                  <c:v>0.14544008133447467</c:v>
                </c:pt>
                <c:pt idx="330">
                  <c:v>0.14994999999999986</c:v>
                </c:pt>
                <c:pt idx="331">
                  <c:v>0.15450559488812357</c:v>
                </c:pt>
                <c:pt idx="332">
                  <c:v>0.15910547832051133</c:v>
                </c:pt>
                <c:pt idx="333">
                  <c:v>0.16374824912810987</c:v>
                </c:pt>
                <c:pt idx="334">
                  <c:v>0.16843249307795558</c:v>
                </c:pt>
                <c:pt idx="335">
                  <c:v>0.17315678330396431</c:v>
                </c:pt>
                <c:pt idx="336">
                  <c:v>0.17791968074156755</c:v>
                </c:pt>
                <c:pt idx="337">
                  <c:v>0.18271973456606677</c:v>
                </c:pt>
                <c:pt idx="338">
                  <c:v>0.18755548263456789</c:v>
                </c:pt>
                <c:pt idx="339">
                  <c:v>0.19242545193136429</c:v>
                </c:pt>
                <c:pt idx="340">
                  <c:v>0.19732815901663198</c:v>
                </c:pt>
                <c:pt idx="341">
                  <c:v>0.2022621104782987</c:v>
                </c:pt>
                <c:pt idx="342">
                  <c:v>0.20722580338695321</c:v>
                </c:pt>
                <c:pt idx="343">
                  <c:v>0.21221772575365111</c:v>
                </c:pt>
                <c:pt idx="344">
                  <c:v>0.21723635699048202</c:v>
                </c:pt>
                <c:pt idx="345">
                  <c:v>0.22228016837375403</c:v>
                </c:pt>
                <c:pt idx="346">
                  <c:v>0.22734762350965959</c:v>
                </c:pt>
                <c:pt idx="347">
                  <c:v>0.23243717880227477</c:v>
                </c:pt>
                <c:pt idx="348">
                  <c:v>0.23754728392375382</c:v>
                </c:pt>
                <c:pt idx="349">
                  <c:v>0.24267638228657426</c:v>
                </c:pt>
                <c:pt idx="350">
                  <c:v>0.24782291151768759</c:v>
                </c:pt>
                <c:pt idx="351">
                  <c:v>0.25298530393443469</c:v>
                </c:pt>
                <c:pt idx="352">
                  <c:v>0.25816198702207627</c:v>
                </c:pt>
                <c:pt idx="353">
                  <c:v>0.26335138391279633</c:v>
                </c:pt>
                <c:pt idx="354">
                  <c:v>0.26855191386603072</c:v>
                </c:pt>
                <c:pt idx="355">
                  <c:v>0.27376199274997726</c:v>
                </c:pt>
                <c:pt idx="356">
                  <c:v>0.27898003352413669</c:v>
                </c:pt>
                <c:pt idx="357">
                  <c:v>0.28420444672274098</c:v>
                </c:pt>
                <c:pt idx="358">
                  <c:v>0.28943364093891999</c:v>
                </c:pt>
                <c:pt idx="359">
                  <c:v>0.29466602330945868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A6-4A2D-8507-EE2BA26FC5F6}"/>
            </c:ext>
          </c:extLst>
        </c:ser>
        <c:ser>
          <c:idx val="1"/>
          <c:order val="1"/>
          <c:tx>
            <c:strRef>
              <c:f>{"Rear Wheel"}</c:f>
              <c:strCache>
                <c:ptCount val="1"/>
                <c:pt idx="0">
                  <c:v>Rear Wheel</c:v>
                </c:pt>
              </c:strCache>
            </c:strRef>
          </c:tx>
          <c:spPr>
            <a:ln w="19050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xVal>
            <c:numRef>
              <c:f>'ZXR750 Data'!$J$3:$J$362</c:f>
              <c:numCache>
                <c:formatCode>General</c:formatCode>
                <c:ptCount val="360"/>
                <c:pt idx="0">
                  <c:v>1.7629000000000001</c:v>
                </c:pt>
                <c:pt idx="1">
                  <c:v>1.7628515822902169</c:v>
                </c:pt>
                <c:pt idx="2">
                  <c:v>1.7627063439093706</c:v>
                </c:pt>
                <c:pt idx="3">
                  <c:v>1.7624643290984792</c:v>
                </c:pt>
                <c:pt idx="4">
                  <c:v>1.7621256115775981</c:v>
                </c:pt>
                <c:pt idx="5">
                  <c:v>1.7616902945233659</c:v>
                </c:pt>
                <c:pt idx="6">
                  <c:v>1.761158510537574</c:v>
                </c:pt>
                <c:pt idx="7">
                  <c:v>1.7605304216067763</c:v>
                </c:pt>
                <c:pt idx="8">
                  <c:v>1.7598062190529453</c:v>
                </c:pt>
                <c:pt idx="9">
                  <c:v>1.7589861234751942</c:v>
                </c:pt>
                <c:pt idx="10">
                  <c:v>1.7580703846825809</c:v>
                </c:pt>
                <c:pt idx="11">
                  <c:v>1.7570592816180124</c:v>
                </c:pt>
                <c:pt idx="12">
                  <c:v>1.7559531222732769</c:v>
                </c:pt>
                <c:pt idx="13">
                  <c:v>1.7547522435952263</c:v>
                </c:pt>
                <c:pt idx="14">
                  <c:v>1.7534570113831394</c:v>
                </c:pt>
                <c:pt idx="15">
                  <c:v>1.7520678201772948</c:v>
                </c:pt>
                <c:pt idx="16">
                  <c:v>1.7505850931387916</c:v>
                </c:pt>
                <c:pt idx="17">
                  <c:v>1.7490092819206491</c:v>
                </c:pt>
                <c:pt idx="18">
                  <c:v>1.7473408665302292</c:v>
                </c:pt>
                <c:pt idx="19">
                  <c:v>1.7455803551830229</c:v>
                </c:pt>
                <c:pt idx="20">
                  <c:v>1.7437282841478403</c:v>
                </c:pt>
                <c:pt idx="21">
                  <c:v>1.7417852175834605</c:v>
                </c:pt>
                <c:pt idx="22">
                  <c:v>1.7397517473667818</c:v>
                </c:pt>
                <c:pt idx="23">
                  <c:v>1.7376284929125307</c:v>
                </c:pt>
                <c:pt idx="24">
                  <c:v>1.7354161009845828</c:v>
                </c:pt>
                <c:pt idx="25">
                  <c:v>1.7331152454989511</c:v>
                </c:pt>
                <c:pt idx="26">
                  <c:v>1.7307266273185054</c:v>
                </c:pt>
                <c:pt idx="27">
                  <c:v>1.7282509740394822</c:v>
                </c:pt>
                <c:pt idx="28">
                  <c:v>1.725689039769853</c:v>
                </c:pt>
                <c:pt idx="29">
                  <c:v>1.723041604899614</c:v>
                </c:pt>
                <c:pt idx="30">
                  <c:v>1.720309475863073</c:v>
                </c:pt>
                <c:pt idx="31">
                  <c:v>1.7174934848932015</c:v>
                </c:pt>
                <c:pt idx="32">
                  <c:v>1.7145944897681278</c:v>
                </c:pt>
                <c:pt idx="33">
                  <c:v>1.7116133735498504</c:v>
                </c:pt>
                <c:pt idx="34">
                  <c:v>1.7085510443152478</c:v>
                </c:pt>
                <c:pt idx="35">
                  <c:v>1.7054084348794705</c:v>
                </c:pt>
                <c:pt idx="36">
                  <c:v>1.7021865025117959</c:v>
                </c:pt>
                <c:pt idx="37">
                  <c:v>1.6988862286440345</c:v>
                </c:pt>
                <c:pt idx="38">
                  <c:v>1.6955086185715769</c:v>
                </c:pt>
                <c:pt idx="39">
                  <c:v>1.6920547011471712</c:v>
                </c:pt>
                <c:pt idx="40">
                  <c:v>1.6885255284675231</c:v>
                </c:pt>
                <c:pt idx="41">
                  <c:v>1.6849221755528192</c:v>
                </c:pt>
                <c:pt idx="42">
                  <c:v>1.6812457400192637</c:v>
                </c:pt>
                <c:pt idx="43">
                  <c:v>1.6774973417447343</c:v>
                </c:pt>
                <c:pt idx="44">
                  <c:v>1.6736781225276571</c:v>
                </c:pt>
                <c:pt idx="45">
                  <c:v>1.6697892457392034</c:v>
                </c:pt>
                <c:pt idx="46">
                  <c:v>1.6658318959689153</c:v>
                </c:pt>
                <c:pt idx="47">
                  <c:v>1.6618072786638682</c:v>
                </c:pt>
                <c:pt idx="48">
                  <c:v>1.657716619761481</c:v>
                </c:pt>
                <c:pt idx="49">
                  <c:v>1.6535611653160822</c:v>
                </c:pt>
                <c:pt idx="50">
                  <c:v>1.6493421811193509</c:v>
                </c:pt>
                <c:pt idx="51">
                  <c:v>1.6450609523147435</c:v>
                </c:pt>
                <c:pt idx="52">
                  <c:v>1.6407187830060268</c:v>
                </c:pt>
                <c:pt idx="53">
                  <c:v>1.6363169958600361</c:v>
                </c:pt>
                <c:pt idx="54">
                  <c:v>1.6318569317037772</c:v>
                </c:pt>
                <c:pt idx="55">
                  <c:v>1.6273399491159977</c:v>
                </c:pt>
                <c:pt idx="56">
                  <c:v>1.6227674240133505</c:v>
                </c:pt>
                <c:pt idx="57">
                  <c:v>1.6181407492312772</c:v>
                </c:pt>
                <c:pt idx="58">
                  <c:v>1.6134613340997359</c:v>
                </c:pt>
                <c:pt idx="59">
                  <c:v>1.6087306040139062</c:v>
                </c:pt>
                <c:pt idx="60">
                  <c:v>1.60395</c:v>
                </c:pt>
                <c:pt idx="61">
                  <c:v>1.5991209782763107</c:v>
                </c:pt>
                <c:pt idx="62">
                  <c:v>1.5942450098096348</c:v>
                </c:pt>
                <c:pt idx="63">
                  <c:v>1.5893235798672021</c:v>
                </c:pt>
                <c:pt idx="64">
                  <c:v>1.5843581875642478</c:v>
                </c:pt>
                <c:pt idx="65">
                  <c:v>1.5793503454073683</c:v>
                </c:pt>
                <c:pt idx="66">
                  <c:v>1.5743015788337968</c:v>
                </c:pt>
                <c:pt idx="67">
                  <c:v>1.5692134257467401</c:v>
                </c:pt>
                <c:pt idx="68">
                  <c:v>1.5640874360469184</c:v>
                </c:pt>
                <c:pt idx="69">
                  <c:v>1.558925171160451</c:v>
                </c:pt>
                <c:pt idx="70">
                  <c:v>1.5537282035632303</c:v>
                </c:pt>
                <c:pt idx="71">
                  <c:v>1.5484981163019302</c:v>
                </c:pt>
                <c:pt idx="72">
                  <c:v>1.5432365025117958</c:v>
                </c:pt>
                <c:pt idx="73">
                  <c:v>1.5379449649313581</c:v>
                </c:pt>
                <c:pt idx="74">
                  <c:v>1.5326251154142241</c:v>
                </c:pt>
                <c:pt idx="75">
                  <c:v>1.5272785744380915</c:v>
                </c:pt>
                <c:pt idx="76">
                  <c:v>1.5219069706111343</c:v>
                </c:pt>
                <c:pt idx="77">
                  <c:v>1.5165119401759146</c:v>
                </c:pt>
                <c:pt idx="78">
                  <c:v>1.5110951265109658</c:v>
                </c:pt>
                <c:pt idx="79">
                  <c:v>1.5056581796302038</c:v>
                </c:pt>
                <c:pt idx="80">
                  <c:v>1.5002027556803172</c:v>
                </c:pt>
                <c:pt idx="81">
                  <c:v>1.4947305164362894</c:v>
                </c:pt>
                <c:pt idx="82">
                  <c:v>1.4892431287952048</c:v>
                </c:pt>
                <c:pt idx="83">
                  <c:v>1.4837422642684965</c:v>
                </c:pt>
                <c:pt idx="84">
                  <c:v>1.4782295984727871</c:v>
                </c:pt>
                <c:pt idx="85">
                  <c:v>1.4727068106194805</c:v>
                </c:pt>
                <c:pt idx="86">
                  <c:v>1.4671755830032576</c:v>
                </c:pt>
                <c:pt idx="87">
                  <c:v>1.4616376004896319</c:v>
                </c:pt>
                <c:pt idx="88">
                  <c:v>1.4560945500017251</c:v>
                </c:pt>
                <c:pt idx="89">
                  <c:v>1.4505481200064125</c:v>
                </c:pt>
                <c:pt idx="90">
                  <c:v>1.4450000000000001</c:v>
                </c:pt>
                <c:pt idx="91">
                  <c:v>1.4394518799935876</c:v>
                </c:pt>
                <c:pt idx="92">
                  <c:v>1.4339054499982751</c:v>
                </c:pt>
                <c:pt idx="93">
                  <c:v>1.4283623995103683</c:v>
                </c:pt>
                <c:pt idx="94">
                  <c:v>1.4228244169967426</c:v>
                </c:pt>
                <c:pt idx="95">
                  <c:v>1.4172931893805196</c:v>
                </c:pt>
                <c:pt idx="96">
                  <c:v>1.411770401527213</c:v>
                </c:pt>
                <c:pt idx="97">
                  <c:v>1.4062577357315038</c:v>
                </c:pt>
                <c:pt idx="98">
                  <c:v>1.4007568712047953</c:v>
                </c:pt>
                <c:pt idx="99">
                  <c:v>1.3952694835637107</c:v>
                </c:pt>
                <c:pt idx="100">
                  <c:v>1.3897972443196829</c:v>
                </c:pt>
                <c:pt idx="101">
                  <c:v>1.3843418203697966</c:v>
                </c:pt>
                <c:pt idx="102">
                  <c:v>1.3789048734890343</c:v>
                </c:pt>
                <c:pt idx="103">
                  <c:v>1.3734880598240853</c:v>
                </c:pt>
                <c:pt idx="104">
                  <c:v>1.3680930293888656</c:v>
                </c:pt>
                <c:pt idx="105">
                  <c:v>1.3627214255619087</c:v>
                </c:pt>
                <c:pt idx="106">
                  <c:v>1.357374884585776</c:v>
                </c:pt>
                <c:pt idx="107">
                  <c:v>1.352055035068642</c:v>
                </c:pt>
                <c:pt idx="108">
                  <c:v>1.3467634974882043</c:v>
                </c:pt>
                <c:pt idx="109">
                  <c:v>1.3415018836980699</c:v>
                </c:pt>
                <c:pt idx="110">
                  <c:v>1.3362717964367701</c:v>
                </c:pt>
                <c:pt idx="111">
                  <c:v>1.3310748288395491</c:v>
                </c:pt>
                <c:pt idx="112">
                  <c:v>1.3259125639530815</c:v>
                </c:pt>
                <c:pt idx="113">
                  <c:v>1.3207865742532598</c:v>
                </c:pt>
                <c:pt idx="114">
                  <c:v>1.3156984211662031</c:v>
                </c:pt>
                <c:pt idx="115">
                  <c:v>1.3106496545926318</c:v>
                </c:pt>
                <c:pt idx="116">
                  <c:v>1.3056418124357523</c:v>
                </c:pt>
                <c:pt idx="117">
                  <c:v>1.3006764201327983</c:v>
                </c:pt>
                <c:pt idx="118">
                  <c:v>1.2957549901903653</c:v>
                </c:pt>
                <c:pt idx="119">
                  <c:v>1.2908790217236896</c:v>
                </c:pt>
                <c:pt idx="120">
                  <c:v>1.2860500000000001</c:v>
                </c:pt>
                <c:pt idx="121">
                  <c:v>1.2812693959860939</c:v>
                </c:pt>
                <c:pt idx="122">
                  <c:v>1.2765386659002642</c:v>
                </c:pt>
                <c:pt idx="123">
                  <c:v>1.271859250768723</c:v>
                </c:pt>
                <c:pt idx="124">
                  <c:v>1.2672325759866496</c:v>
                </c:pt>
                <c:pt idx="125">
                  <c:v>1.2626600508840025</c:v>
                </c:pt>
                <c:pt idx="126">
                  <c:v>1.2581430682962229</c:v>
                </c:pt>
                <c:pt idx="127">
                  <c:v>1.253683004139964</c:v>
                </c:pt>
                <c:pt idx="128">
                  <c:v>1.2492812169939733</c:v>
                </c:pt>
                <c:pt idx="129">
                  <c:v>1.2449390476852569</c:v>
                </c:pt>
                <c:pt idx="130">
                  <c:v>1.2406578188806492</c:v>
                </c:pt>
                <c:pt idx="131">
                  <c:v>1.2364388346839179</c:v>
                </c:pt>
                <c:pt idx="132">
                  <c:v>1.2322833802385191</c:v>
                </c:pt>
                <c:pt idx="133">
                  <c:v>1.2281927213361319</c:v>
                </c:pt>
                <c:pt idx="134">
                  <c:v>1.2241681040310848</c:v>
                </c:pt>
                <c:pt idx="135">
                  <c:v>1.2202107542607967</c:v>
                </c:pt>
                <c:pt idx="136">
                  <c:v>1.216321877472343</c:v>
                </c:pt>
                <c:pt idx="137">
                  <c:v>1.2125026582552658</c:v>
                </c:pt>
                <c:pt idx="138">
                  <c:v>1.2087542599807366</c:v>
                </c:pt>
                <c:pt idx="139">
                  <c:v>1.2050778244471809</c:v>
                </c:pt>
                <c:pt idx="140">
                  <c:v>1.201474471532477</c:v>
                </c:pt>
                <c:pt idx="141">
                  <c:v>1.197945298852829</c:v>
                </c:pt>
                <c:pt idx="142">
                  <c:v>1.1944913814284233</c:v>
                </c:pt>
                <c:pt idx="143">
                  <c:v>1.1911137713559656</c:v>
                </c:pt>
                <c:pt idx="144">
                  <c:v>1.1878134974882044</c:v>
                </c:pt>
                <c:pt idx="145">
                  <c:v>1.1845915651205297</c:v>
                </c:pt>
                <c:pt idx="146">
                  <c:v>1.1814489556847523</c:v>
                </c:pt>
                <c:pt idx="147">
                  <c:v>1.1783866264501497</c:v>
                </c:pt>
                <c:pt idx="148">
                  <c:v>1.1754055102318723</c:v>
                </c:pt>
                <c:pt idx="149">
                  <c:v>1.1725065151067986</c:v>
                </c:pt>
                <c:pt idx="150">
                  <c:v>1.1696905241369271</c:v>
                </c:pt>
                <c:pt idx="151">
                  <c:v>1.1669583951003861</c:v>
                </c:pt>
                <c:pt idx="152">
                  <c:v>1.1643109602301471</c:v>
                </c:pt>
                <c:pt idx="153">
                  <c:v>1.1617490259605181</c:v>
                </c:pt>
                <c:pt idx="154">
                  <c:v>1.1592733726814948</c:v>
                </c:pt>
                <c:pt idx="155">
                  <c:v>1.156884754501049</c:v>
                </c:pt>
                <c:pt idx="156">
                  <c:v>1.1545838990154174</c:v>
                </c:pt>
                <c:pt idx="157">
                  <c:v>1.1523715070874694</c:v>
                </c:pt>
                <c:pt idx="158">
                  <c:v>1.1502482526332183</c:v>
                </c:pt>
                <c:pt idx="159">
                  <c:v>1.1482147824165396</c:v>
                </c:pt>
                <c:pt idx="160">
                  <c:v>1.1462717158521598</c:v>
                </c:pt>
                <c:pt idx="161">
                  <c:v>1.1444196448169772</c:v>
                </c:pt>
                <c:pt idx="162">
                  <c:v>1.1426591334697709</c:v>
                </c:pt>
                <c:pt idx="163">
                  <c:v>1.140990718079351</c:v>
                </c:pt>
                <c:pt idx="164">
                  <c:v>1.1394149068612085</c:v>
                </c:pt>
                <c:pt idx="165">
                  <c:v>1.1379321798227053</c:v>
                </c:pt>
                <c:pt idx="166">
                  <c:v>1.1365429886168608</c:v>
                </c:pt>
                <c:pt idx="167">
                  <c:v>1.1352477564047738</c:v>
                </c:pt>
                <c:pt idx="168">
                  <c:v>1.1340468777267232</c:v>
                </c:pt>
                <c:pt idx="169">
                  <c:v>1.1329407183819877</c:v>
                </c:pt>
                <c:pt idx="170">
                  <c:v>1.1319296153174192</c:v>
                </c:pt>
                <c:pt idx="171">
                  <c:v>1.1310138765248059</c:v>
                </c:pt>
                <c:pt idx="172">
                  <c:v>1.1301937809470548</c:v>
                </c:pt>
                <c:pt idx="173">
                  <c:v>1.1294695783932238</c:v>
                </c:pt>
                <c:pt idx="174">
                  <c:v>1.1288414894624261</c:v>
                </c:pt>
                <c:pt idx="175">
                  <c:v>1.1283097054766342</c:v>
                </c:pt>
                <c:pt idx="176">
                  <c:v>1.1278743884224021</c:v>
                </c:pt>
                <c:pt idx="177">
                  <c:v>1.127535670901521</c:v>
                </c:pt>
                <c:pt idx="178">
                  <c:v>1.1272936560906295</c:v>
                </c:pt>
                <c:pt idx="179">
                  <c:v>1.1271484177097832</c:v>
                </c:pt>
                <c:pt idx="180">
                  <c:v>1.1271</c:v>
                </c:pt>
                <c:pt idx="181">
                  <c:v>1.1271484177097832</c:v>
                </c:pt>
                <c:pt idx="182">
                  <c:v>1.1272936560906295</c:v>
                </c:pt>
                <c:pt idx="183">
                  <c:v>1.127535670901521</c:v>
                </c:pt>
                <c:pt idx="184">
                  <c:v>1.1278743884224021</c:v>
                </c:pt>
                <c:pt idx="185">
                  <c:v>1.1283097054766342</c:v>
                </c:pt>
                <c:pt idx="186">
                  <c:v>1.1288414894624261</c:v>
                </c:pt>
                <c:pt idx="187">
                  <c:v>1.1294695783932238</c:v>
                </c:pt>
                <c:pt idx="188">
                  <c:v>1.1301937809470548</c:v>
                </c:pt>
                <c:pt idx="189">
                  <c:v>1.1310138765248059</c:v>
                </c:pt>
                <c:pt idx="190">
                  <c:v>1.1319296153174192</c:v>
                </c:pt>
                <c:pt idx="191">
                  <c:v>1.1329407183819877</c:v>
                </c:pt>
                <c:pt idx="192">
                  <c:v>1.1340468777267234</c:v>
                </c:pt>
                <c:pt idx="193">
                  <c:v>1.1352477564047738</c:v>
                </c:pt>
                <c:pt idx="194">
                  <c:v>1.1365429886168608</c:v>
                </c:pt>
                <c:pt idx="195">
                  <c:v>1.1379321798227053</c:v>
                </c:pt>
                <c:pt idx="196">
                  <c:v>1.1394149068612085</c:v>
                </c:pt>
                <c:pt idx="197">
                  <c:v>1.140990718079351</c:v>
                </c:pt>
                <c:pt idx="198">
                  <c:v>1.1426591334697709</c:v>
                </c:pt>
                <c:pt idx="199">
                  <c:v>1.1444196448169772</c:v>
                </c:pt>
                <c:pt idx="200">
                  <c:v>1.1462717158521598</c:v>
                </c:pt>
                <c:pt idx="201">
                  <c:v>1.1482147824165396</c:v>
                </c:pt>
                <c:pt idx="202">
                  <c:v>1.1502482526332183</c:v>
                </c:pt>
                <c:pt idx="203">
                  <c:v>1.1523715070874694</c:v>
                </c:pt>
                <c:pt idx="204">
                  <c:v>1.1545838990154174</c:v>
                </c:pt>
                <c:pt idx="205">
                  <c:v>1.156884754501049</c:v>
                </c:pt>
                <c:pt idx="206">
                  <c:v>1.159273372681495</c:v>
                </c:pt>
                <c:pt idx="207">
                  <c:v>1.1617490259605179</c:v>
                </c:pt>
                <c:pt idx="208">
                  <c:v>1.1643109602301474</c:v>
                </c:pt>
                <c:pt idx="209">
                  <c:v>1.1669583951003861</c:v>
                </c:pt>
                <c:pt idx="210">
                  <c:v>1.1696905241369271</c:v>
                </c:pt>
                <c:pt idx="211">
                  <c:v>1.1725065151067986</c:v>
                </c:pt>
                <c:pt idx="212">
                  <c:v>1.1754055102318723</c:v>
                </c:pt>
                <c:pt idx="213">
                  <c:v>1.1783866264501497</c:v>
                </c:pt>
                <c:pt idx="214">
                  <c:v>1.1814489556847523</c:v>
                </c:pt>
                <c:pt idx="215">
                  <c:v>1.1845915651205297</c:v>
                </c:pt>
                <c:pt idx="216">
                  <c:v>1.1878134974882042</c:v>
                </c:pt>
                <c:pt idx="217">
                  <c:v>1.1911137713559656</c:v>
                </c:pt>
                <c:pt idx="218">
                  <c:v>1.1944913814284233</c:v>
                </c:pt>
                <c:pt idx="219">
                  <c:v>1.197945298852829</c:v>
                </c:pt>
                <c:pt idx="220">
                  <c:v>1.201474471532477</c:v>
                </c:pt>
                <c:pt idx="221">
                  <c:v>1.2050778244471809</c:v>
                </c:pt>
                <c:pt idx="222">
                  <c:v>1.2087542599807364</c:v>
                </c:pt>
                <c:pt idx="223">
                  <c:v>1.2125026582552658</c:v>
                </c:pt>
                <c:pt idx="224">
                  <c:v>1.216321877472343</c:v>
                </c:pt>
                <c:pt idx="225">
                  <c:v>1.2202107542607965</c:v>
                </c:pt>
                <c:pt idx="226">
                  <c:v>1.2241681040310848</c:v>
                </c:pt>
                <c:pt idx="227">
                  <c:v>1.2281927213361317</c:v>
                </c:pt>
                <c:pt idx="228">
                  <c:v>1.2322833802385191</c:v>
                </c:pt>
                <c:pt idx="229">
                  <c:v>1.2364388346839179</c:v>
                </c:pt>
                <c:pt idx="230">
                  <c:v>1.2406578188806492</c:v>
                </c:pt>
                <c:pt idx="231">
                  <c:v>1.2449390476852567</c:v>
                </c:pt>
                <c:pt idx="232">
                  <c:v>1.2492812169939733</c:v>
                </c:pt>
                <c:pt idx="233">
                  <c:v>1.253683004139964</c:v>
                </c:pt>
                <c:pt idx="234">
                  <c:v>1.2581430682962229</c:v>
                </c:pt>
                <c:pt idx="235">
                  <c:v>1.2626600508840025</c:v>
                </c:pt>
                <c:pt idx="236">
                  <c:v>1.2672325759866498</c:v>
                </c:pt>
                <c:pt idx="237">
                  <c:v>1.271859250768723</c:v>
                </c:pt>
                <c:pt idx="238">
                  <c:v>1.2765386659002642</c:v>
                </c:pt>
                <c:pt idx="239">
                  <c:v>1.2812693959860937</c:v>
                </c:pt>
                <c:pt idx="240">
                  <c:v>1.2860499999999999</c:v>
                </c:pt>
                <c:pt idx="241">
                  <c:v>1.2908790217236896</c:v>
                </c:pt>
                <c:pt idx="242">
                  <c:v>1.2957549901903653</c:v>
                </c:pt>
                <c:pt idx="243">
                  <c:v>1.3006764201327981</c:v>
                </c:pt>
                <c:pt idx="244">
                  <c:v>1.3056418124357523</c:v>
                </c:pt>
                <c:pt idx="245">
                  <c:v>1.3106496545926318</c:v>
                </c:pt>
                <c:pt idx="246">
                  <c:v>1.3156984211662033</c:v>
                </c:pt>
                <c:pt idx="247">
                  <c:v>1.3207865742532598</c:v>
                </c:pt>
                <c:pt idx="248">
                  <c:v>1.3259125639530815</c:v>
                </c:pt>
                <c:pt idx="249">
                  <c:v>1.3310748288395491</c:v>
                </c:pt>
                <c:pt idx="250">
                  <c:v>1.3362717964367701</c:v>
                </c:pt>
                <c:pt idx="251">
                  <c:v>1.3415018836980699</c:v>
                </c:pt>
                <c:pt idx="252">
                  <c:v>1.3467634974882043</c:v>
                </c:pt>
                <c:pt idx="253">
                  <c:v>1.352055035068642</c:v>
                </c:pt>
                <c:pt idx="254">
                  <c:v>1.357374884585776</c:v>
                </c:pt>
                <c:pt idx="255">
                  <c:v>1.3627214255619087</c:v>
                </c:pt>
                <c:pt idx="256">
                  <c:v>1.3680930293888656</c:v>
                </c:pt>
                <c:pt idx="257">
                  <c:v>1.3734880598240853</c:v>
                </c:pt>
                <c:pt idx="258">
                  <c:v>1.3789048734890343</c:v>
                </c:pt>
                <c:pt idx="259">
                  <c:v>1.3843418203697966</c:v>
                </c:pt>
                <c:pt idx="260">
                  <c:v>1.3897972443196829</c:v>
                </c:pt>
                <c:pt idx="261">
                  <c:v>1.3952694835637107</c:v>
                </c:pt>
                <c:pt idx="262">
                  <c:v>1.4007568712047951</c:v>
                </c:pt>
                <c:pt idx="263">
                  <c:v>1.4062577357315038</c:v>
                </c:pt>
                <c:pt idx="264">
                  <c:v>1.411770401527213</c:v>
                </c:pt>
                <c:pt idx="265">
                  <c:v>1.4172931893805194</c:v>
                </c:pt>
                <c:pt idx="266">
                  <c:v>1.4228244169967426</c:v>
                </c:pt>
                <c:pt idx="267">
                  <c:v>1.428362399510368</c:v>
                </c:pt>
                <c:pt idx="268">
                  <c:v>1.4339054499982751</c:v>
                </c:pt>
                <c:pt idx="269">
                  <c:v>1.4394518799935876</c:v>
                </c:pt>
                <c:pt idx="270">
                  <c:v>1.4450000000000001</c:v>
                </c:pt>
                <c:pt idx="271">
                  <c:v>1.4505481200064123</c:v>
                </c:pt>
                <c:pt idx="272">
                  <c:v>1.4560945500017253</c:v>
                </c:pt>
                <c:pt idx="273">
                  <c:v>1.4616376004896319</c:v>
                </c:pt>
                <c:pt idx="274">
                  <c:v>1.4671755830032576</c:v>
                </c:pt>
                <c:pt idx="275">
                  <c:v>1.4727068106194805</c:v>
                </c:pt>
                <c:pt idx="276">
                  <c:v>1.4782295984727869</c:v>
                </c:pt>
                <c:pt idx="277">
                  <c:v>1.4837422642684965</c:v>
                </c:pt>
                <c:pt idx="278">
                  <c:v>1.4892431287952048</c:v>
                </c:pt>
                <c:pt idx="279">
                  <c:v>1.4947305164362894</c:v>
                </c:pt>
                <c:pt idx="280">
                  <c:v>1.500202755680317</c:v>
                </c:pt>
                <c:pt idx="281">
                  <c:v>1.5056581796302038</c:v>
                </c:pt>
                <c:pt idx="282">
                  <c:v>1.5110951265109658</c:v>
                </c:pt>
                <c:pt idx="283">
                  <c:v>1.5165119401759146</c:v>
                </c:pt>
                <c:pt idx="284">
                  <c:v>1.5219069706111343</c:v>
                </c:pt>
                <c:pt idx="285">
                  <c:v>1.5272785744380912</c:v>
                </c:pt>
                <c:pt idx="286">
                  <c:v>1.5326251154142241</c:v>
                </c:pt>
                <c:pt idx="287">
                  <c:v>1.5379449649313581</c:v>
                </c:pt>
                <c:pt idx="288">
                  <c:v>1.5432365025117958</c:v>
                </c:pt>
                <c:pt idx="289">
                  <c:v>1.54849811630193</c:v>
                </c:pt>
                <c:pt idx="290">
                  <c:v>1.5537282035632303</c:v>
                </c:pt>
                <c:pt idx="291">
                  <c:v>1.558925171160451</c:v>
                </c:pt>
                <c:pt idx="292">
                  <c:v>1.5640874360469184</c:v>
                </c:pt>
                <c:pt idx="293">
                  <c:v>1.5692134257467401</c:v>
                </c:pt>
                <c:pt idx="294">
                  <c:v>1.5743015788337968</c:v>
                </c:pt>
                <c:pt idx="295">
                  <c:v>1.5793503454073685</c:v>
                </c:pt>
                <c:pt idx="296">
                  <c:v>1.5843581875642478</c:v>
                </c:pt>
                <c:pt idx="297">
                  <c:v>1.5893235798672019</c:v>
                </c:pt>
                <c:pt idx="298">
                  <c:v>1.5942450098096346</c:v>
                </c:pt>
                <c:pt idx="299">
                  <c:v>1.5991209782763107</c:v>
                </c:pt>
                <c:pt idx="300">
                  <c:v>1.60395</c:v>
                </c:pt>
                <c:pt idx="301">
                  <c:v>1.6087306040139062</c:v>
                </c:pt>
                <c:pt idx="302">
                  <c:v>1.6134613340997359</c:v>
                </c:pt>
                <c:pt idx="303">
                  <c:v>1.6181407492312769</c:v>
                </c:pt>
                <c:pt idx="304">
                  <c:v>1.6227674240133505</c:v>
                </c:pt>
                <c:pt idx="305">
                  <c:v>1.6273399491159977</c:v>
                </c:pt>
                <c:pt idx="306">
                  <c:v>1.6318569317037772</c:v>
                </c:pt>
                <c:pt idx="307">
                  <c:v>1.6363169958600361</c:v>
                </c:pt>
                <c:pt idx="308">
                  <c:v>1.6407187830060268</c:v>
                </c:pt>
                <c:pt idx="309">
                  <c:v>1.6450609523147435</c:v>
                </c:pt>
                <c:pt idx="310">
                  <c:v>1.6493421811193509</c:v>
                </c:pt>
                <c:pt idx="311">
                  <c:v>1.6535611653160822</c:v>
                </c:pt>
                <c:pt idx="312">
                  <c:v>1.657716619761481</c:v>
                </c:pt>
                <c:pt idx="313">
                  <c:v>1.6618072786638685</c:v>
                </c:pt>
                <c:pt idx="314">
                  <c:v>1.6658318959689153</c:v>
                </c:pt>
                <c:pt idx="315">
                  <c:v>1.6697892457392034</c:v>
                </c:pt>
                <c:pt idx="316">
                  <c:v>1.6736781225276571</c:v>
                </c:pt>
                <c:pt idx="317">
                  <c:v>1.6774973417447343</c:v>
                </c:pt>
                <c:pt idx="318">
                  <c:v>1.6812457400192637</c:v>
                </c:pt>
                <c:pt idx="319">
                  <c:v>1.6849221755528192</c:v>
                </c:pt>
                <c:pt idx="320">
                  <c:v>1.6885255284675231</c:v>
                </c:pt>
                <c:pt idx="321">
                  <c:v>1.6920547011471709</c:v>
                </c:pt>
                <c:pt idx="322">
                  <c:v>1.6955086185715769</c:v>
                </c:pt>
                <c:pt idx="323">
                  <c:v>1.6988862286440345</c:v>
                </c:pt>
                <c:pt idx="324">
                  <c:v>1.7021865025117957</c:v>
                </c:pt>
                <c:pt idx="325">
                  <c:v>1.7054084348794705</c:v>
                </c:pt>
                <c:pt idx="326">
                  <c:v>1.7085510443152478</c:v>
                </c:pt>
                <c:pt idx="327">
                  <c:v>1.7116133735498504</c:v>
                </c:pt>
                <c:pt idx="328">
                  <c:v>1.7145944897681278</c:v>
                </c:pt>
                <c:pt idx="329">
                  <c:v>1.7174934848932015</c:v>
                </c:pt>
                <c:pt idx="330">
                  <c:v>1.720309475863073</c:v>
                </c:pt>
                <c:pt idx="331">
                  <c:v>1.723041604899614</c:v>
                </c:pt>
                <c:pt idx="332">
                  <c:v>1.7256890397698528</c:v>
                </c:pt>
                <c:pt idx="333">
                  <c:v>1.728250974039482</c:v>
                </c:pt>
                <c:pt idx="334">
                  <c:v>1.7307266273185051</c:v>
                </c:pt>
                <c:pt idx="335">
                  <c:v>1.7331152454989511</c:v>
                </c:pt>
                <c:pt idx="336">
                  <c:v>1.7354161009845828</c:v>
                </c:pt>
                <c:pt idx="337">
                  <c:v>1.7376284929125307</c:v>
                </c:pt>
                <c:pt idx="338">
                  <c:v>1.7397517473667818</c:v>
                </c:pt>
                <c:pt idx="339">
                  <c:v>1.7417852175834603</c:v>
                </c:pt>
                <c:pt idx="340">
                  <c:v>1.7437282841478403</c:v>
                </c:pt>
                <c:pt idx="341">
                  <c:v>1.7455803551830229</c:v>
                </c:pt>
                <c:pt idx="342">
                  <c:v>1.7473408665302292</c:v>
                </c:pt>
                <c:pt idx="343">
                  <c:v>1.7490092819206491</c:v>
                </c:pt>
                <c:pt idx="344">
                  <c:v>1.7505850931387916</c:v>
                </c:pt>
                <c:pt idx="345">
                  <c:v>1.7520678201772948</c:v>
                </c:pt>
                <c:pt idx="346">
                  <c:v>1.7534570113831394</c:v>
                </c:pt>
                <c:pt idx="347">
                  <c:v>1.7547522435952263</c:v>
                </c:pt>
                <c:pt idx="348">
                  <c:v>1.7559531222732767</c:v>
                </c:pt>
                <c:pt idx="349">
                  <c:v>1.7570592816180124</c:v>
                </c:pt>
                <c:pt idx="350">
                  <c:v>1.7580703846825809</c:v>
                </c:pt>
                <c:pt idx="351">
                  <c:v>1.7589861234751942</c:v>
                </c:pt>
                <c:pt idx="352">
                  <c:v>1.7598062190529453</c:v>
                </c:pt>
                <c:pt idx="353">
                  <c:v>1.7605304216067763</c:v>
                </c:pt>
                <c:pt idx="354">
                  <c:v>1.761158510537574</c:v>
                </c:pt>
                <c:pt idx="355">
                  <c:v>1.7616902945233659</c:v>
                </c:pt>
                <c:pt idx="356">
                  <c:v>1.7621256115775981</c:v>
                </c:pt>
                <c:pt idx="357">
                  <c:v>1.7624643290984792</c:v>
                </c:pt>
                <c:pt idx="358">
                  <c:v>1.7627063439093706</c:v>
                </c:pt>
                <c:pt idx="359">
                  <c:v>1.7628515822902169</c:v>
                </c:pt>
              </c:numCache>
            </c:numRef>
          </c:xVal>
          <c:yVal>
            <c:numRef>
              <c:f>'ZXR750 Data'!$K$3:$K$362</c:f>
              <c:numCache>
                <c:formatCode>General</c:formatCode>
                <c:ptCount val="360"/>
                <c:pt idx="0">
                  <c:v>0.31789999999999996</c:v>
                </c:pt>
                <c:pt idx="1">
                  <c:v>0.32344812000641238</c:v>
                </c:pt>
                <c:pt idx="2">
                  <c:v>0.32899455000172501</c:v>
                </c:pt>
                <c:pt idx="3">
                  <c:v>0.33453760048963183</c:v>
                </c:pt>
                <c:pt idx="4">
                  <c:v>0.34007558300325741</c:v>
                </c:pt>
                <c:pt idx="5">
                  <c:v>0.34560681061948051</c:v>
                </c:pt>
                <c:pt idx="6">
                  <c:v>0.35112959847278702</c:v>
                </c:pt>
                <c:pt idx="7">
                  <c:v>0.35664226426849632</c:v>
                </c:pt>
                <c:pt idx="8">
                  <c:v>0.36214312879520477</c:v>
                </c:pt>
                <c:pt idx="9">
                  <c:v>0.36763051643628936</c:v>
                </c:pt>
                <c:pt idx="10">
                  <c:v>0.37310275568031709</c:v>
                </c:pt>
                <c:pt idx="11">
                  <c:v>0.37855817963020355</c:v>
                </c:pt>
                <c:pt idx="12">
                  <c:v>0.38399512651096568</c:v>
                </c:pt>
                <c:pt idx="13">
                  <c:v>0.38941194017591463</c:v>
                </c:pt>
                <c:pt idx="14">
                  <c:v>0.39480697061113434</c:v>
                </c:pt>
                <c:pt idx="15">
                  <c:v>0.40017857443809129</c:v>
                </c:pt>
                <c:pt idx="16">
                  <c:v>0.40552511541422398</c:v>
                </c:pt>
                <c:pt idx="17">
                  <c:v>0.41084496493135797</c:v>
                </c:pt>
                <c:pt idx="18">
                  <c:v>0.41613650251179574</c:v>
                </c:pt>
                <c:pt idx="19">
                  <c:v>0.42139811630193008</c:v>
                </c:pt>
                <c:pt idx="20">
                  <c:v>0.42662820356323006</c:v>
                </c:pt>
                <c:pt idx="21">
                  <c:v>0.43182517116045088</c:v>
                </c:pt>
                <c:pt idx="22">
                  <c:v>0.43698743604691836</c:v>
                </c:pt>
                <c:pt idx="23">
                  <c:v>0.44211342574674006</c:v>
                </c:pt>
                <c:pt idx="24">
                  <c:v>0.44720157883379685</c:v>
                </c:pt>
                <c:pt idx="25">
                  <c:v>0.4522503454073683</c:v>
                </c:pt>
                <c:pt idx="26">
                  <c:v>0.45725818756424763</c:v>
                </c:pt>
                <c:pt idx="27">
                  <c:v>0.46222357986720186</c:v>
                </c:pt>
                <c:pt idx="28">
                  <c:v>0.46714500980963464</c:v>
                </c:pt>
                <c:pt idx="29">
                  <c:v>0.47202097827631051</c:v>
                </c:pt>
                <c:pt idx="30">
                  <c:v>0.47684999999999989</c:v>
                </c:pt>
                <c:pt idx="31">
                  <c:v>0.48163060401390612</c:v>
                </c:pt>
                <c:pt idx="32">
                  <c:v>0.48636133409973581</c:v>
                </c:pt>
                <c:pt idx="33">
                  <c:v>0.49104074923127705</c:v>
                </c:pt>
                <c:pt idx="34">
                  <c:v>0.4956674240133504</c:v>
                </c:pt>
                <c:pt idx="35">
                  <c:v>0.50023994911599745</c:v>
                </c:pt>
                <c:pt idx="36">
                  <c:v>0.50475693170377711</c:v>
                </c:pt>
                <c:pt idx="37">
                  <c:v>0.5092169958600361</c:v>
                </c:pt>
                <c:pt idx="38">
                  <c:v>0.5136187830060267</c:v>
                </c:pt>
                <c:pt idx="39">
                  <c:v>0.51796095231474326</c:v>
                </c:pt>
                <c:pt idx="40">
                  <c:v>0.52224218111935072</c:v>
                </c:pt>
                <c:pt idx="41">
                  <c:v>0.52646116531608222</c:v>
                </c:pt>
                <c:pt idx="42">
                  <c:v>0.530616619761481</c:v>
                </c:pt>
                <c:pt idx="43">
                  <c:v>0.53470727866386825</c:v>
                </c:pt>
                <c:pt idx="44">
                  <c:v>0.53873189596891513</c:v>
                </c:pt>
                <c:pt idx="45">
                  <c:v>0.54268924573920341</c:v>
                </c:pt>
                <c:pt idx="46">
                  <c:v>0.54657812252765714</c:v>
                </c:pt>
                <c:pt idx="47">
                  <c:v>0.5503973417447342</c:v>
                </c:pt>
                <c:pt idx="48">
                  <c:v>0.55414574001926353</c:v>
                </c:pt>
                <c:pt idx="49">
                  <c:v>0.55782217555281921</c:v>
                </c:pt>
                <c:pt idx="50">
                  <c:v>0.56142552846752303</c:v>
                </c:pt>
                <c:pt idx="51">
                  <c:v>0.56495470114717095</c:v>
                </c:pt>
                <c:pt idx="52">
                  <c:v>0.56840861857157687</c:v>
                </c:pt>
                <c:pt idx="53">
                  <c:v>0.57178622864403428</c:v>
                </c:pt>
                <c:pt idx="54">
                  <c:v>0.57508650251179572</c:v>
                </c:pt>
                <c:pt idx="55">
                  <c:v>0.57830843487947048</c:v>
                </c:pt>
                <c:pt idx="56">
                  <c:v>0.58145104431524763</c:v>
                </c:pt>
                <c:pt idx="57">
                  <c:v>0.58451337354985022</c:v>
                </c:pt>
                <c:pt idx="58">
                  <c:v>0.58749448976812779</c:v>
                </c:pt>
                <c:pt idx="59">
                  <c:v>0.59039348489320143</c:v>
                </c:pt>
                <c:pt idx="60">
                  <c:v>0.59320947586307293</c:v>
                </c:pt>
                <c:pt idx="61">
                  <c:v>0.59594160489961379</c:v>
                </c:pt>
                <c:pt idx="62">
                  <c:v>0.59858903976985278</c:v>
                </c:pt>
                <c:pt idx="63">
                  <c:v>0.60115097403948203</c:v>
                </c:pt>
                <c:pt idx="64">
                  <c:v>0.60362662731850514</c:v>
                </c:pt>
                <c:pt idx="65">
                  <c:v>0.60601524549895092</c:v>
                </c:pt>
                <c:pt idx="66">
                  <c:v>0.60831610098458277</c:v>
                </c:pt>
                <c:pt idx="67">
                  <c:v>0.61052849291253075</c:v>
                </c:pt>
                <c:pt idx="68">
                  <c:v>0.61265174736678163</c:v>
                </c:pt>
                <c:pt idx="69">
                  <c:v>0.61468521758346029</c:v>
                </c:pt>
                <c:pt idx="70">
                  <c:v>0.6166282841478401</c:v>
                </c:pt>
                <c:pt idx="71">
                  <c:v>0.61848035518302269</c:v>
                </c:pt>
                <c:pt idx="72">
                  <c:v>0.62024086653022925</c:v>
                </c:pt>
                <c:pt idx="73">
                  <c:v>0.62190928192064887</c:v>
                </c:pt>
                <c:pt idx="74">
                  <c:v>0.62348509313879152</c:v>
                </c:pt>
                <c:pt idx="75">
                  <c:v>0.6249678201772948</c:v>
                </c:pt>
                <c:pt idx="76">
                  <c:v>0.62635701138313915</c:v>
                </c:pt>
                <c:pt idx="77">
                  <c:v>0.6276522435952262</c:v>
                </c:pt>
                <c:pt idx="78">
                  <c:v>0.62885312227327672</c:v>
                </c:pt>
                <c:pt idx="79">
                  <c:v>0.62995928161801229</c:v>
                </c:pt>
                <c:pt idx="80">
                  <c:v>0.63097038468258093</c:v>
                </c:pt>
                <c:pt idx="81">
                  <c:v>0.63188612347519424</c:v>
                </c:pt>
                <c:pt idx="82">
                  <c:v>0.63270621905294511</c:v>
                </c:pt>
                <c:pt idx="83">
                  <c:v>0.63343042160677621</c:v>
                </c:pt>
                <c:pt idx="84">
                  <c:v>0.634058510537574</c:v>
                </c:pt>
                <c:pt idx="85">
                  <c:v>0.63459029452336591</c:v>
                </c:pt>
                <c:pt idx="86">
                  <c:v>0.63502561157759807</c:v>
                </c:pt>
                <c:pt idx="87">
                  <c:v>0.63536432909847895</c:v>
                </c:pt>
                <c:pt idx="88">
                  <c:v>0.63560634390937043</c:v>
                </c:pt>
                <c:pt idx="89">
                  <c:v>0.63575158229021667</c:v>
                </c:pt>
                <c:pt idx="90">
                  <c:v>0.63579999999999992</c:v>
                </c:pt>
                <c:pt idx="91">
                  <c:v>0.63575158229021667</c:v>
                </c:pt>
                <c:pt idx="92">
                  <c:v>0.63560634390937043</c:v>
                </c:pt>
                <c:pt idx="93">
                  <c:v>0.63536432909847895</c:v>
                </c:pt>
                <c:pt idx="94">
                  <c:v>0.63502561157759807</c:v>
                </c:pt>
                <c:pt idx="95">
                  <c:v>0.63459029452336591</c:v>
                </c:pt>
                <c:pt idx="96">
                  <c:v>0.634058510537574</c:v>
                </c:pt>
                <c:pt idx="97">
                  <c:v>0.63343042160677621</c:v>
                </c:pt>
                <c:pt idx="98">
                  <c:v>0.63270621905294511</c:v>
                </c:pt>
                <c:pt idx="99">
                  <c:v>0.63188612347519424</c:v>
                </c:pt>
                <c:pt idx="100">
                  <c:v>0.63097038468258093</c:v>
                </c:pt>
                <c:pt idx="101">
                  <c:v>0.62995928161801229</c:v>
                </c:pt>
                <c:pt idx="102">
                  <c:v>0.62885312227327672</c:v>
                </c:pt>
                <c:pt idx="103">
                  <c:v>0.6276522435952262</c:v>
                </c:pt>
                <c:pt idx="104">
                  <c:v>0.62635701138313915</c:v>
                </c:pt>
                <c:pt idx="105">
                  <c:v>0.6249678201772948</c:v>
                </c:pt>
                <c:pt idx="106">
                  <c:v>0.62348509313879152</c:v>
                </c:pt>
                <c:pt idx="107">
                  <c:v>0.62190928192064887</c:v>
                </c:pt>
                <c:pt idx="108">
                  <c:v>0.62024086653022925</c:v>
                </c:pt>
                <c:pt idx="109">
                  <c:v>0.61848035518302269</c:v>
                </c:pt>
                <c:pt idx="110">
                  <c:v>0.61662828414784021</c:v>
                </c:pt>
                <c:pt idx="111">
                  <c:v>0.61468521758346029</c:v>
                </c:pt>
                <c:pt idx="112">
                  <c:v>0.61265174736678163</c:v>
                </c:pt>
                <c:pt idx="113">
                  <c:v>0.61052849291253075</c:v>
                </c:pt>
                <c:pt idx="114">
                  <c:v>0.60831610098458277</c:v>
                </c:pt>
                <c:pt idx="115">
                  <c:v>0.60601524549895092</c:v>
                </c:pt>
                <c:pt idx="116">
                  <c:v>0.60362662731850514</c:v>
                </c:pt>
                <c:pt idx="117">
                  <c:v>0.60115097403948203</c:v>
                </c:pt>
                <c:pt idx="118">
                  <c:v>0.59858903976985278</c:v>
                </c:pt>
                <c:pt idx="119">
                  <c:v>0.59594160489961379</c:v>
                </c:pt>
                <c:pt idx="120">
                  <c:v>0.59320947586307304</c:v>
                </c:pt>
                <c:pt idx="121">
                  <c:v>0.59039348489320143</c:v>
                </c:pt>
                <c:pt idx="122">
                  <c:v>0.58749448976812779</c:v>
                </c:pt>
                <c:pt idx="123">
                  <c:v>0.58451337354985022</c:v>
                </c:pt>
                <c:pt idx="124">
                  <c:v>0.58145104431524763</c:v>
                </c:pt>
                <c:pt idx="125">
                  <c:v>0.57830843487947037</c:v>
                </c:pt>
                <c:pt idx="126">
                  <c:v>0.57508650251179572</c:v>
                </c:pt>
                <c:pt idx="127">
                  <c:v>0.57178622864403428</c:v>
                </c:pt>
                <c:pt idx="128">
                  <c:v>0.56840861857157687</c:v>
                </c:pt>
                <c:pt idx="129">
                  <c:v>0.56495470114717095</c:v>
                </c:pt>
                <c:pt idx="130">
                  <c:v>0.56142552846752303</c:v>
                </c:pt>
                <c:pt idx="131">
                  <c:v>0.55782217555281921</c:v>
                </c:pt>
                <c:pt idx="132">
                  <c:v>0.55414574001926353</c:v>
                </c:pt>
                <c:pt idx="133">
                  <c:v>0.55039734174473431</c:v>
                </c:pt>
                <c:pt idx="134">
                  <c:v>0.54657812252765714</c:v>
                </c:pt>
                <c:pt idx="135">
                  <c:v>0.54268924573920341</c:v>
                </c:pt>
                <c:pt idx="136">
                  <c:v>0.53873189596891513</c:v>
                </c:pt>
                <c:pt idx="137">
                  <c:v>0.53470727866386825</c:v>
                </c:pt>
                <c:pt idx="138">
                  <c:v>0.530616619761481</c:v>
                </c:pt>
                <c:pt idx="139">
                  <c:v>0.52646116531608222</c:v>
                </c:pt>
                <c:pt idx="140">
                  <c:v>0.52224218111935083</c:v>
                </c:pt>
                <c:pt idx="141">
                  <c:v>0.51796095231474326</c:v>
                </c:pt>
                <c:pt idx="142">
                  <c:v>0.5136187830060267</c:v>
                </c:pt>
                <c:pt idx="143">
                  <c:v>0.5092169958600361</c:v>
                </c:pt>
                <c:pt idx="144">
                  <c:v>0.50475693170377722</c:v>
                </c:pt>
                <c:pt idx="145">
                  <c:v>0.50023994911599745</c:v>
                </c:pt>
                <c:pt idx="146">
                  <c:v>0.4956674240133504</c:v>
                </c:pt>
                <c:pt idx="147">
                  <c:v>0.49104074923127711</c:v>
                </c:pt>
                <c:pt idx="148">
                  <c:v>0.48636133409973581</c:v>
                </c:pt>
                <c:pt idx="149">
                  <c:v>0.48163060401390623</c:v>
                </c:pt>
                <c:pt idx="150">
                  <c:v>0.47684999999999989</c:v>
                </c:pt>
                <c:pt idx="151">
                  <c:v>0.47202097827631051</c:v>
                </c:pt>
                <c:pt idx="152">
                  <c:v>0.46714500980963458</c:v>
                </c:pt>
                <c:pt idx="153">
                  <c:v>0.46222357986720186</c:v>
                </c:pt>
                <c:pt idx="154">
                  <c:v>0.45725818756424763</c:v>
                </c:pt>
                <c:pt idx="155">
                  <c:v>0.4522503454073683</c:v>
                </c:pt>
                <c:pt idx="156">
                  <c:v>0.44720157883379691</c:v>
                </c:pt>
                <c:pt idx="157">
                  <c:v>0.44211342574674006</c:v>
                </c:pt>
                <c:pt idx="158">
                  <c:v>0.43698743604691848</c:v>
                </c:pt>
                <c:pt idx="159">
                  <c:v>0.43182517116045088</c:v>
                </c:pt>
                <c:pt idx="160">
                  <c:v>0.42662820356323006</c:v>
                </c:pt>
                <c:pt idx="161">
                  <c:v>0.42139811630193003</c:v>
                </c:pt>
                <c:pt idx="162">
                  <c:v>0.41613650251179579</c:v>
                </c:pt>
                <c:pt idx="163">
                  <c:v>0.41084496493135791</c:v>
                </c:pt>
                <c:pt idx="164">
                  <c:v>0.40552511541422398</c:v>
                </c:pt>
                <c:pt idx="165">
                  <c:v>0.40017857443809135</c:v>
                </c:pt>
                <c:pt idx="166">
                  <c:v>0.39480697061113434</c:v>
                </c:pt>
                <c:pt idx="167">
                  <c:v>0.38941194017591468</c:v>
                </c:pt>
                <c:pt idx="168">
                  <c:v>0.38399512651096562</c:v>
                </c:pt>
                <c:pt idx="169">
                  <c:v>0.37855817963020361</c:v>
                </c:pt>
                <c:pt idx="170">
                  <c:v>0.37310275568031709</c:v>
                </c:pt>
                <c:pt idx="171">
                  <c:v>0.36763051643628941</c:v>
                </c:pt>
                <c:pt idx="172">
                  <c:v>0.36214312879520472</c:v>
                </c:pt>
                <c:pt idx="173">
                  <c:v>0.35664226426849638</c:v>
                </c:pt>
                <c:pt idx="174">
                  <c:v>0.35112959847278707</c:v>
                </c:pt>
                <c:pt idx="175">
                  <c:v>0.34560681061948051</c:v>
                </c:pt>
                <c:pt idx="176">
                  <c:v>0.34007558300325746</c:v>
                </c:pt>
                <c:pt idx="177">
                  <c:v>0.33453760048963177</c:v>
                </c:pt>
                <c:pt idx="178">
                  <c:v>0.32899455000172506</c:v>
                </c:pt>
                <c:pt idx="179">
                  <c:v>0.32344812000641238</c:v>
                </c:pt>
                <c:pt idx="180">
                  <c:v>0.31790000000000002</c:v>
                </c:pt>
                <c:pt idx="181">
                  <c:v>0.31235187999358749</c:v>
                </c:pt>
                <c:pt idx="182">
                  <c:v>0.30680544999827492</c:v>
                </c:pt>
                <c:pt idx="183">
                  <c:v>0.30126239951036821</c:v>
                </c:pt>
                <c:pt idx="184">
                  <c:v>0.29572441699674257</c:v>
                </c:pt>
                <c:pt idx="185">
                  <c:v>0.29019318938051952</c:v>
                </c:pt>
                <c:pt idx="186">
                  <c:v>0.2846704015272129</c:v>
                </c:pt>
                <c:pt idx="187">
                  <c:v>0.27915773573150365</c:v>
                </c:pt>
                <c:pt idx="188">
                  <c:v>0.27365687120479515</c:v>
                </c:pt>
                <c:pt idx="189">
                  <c:v>0.26816948356371062</c:v>
                </c:pt>
                <c:pt idx="190">
                  <c:v>0.26269724431968278</c:v>
                </c:pt>
                <c:pt idx="191">
                  <c:v>0.25724182036979637</c:v>
                </c:pt>
                <c:pt idx="192">
                  <c:v>0.25180487348903424</c:v>
                </c:pt>
                <c:pt idx="193">
                  <c:v>0.24638805982408529</c:v>
                </c:pt>
                <c:pt idx="194">
                  <c:v>0.24099302938886569</c:v>
                </c:pt>
                <c:pt idx="195">
                  <c:v>0.23562142556190863</c:v>
                </c:pt>
                <c:pt idx="196">
                  <c:v>0.230274884585776</c:v>
                </c:pt>
                <c:pt idx="197">
                  <c:v>0.22495503506864195</c:v>
                </c:pt>
                <c:pt idx="198">
                  <c:v>0.21966349748820424</c:v>
                </c:pt>
                <c:pt idx="199">
                  <c:v>0.21440188369806984</c:v>
                </c:pt>
                <c:pt idx="200">
                  <c:v>0.20917179643676992</c:v>
                </c:pt>
                <c:pt idx="201">
                  <c:v>0.20397482883954898</c:v>
                </c:pt>
                <c:pt idx="202">
                  <c:v>0.19881256395308156</c:v>
                </c:pt>
                <c:pt idx="203">
                  <c:v>0.19368657425325991</c:v>
                </c:pt>
                <c:pt idx="204">
                  <c:v>0.1885984211662031</c:v>
                </c:pt>
                <c:pt idx="205">
                  <c:v>0.18354965459263167</c:v>
                </c:pt>
                <c:pt idx="206">
                  <c:v>0.17854181243575226</c:v>
                </c:pt>
                <c:pt idx="207">
                  <c:v>0.17357642013279809</c:v>
                </c:pt>
                <c:pt idx="208">
                  <c:v>0.16865499019036528</c:v>
                </c:pt>
                <c:pt idx="209">
                  <c:v>0.16377902172368947</c:v>
                </c:pt>
                <c:pt idx="210">
                  <c:v>0.15894999999999995</c:v>
                </c:pt>
                <c:pt idx="211">
                  <c:v>0.15416939598609378</c:v>
                </c:pt>
                <c:pt idx="212">
                  <c:v>0.14943866590026417</c:v>
                </c:pt>
                <c:pt idx="213">
                  <c:v>0.14475925076872287</c:v>
                </c:pt>
                <c:pt idx="214">
                  <c:v>0.1401325759866496</c:v>
                </c:pt>
                <c:pt idx="215">
                  <c:v>0.13556005088400241</c:v>
                </c:pt>
                <c:pt idx="216">
                  <c:v>0.13104306829622281</c:v>
                </c:pt>
                <c:pt idx="217">
                  <c:v>0.12658300413996382</c:v>
                </c:pt>
                <c:pt idx="218">
                  <c:v>0.12218121699397325</c:v>
                </c:pt>
                <c:pt idx="219">
                  <c:v>0.1178390476852566</c:v>
                </c:pt>
                <c:pt idx="220">
                  <c:v>0.11355781888064917</c:v>
                </c:pt>
                <c:pt idx="221">
                  <c:v>0.10933883468391781</c:v>
                </c:pt>
                <c:pt idx="222">
                  <c:v>0.10518338023851895</c:v>
                </c:pt>
                <c:pt idx="223">
                  <c:v>0.10109272133613176</c:v>
                </c:pt>
                <c:pt idx="224">
                  <c:v>9.7068104031084734E-2</c:v>
                </c:pt>
                <c:pt idx="225">
                  <c:v>9.3110754260796541E-2</c:v>
                </c:pt>
                <c:pt idx="226">
                  <c:v>8.9221877472342781E-2</c:v>
                </c:pt>
                <c:pt idx="227">
                  <c:v>8.540265825526569E-2</c:v>
                </c:pt>
                <c:pt idx="228">
                  <c:v>8.1654259980736332E-2</c:v>
                </c:pt>
                <c:pt idx="229">
                  <c:v>7.7977824447180766E-2</c:v>
                </c:pt>
                <c:pt idx="230">
                  <c:v>7.4374471532476921E-2</c:v>
                </c:pt>
                <c:pt idx="231">
                  <c:v>7.0845298852829058E-2</c:v>
                </c:pt>
                <c:pt idx="232">
                  <c:v>6.7391381428423047E-2</c:v>
                </c:pt>
                <c:pt idx="233">
                  <c:v>6.4013771355965587E-2</c:v>
                </c:pt>
                <c:pt idx="234">
                  <c:v>6.071349748820426E-2</c:v>
                </c:pt>
                <c:pt idx="235">
                  <c:v>5.7491565120529553E-2</c:v>
                </c:pt>
                <c:pt idx="236">
                  <c:v>5.4348955684752176E-2</c:v>
                </c:pt>
                <c:pt idx="237">
                  <c:v>5.1286626450149697E-2</c:v>
                </c:pt>
                <c:pt idx="238">
                  <c:v>4.8305510231872184E-2</c:v>
                </c:pt>
                <c:pt idx="239">
                  <c:v>4.5406515106798551E-2</c:v>
                </c:pt>
                <c:pt idx="240">
                  <c:v>4.2590524136927044E-2</c:v>
                </c:pt>
                <c:pt idx="241">
                  <c:v>3.9858395100386024E-2</c:v>
                </c:pt>
                <c:pt idx="242">
                  <c:v>3.7210960230147083E-2</c:v>
                </c:pt>
                <c:pt idx="243">
                  <c:v>3.4649025960517887E-2</c:v>
                </c:pt>
                <c:pt idx="244">
                  <c:v>3.2173372681494838E-2</c:v>
                </c:pt>
                <c:pt idx="245">
                  <c:v>2.9784754501048949E-2</c:v>
                </c:pt>
                <c:pt idx="246">
                  <c:v>2.7483899015417146E-2</c:v>
                </c:pt>
                <c:pt idx="247">
                  <c:v>2.5271507087469225E-2</c:v>
                </c:pt>
                <c:pt idx="248">
                  <c:v>2.3148252633218291E-2</c:v>
                </c:pt>
                <c:pt idx="249">
                  <c:v>2.1114782416539579E-2</c:v>
                </c:pt>
                <c:pt idx="250">
                  <c:v>1.917171585215971E-2</c:v>
                </c:pt>
                <c:pt idx="251">
                  <c:v>1.7319644816977176E-2</c:v>
                </c:pt>
                <c:pt idx="252">
                  <c:v>1.555913346977067E-2</c:v>
                </c:pt>
                <c:pt idx="253">
                  <c:v>1.389071807935105E-2</c:v>
                </c:pt>
                <c:pt idx="254">
                  <c:v>1.2314906861208397E-2</c:v>
                </c:pt>
                <c:pt idx="255">
                  <c:v>1.0832179822705179E-2</c:v>
                </c:pt>
                <c:pt idx="256">
                  <c:v>9.4429886168607147E-3</c:v>
                </c:pt>
                <c:pt idx="257">
                  <c:v>8.1477564047737761E-3</c:v>
                </c:pt>
                <c:pt idx="258">
                  <c:v>6.9468777267231996E-3</c:v>
                </c:pt>
                <c:pt idx="259">
                  <c:v>5.8407183819876307E-3</c:v>
                </c:pt>
                <c:pt idx="260">
                  <c:v>4.8296153174190448E-3</c:v>
                </c:pt>
                <c:pt idx="261">
                  <c:v>3.9138765248057372E-3</c:v>
                </c:pt>
                <c:pt idx="262">
                  <c:v>3.0937809470548139E-3</c:v>
                </c:pt>
                <c:pt idx="263">
                  <c:v>2.3695783932237147E-3</c:v>
                </c:pt>
                <c:pt idx="264">
                  <c:v>1.7414894624258603E-3</c:v>
                </c:pt>
                <c:pt idx="265">
                  <c:v>1.2097054766340709E-3</c:v>
                </c:pt>
                <c:pt idx="266">
                  <c:v>7.7438842240190597E-4</c:v>
                </c:pt>
                <c:pt idx="267">
                  <c:v>4.356709015209681E-4</c:v>
                </c:pt>
                <c:pt idx="268">
                  <c:v>1.936560906294349E-4</c:v>
                </c:pt>
                <c:pt idx="269">
                  <c:v>4.8417709783199481E-5</c:v>
                </c:pt>
                <c:pt idx="270">
                  <c:v>0</c:v>
                </c:pt>
                <c:pt idx="271">
                  <c:v>4.8417709783199481E-5</c:v>
                </c:pt>
                <c:pt idx="272">
                  <c:v>1.936560906294349E-4</c:v>
                </c:pt>
                <c:pt idx="273">
                  <c:v>4.356709015209681E-4</c:v>
                </c:pt>
                <c:pt idx="274">
                  <c:v>7.7438842240185046E-4</c:v>
                </c:pt>
                <c:pt idx="275">
                  <c:v>1.2097054766340709E-3</c:v>
                </c:pt>
                <c:pt idx="276">
                  <c:v>1.7414894624258603E-3</c:v>
                </c:pt>
                <c:pt idx="277">
                  <c:v>2.3695783932237147E-3</c:v>
                </c:pt>
                <c:pt idx="278">
                  <c:v>3.0937809470547584E-3</c:v>
                </c:pt>
                <c:pt idx="279">
                  <c:v>3.9138765248056817E-3</c:v>
                </c:pt>
                <c:pt idx="280">
                  <c:v>4.8296153174190448E-3</c:v>
                </c:pt>
                <c:pt idx="281">
                  <c:v>5.8407183819876307E-3</c:v>
                </c:pt>
                <c:pt idx="282">
                  <c:v>6.9468777267231996E-3</c:v>
                </c:pt>
                <c:pt idx="283">
                  <c:v>8.1477564047737205E-3</c:v>
                </c:pt>
                <c:pt idx="284">
                  <c:v>9.4429886168606592E-3</c:v>
                </c:pt>
                <c:pt idx="285">
                  <c:v>1.0832179822705124E-2</c:v>
                </c:pt>
                <c:pt idx="286">
                  <c:v>1.2314906861208452E-2</c:v>
                </c:pt>
                <c:pt idx="287">
                  <c:v>1.389071807935105E-2</c:v>
                </c:pt>
                <c:pt idx="288">
                  <c:v>1.555913346977067E-2</c:v>
                </c:pt>
                <c:pt idx="289">
                  <c:v>1.731964481697712E-2</c:v>
                </c:pt>
                <c:pt idx="290">
                  <c:v>1.9171715852159765E-2</c:v>
                </c:pt>
                <c:pt idx="291">
                  <c:v>2.1114782416539579E-2</c:v>
                </c:pt>
                <c:pt idx="292">
                  <c:v>2.3148252633218291E-2</c:v>
                </c:pt>
                <c:pt idx="293">
                  <c:v>2.5271507087469169E-2</c:v>
                </c:pt>
                <c:pt idx="294">
                  <c:v>2.748389901541709E-2</c:v>
                </c:pt>
                <c:pt idx="295">
                  <c:v>2.9784754501049004E-2</c:v>
                </c:pt>
                <c:pt idx="296">
                  <c:v>3.2173372681494783E-2</c:v>
                </c:pt>
                <c:pt idx="297">
                  <c:v>3.4649025960517832E-2</c:v>
                </c:pt>
                <c:pt idx="298">
                  <c:v>3.7210960230147083E-2</c:v>
                </c:pt>
                <c:pt idx="299">
                  <c:v>3.9858395100386135E-2</c:v>
                </c:pt>
                <c:pt idx="300">
                  <c:v>4.2590524136926988E-2</c:v>
                </c:pt>
                <c:pt idx="301">
                  <c:v>4.5406515106798495E-2</c:v>
                </c:pt>
                <c:pt idx="302">
                  <c:v>4.8305510231872129E-2</c:v>
                </c:pt>
                <c:pt idx="303">
                  <c:v>5.1286626450149642E-2</c:v>
                </c:pt>
                <c:pt idx="304">
                  <c:v>5.4348955684752287E-2</c:v>
                </c:pt>
                <c:pt idx="305">
                  <c:v>5.7491565120529498E-2</c:v>
                </c:pt>
                <c:pt idx="306">
                  <c:v>6.0713497488204149E-2</c:v>
                </c:pt>
                <c:pt idx="307">
                  <c:v>6.4013771355965532E-2</c:v>
                </c:pt>
                <c:pt idx="308">
                  <c:v>6.7391381428423158E-2</c:v>
                </c:pt>
                <c:pt idx="309">
                  <c:v>7.0845298852828975E-2</c:v>
                </c:pt>
                <c:pt idx="310">
                  <c:v>7.4374471532476838E-2</c:v>
                </c:pt>
                <c:pt idx="311">
                  <c:v>7.797782444718071E-2</c:v>
                </c:pt>
                <c:pt idx="312">
                  <c:v>8.1654259980736249E-2</c:v>
                </c:pt>
                <c:pt idx="313">
                  <c:v>8.5402658255265745E-2</c:v>
                </c:pt>
                <c:pt idx="314">
                  <c:v>8.9221877472342781E-2</c:v>
                </c:pt>
                <c:pt idx="315">
                  <c:v>9.3110754260796486E-2</c:v>
                </c:pt>
                <c:pt idx="316">
                  <c:v>9.7068104031084651E-2</c:v>
                </c:pt>
                <c:pt idx="317">
                  <c:v>0.10109272133613179</c:v>
                </c:pt>
                <c:pt idx="318">
                  <c:v>0.10518338023851898</c:v>
                </c:pt>
                <c:pt idx="319">
                  <c:v>0.1093388346839177</c:v>
                </c:pt>
                <c:pt idx="320">
                  <c:v>0.11355781888064906</c:v>
                </c:pt>
                <c:pt idx="321">
                  <c:v>0.11783904768525655</c:v>
                </c:pt>
                <c:pt idx="322">
                  <c:v>0.12218121699397325</c:v>
                </c:pt>
                <c:pt idx="323">
                  <c:v>0.12658300413996385</c:v>
                </c:pt>
                <c:pt idx="324">
                  <c:v>0.1310430682962227</c:v>
                </c:pt>
                <c:pt idx="325">
                  <c:v>0.1355600508840023</c:v>
                </c:pt>
                <c:pt idx="326">
                  <c:v>0.14013257598664966</c:v>
                </c:pt>
                <c:pt idx="327">
                  <c:v>0.1447592507687229</c:v>
                </c:pt>
                <c:pt idx="328">
                  <c:v>0.14943866590026411</c:v>
                </c:pt>
                <c:pt idx="329">
                  <c:v>0.15416939598609367</c:v>
                </c:pt>
                <c:pt idx="330">
                  <c:v>0.15894999999999984</c:v>
                </c:pt>
                <c:pt idx="331">
                  <c:v>0.16377902172368949</c:v>
                </c:pt>
                <c:pt idx="332">
                  <c:v>0.16865499019036528</c:v>
                </c:pt>
                <c:pt idx="333">
                  <c:v>0.173576420132798</c:v>
                </c:pt>
                <c:pt idx="334">
                  <c:v>0.17854181243575215</c:v>
                </c:pt>
                <c:pt idx="335">
                  <c:v>0.1835496545926317</c:v>
                </c:pt>
                <c:pt idx="336">
                  <c:v>0.1885984211662031</c:v>
                </c:pt>
                <c:pt idx="337">
                  <c:v>0.1936865742532598</c:v>
                </c:pt>
                <c:pt idx="338">
                  <c:v>0.19881256395308144</c:v>
                </c:pt>
                <c:pt idx="339">
                  <c:v>0.20397482883954887</c:v>
                </c:pt>
                <c:pt idx="340">
                  <c:v>0.20917179643676992</c:v>
                </c:pt>
                <c:pt idx="341">
                  <c:v>0.21440188369806984</c:v>
                </c:pt>
                <c:pt idx="342">
                  <c:v>0.21966349748820413</c:v>
                </c:pt>
                <c:pt idx="343">
                  <c:v>0.22495503506864184</c:v>
                </c:pt>
                <c:pt idx="344">
                  <c:v>0.230274884585776</c:v>
                </c:pt>
                <c:pt idx="345">
                  <c:v>0.23562142556190863</c:v>
                </c:pt>
                <c:pt idx="346">
                  <c:v>0.24099302938886555</c:v>
                </c:pt>
                <c:pt idx="347">
                  <c:v>0.24638805982408518</c:v>
                </c:pt>
                <c:pt idx="348">
                  <c:v>0.25180487348903413</c:v>
                </c:pt>
                <c:pt idx="349">
                  <c:v>0.25724182036979643</c:v>
                </c:pt>
                <c:pt idx="350">
                  <c:v>0.26269724431968278</c:v>
                </c:pt>
                <c:pt idx="351">
                  <c:v>0.26816948356371051</c:v>
                </c:pt>
                <c:pt idx="352">
                  <c:v>0.27365687120479504</c:v>
                </c:pt>
                <c:pt idx="353">
                  <c:v>0.27915773573150365</c:v>
                </c:pt>
                <c:pt idx="354">
                  <c:v>0.28467040152721296</c:v>
                </c:pt>
                <c:pt idx="355">
                  <c:v>0.29019318938051941</c:v>
                </c:pt>
                <c:pt idx="356">
                  <c:v>0.2957244169967424</c:v>
                </c:pt>
                <c:pt idx="357">
                  <c:v>0.30126239951036793</c:v>
                </c:pt>
                <c:pt idx="358">
                  <c:v>0.30680544999827497</c:v>
                </c:pt>
                <c:pt idx="359">
                  <c:v>0.31235187999358754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A6-4A2D-8507-EE2BA26FC5F6}"/>
            </c:ext>
          </c:extLst>
        </c:ser>
        <c:ser>
          <c:idx val="2"/>
          <c:order val="2"/>
          <c:tx>
            <c:strRef>
              <c:f>{"Front Sprocket"}</c:f>
              <c:strCache>
                <c:ptCount val="1"/>
                <c:pt idx="0">
                  <c:v>Front Sprocket</c:v>
                </c:pt>
              </c:strCache>
            </c:strRef>
          </c:tx>
          <c:spPr>
            <a:ln w="19050" cap="rnd">
              <a:solidFill>
                <a:srgbClr val="2AA0A4"/>
              </a:solidFill>
              <a:round/>
            </a:ln>
            <a:effectLst/>
          </c:spPr>
          <c:marker>
            <c:symbol val="none"/>
          </c:marker>
          <c:xVal>
            <c:numRef>
              <c:f>'ZXR750 Data'!$N$3:$N$362</c:f>
              <c:numCache>
                <c:formatCode>General</c:formatCode>
                <c:ptCount val="360"/>
                <c:pt idx="0">
                  <c:v>0.87611695957774982</c:v>
                </c:pt>
                <c:pt idx="1">
                  <c:v>0.87611054069011596</c:v>
                </c:pt>
                <c:pt idx="2">
                  <c:v>0.87609128598246966</c:v>
                </c:pt>
                <c:pt idx="3">
                  <c:v>0.87605920131998138</c:v>
                </c:pt>
                <c:pt idx="4">
                  <c:v>0.87601429647595008</c:v>
                </c:pt>
                <c:pt idx="5">
                  <c:v>0.87595658512882646</c:v>
                </c:pt>
                <c:pt idx="6">
                  <c:v>0.87588608485804575</c:v>
                </c:pt>
                <c:pt idx="7">
                  <c:v>0.87580281713867336</c:v>
                </c:pt>
                <c:pt idx="8">
                  <c:v>0.87570680733486328</c:v>
                </c:pt>
                <c:pt idx="9">
                  <c:v>0.87559808469213196</c:v>
                </c:pt>
                <c:pt idx="10">
                  <c:v>0.87547668232844933</c:v>
                </c:pt>
                <c:pt idx="11">
                  <c:v>0.87534263722415162</c:v>
                </c:pt>
                <c:pt idx="12">
                  <c:v>0.87519599021067607</c:v>
                </c:pt>
                <c:pt idx="13">
                  <c:v>0.87503678595812362</c:v>
                </c:pt>
                <c:pt idx="14">
                  <c:v>0.87486507296165172</c:v>
                </c:pt>
                <c:pt idx="15">
                  <c:v>0.87468090352670258</c:v>
                </c:pt>
                <c:pt idx="16">
                  <c:v>0.87448433375307033</c:v>
                </c:pt>
                <c:pt idx="17">
                  <c:v>0.87427542351781196</c:v>
                </c:pt>
                <c:pt idx="18">
                  <c:v>0.87405423645700908</c:v>
                </c:pt>
                <c:pt idx="19">
                  <c:v>0.87382083994638304</c:v>
                </c:pt>
                <c:pt idx="20">
                  <c:v>0.87357530508077197</c:v>
                </c:pt>
                <c:pt idx="21">
                  <c:v>0.87331770665247443</c:v>
                </c:pt>
                <c:pt idx="22">
                  <c:v>0.87304812312846714</c:v>
                </c:pt>
                <c:pt idx="23">
                  <c:v>0.87276663662650289</c:v>
                </c:pt>
                <c:pt idx="24">
                  <c:v>0.87247333289009721</c:v>
                </c:pt>
                <c:pt idx="25">
                  <c:v>0.87216830126240941</c:v>
                </c:pt>
                <c:pt idx="26">
                  <c:v>0.87185163465902826</c:v>
                </c:pt>
                <c:pt idx="27">
                  <c:v>0.87152342953966855</c:v>
                </c:pt>
                <c:pt idx="28">
                  <c:v>0.87118378587878931</c:v>
                </c:pt>
                <c:pt idx="29">
                  <c:v>0.87083280713513966</c:v>
                </c:pt>
                <c:pt idx="30">
                  <c:v>0.87047060022024503</c:v>
                </c:pt>
                <c:pt idx="31">
                  <c:v>0.87009727546584037</c:v>
                </c:pt>
                <c:pt idx="32">
                  <c:v>0.86971294659026244</c:v>
                </c:pt>
                <c:pt idx="33">
                  <c:v>0.86931773066380968</c:v>
                </c:pt>
                <c:pt idx="34">
                  <c:v>0.86891174807308202</c:v>
                </c:pt>
                <c:pt idx="35">
                  <c:v>0.86849512248430938</c:v>
                </c:pt>
                <c:pt idx="36">
                  <c:v>0.86806798080568204</c:v>
                </c:pt>
                <c:pt idx="37">
                  <c:v>0.86763045314869303</c:v>
                </c:pt>
                <c:pt idx="38">
                  <c:v>0.86718267278850514</c:v>
                </c:pt>
                <c:pt idx="39">
                  <c:v>0.86672477612335386</c:v>
                </c:pt>
                <c:pt idx="40">
                  <c:v>0.86625690263299915</c:v>
                </c:pt>
                <c:pt idx="41">
                  <c:v>0.86577919483623855</c:v>
                </c:pt>
                <c:pt idx="42">
                  <c:v>0.86529179824749458</c:v>
                </c:pt>
                <c:pt idx="43">
                  <c:v>0.86479486133248973</c:v>
                </c:pt>
                <c:pt idx="44">
                  <c:v>0.86428853546302231</c:v>
                </c:pt>
                <c:pt idx="45">
                  <c:v>0.86377297487085691</c:v>
                </c:pt>
                <c:pt idx="46">
                  <c:v>0.86324833660074429</c:v>
                </c:pt>
                <c:pt idx="47">
                  <c:v>0.86271478046258387</c:v>
                </c:pt>
                <c:pt idx="48">
                  <c:v>0.86217246898274391</c:v>
                </c:pt>
                <c:pt idx="49">
                  <c:v>0.86162156735455475</c:v>
                </c:pt>
                <c:pt idx="50">
                  <c:v>0.86106224338798909</c:v>
                </c:pt>
                <c:pt idx="51">
                  <c:v>0.86049466745854519</c:v>
                </c:pt>
                <c:pt idx="52">
                  <c:v>0.85991901245534974</c:v>
                </c:pt>
                <c:pt idx="53">
                  <c:v>0.85933545372849296</c:v>
                </c:pt>
                <c:pt idx="54">
                  <c:v>0.85874416903561612</c:v>
                </c:pt>
                <c:pt idx="55">
                  <c:v>0.85814533848776464</c:v>
                </c:pt>
                <c:pt idx="56">
                  <c:v>0.85753914449452451</c:v>
                </c:pt>
                <c:pt idx="57">
                  <c:v>0.85692577170845818</c:v>
                </c:pt>
                <c:pt idx="58">
                  <c:v>0.85630540696885826</c:v>
                </c:pt>
                <c:pt idx="59">
                  <c:v>0.8556782392448341</c:v>
                </c:pt>
                <c:pt idx="60">
                  <c:v>0.85504445957774988</c:v>
                </c:pt>
                <c:pt idx="61">
                  <c:v>0.85440426102303169</c:v>
                </c:pt>
                <c:pt idx="62">
                  <c:v>0.85375783859136123</c:v>
                </c:pt>
                <c:pt idx="63">
                  <c:v>0.85310538918927303</c:v>
                </c:pt>
                <c:pt idx="64">
                  <c:v>0.85244711155917552</c:v>
                </c:pt>
                <c:pt idx="65">
                  <c:v>0.85178320621881165</c:v>
                </c:pt>
                <c:pt idx="66">
                  <c:v>0.85111387540017946</c:v>
                </c:pt>
                <c:pt idx="67">
                  <c:v>0.85043932298793024</c:v>
                </c:pt>
                <c:pt idx="68">
                  <c:v>0.84975975445726348</c:v>
                </c:pt>
                <c:pt idx="69">
                  <c:v>0.84907537681133649</c:v>
                </c:pt>
                <c:pt idx="70">
                  <c:v>0.84838639851821018</c:v>
                </c:pt>
                <c:pt idx="71">
                  <c:v>0.8476930294473467</c:v>
                </c:pt>
                <c:pt idx="72">
                  <c:v>0.84699548080568199</c:v>
                </c:pt>
                <c:pt idx="73">
                  <c:v>0.84629396507328958</c:v>
                </c:pt>
                <c:pt idx="74">
                  <c:v>0.84558869593865726</c:v>
                </c:pt>
                <c:pt idx="75">
                  <c:v>0.84487988823359561</c:v>
                </c:pt>
                <c:pt idx="76">
                  <c:v>0.84416775786779785</c:v>
                </c:pt>
                <c:pt idx="77">
                  <c:v>0.84345252176307206</c:v>
                </c:pt>
                <c:pt idx="78">
                  <c:v>0.84273439778726433</c:v>
                </c:pt>
                <c:pt idx="79">
                  <c:v>0.84201360468789432</c:v>
                </c:pt>
                <c:pt idx="80">
                  <c:v>0.84129036202552265</c:v>
                </c:pt>
                <c:pt idx="81">
                  <c:v>0.84056489010687041</c:v>
                </c:pt>
                <c:pt idx="82">
                  <c:v>0.83983740991771183</c:v>
                </c:pt>
                <c:pt idx="83">
                  <c:v>0.83910814305555981</c:v>
                </c:pt>
                <c:pt idx="84">
                  <c:v>0.83837731166216511</c:v>
                </c:pt>
                <c:pt idx="85">
                  <c:v>0.83764513835584986</c:v>
                </c:pt>
                <c:pt idx="86">
                  <c:v>0.83691184616369596</c:v>
                </c:pt>
                <c:pt idx="87">
                  <c:v>0.8361776584536087</c:v>
                </c:pt>
                <c:pt idx="88">
                  <c:v>0.8354427988662767</c:v>
                </c:pt>
                <c:pt idx="89">
                  <c:v>0.83470749124704913</c:v>
                </c:pt>
                <c:pt idx="90">
                  <c:v>0.83397195957774983</c:v>
                </c:pt>
                <c:pt idx="91">
                  <c:v>0.83323642790845054</c:v>
                </c:pt>
                <c:pt idx="92">
                  <c:v>0.83250112028922296</c:v>
                </c:pt>
                <c:pt idx="93">
                  <c:v>0.83176626070189097</c:v>
                </c:pt>
                <c:pt idx="94">
                  <c:v>0.83103207299180371</c:v>
                </c:pt>
                <c:pt idx="95">
                  <c:v>0.8302987807996498</c:v>
                </c:pt>
                <c:pt idx="96">
                  <c:v>0.82956660749333455</c:v>
                </c:pt>
                <c:pt idx="97">
                  <c:v>0.82883577609993986</c:v>
                </c:pt>
                <c:pt idx="98">
                  <c:v>0.82810650923778784</c:v>
                </c:pt>
                <c:pt idx="99">
                  <c:v>0.82737902904862926</c:v>
                </c:pt>
                <c:pt idx="100">
                  <c:v>0.82665355712997701</c:v>
                </c:pt>
                <c:pt idx="101">
                  <c:v>0.82593031446760534</c:v>
                </c:pt>
                <c:pt idx="102">
                  <c:v>0.82520952136823533</c:v>
                </c:pt>
                <c:pt idx="103">
                  <c:v>0.82449139739242761</c:v>
                </c:pt>
                <c:pt idx="104">
                  <c:v>0.82377616128770181</c:v>
                </c:pt>
                <c:pt idx="105">
                  <c:v>0.82306403092190406</c:v>
                </c:pt>
                <c:pt idx="106">
                  <c:v>0.8223552232168424</c:v>
                </c:pt>
                <c:pt idx="107">
                  <c:v>0.82164995408221009</c:v>
                </c:pt>
                <c:pt idx="108">
                  <c:v>0.82094843834981768</c:v>
                </c:pt>
                <c:pt idx="109">
                  <c:v>0.82025088970815296</c:v>
                </c:pt>
                <c:pt idx="110">
                  <c:v>0.81955752063728948</c:v>
                </c:pt>
                <c:pt idx="111">
                  <c:v>0.81886854234416317</c:v>
                </c:pt>
                <c:pt idx="112">
                  <c:v>0.81818416469823618</c:v>
                </c:pt>
                <c:pt idx="113">
                  <c:v>0.81750459616756943</c:v>
                </c:pt>
                <c:pt idx="114">
                  <c:v>0.8168300437553202</c:v>
                </c:pt>
                <c:pt idx="115">
                  <c:v>0.81616071293668802</c:v>
                </c:pt>
                <c:pt idx="116">
                  <c:v>0.81549680759632415</c:v>
                </c:pt>
                <c:pt idx="117">
                  <c:v>0.81483852996622663</c:v>
                </c:pt>
                <c:pt idx="118">
                  <c:v>0.81418608056413844</c:v>
                </c:pt>
                <c:pt idx="119">
                  <c:v>0.81353965813246798</c:v>
                </c:pt>
                <c:pt idx="120">
                  <c:v>0.81289945957774989</c:v>
                </c:pt>
                <c:pt idx="121">
                  <c:v>0.81226567991066556</c:v>
                </c:pt>
                <c:pt idx="122">
                  <c:v>0.8116385121866414</c:v>
                </c:pt>
                <c:pt idx="123">
                  <c:v>0.81101814744704148</c:v>
                </c:pt>
                <c:pt idx="124">
                  <c:v>0.81040477466097527</c:v>
                </c:pt>
                <c:pt idx="125">
                  <c:v>0.80979858066773502</c:v>
                </c:pt>
                <c:pt idx="126">
                  <c:v>0.80919975011988354</c:v>
                </c:pt>
                <c:pt idx="127">
                  <c:v>0.80860846542700671</c:v>
                </c:pt>
                <c:pt idx="128">
                  <c:v>0.80802490670014993</c:v>
                </c:pt>
                <c:pt idx="129">
                  <c:v>0.80744925169695447</c:v>
                </c:pt>
                <c:pt idx="130">
                  <c:v>0.80688167576751058</c:v>
                </c:pt>
                <c:pt idx="131">
                  <c:v>0.80632235180094491</c:v>
                </c:pt>
                <c:pt idx="132">
                  <c:v>0.80577145017275575</c:v>
                </c:pt>
                <c:pt idx="133">
                  <c:v>0.80522913869291579</c:v>
                </c:pt>
                <c:pt idx="134">
                  <c:v>0.80469558255475537</c:v>
                </c:pt>
                <c:pt idx="135">
                  <c:v>0.80417094428464275</c:v>
                </c:pt>
                <c:pt idx="136">
                  <c:v>0.80365538369247735</c:v>
                </c:pt>
                <c:pt idx="137">
                  <c:v>0.80314905782300994</c:v>
                </c:pt>
                <c:pt idx="138">
                  <c:v>0.80265212090800508</c:v>
                </c:pt>
                <c:pt idx="139">
                  <c:v>0.80216472431926111</c:v>
                </c:pt>
                <c:pt idx="140">
                  <c:v>0.80168701652250052</c:v>
                </c:pt>
                <c:pt idx="141">
                  <c:v>0.80121914303214581</c:v>
                </c:pt>
                <c:pt idx="142">
                  <c:v>0.80076124636699453</c:v>
                </c:pt>
                <c:pt idx="143">
                  <c:v>0.80031346600680664</c:v>
                </c:pt>
                <c:pt idx="144">
                  <c:v>0.79987593834981763</c:v>
                </c:pt>
                <c:pt idx="145">
                  <c:v>0.79944879667119029</c:v>
                </c:pt>
                <c:pt idx="146">
                  <c:v>0.79903217108241764</c:v>
                </c:pt>
                <c:pt idx="147">
                  <c:v>0.79862618849168998</c:v>
                </c:pt>
                <c:pt idx="148">
                  <c:v>0.79823097256523723</c:v>
                </c:pt>
                <c:pt idx="149">
                  <c:v>0.7978466436896593</c:v>
                </c:pt>
                <c:pt idx="150">
                  <c:v>0.79747331893525464</c:v>
                </c:pt>
                <c:pt idx="151">
                  <c:v>0.79711111202036</c:v>
                </c:pt>
                <c:pt idx="152">
                  <c:v>0.79676013327671036</c:v>
                </c:pt>
                <c:pt idx="153">
                  <c:v>0.79642048961583112</c:v>
                </c:pt>
                <c:pt idx="154">
                  <c:v>0.7960922844964714</c:v>
                </c:pt>
                <c:pt idx="155">
                  <c:v>0.79577561789309026</c:v>
                </c:pt>
                <c:pt idx="156">
                  <c:v>0.79547058626540246</c:v>
                </c:pt>
                <c:pt idx="157">
                  <c:v>0.79517728252899678</c:v>
                </c:pt>
                <c:pt idx="158">
                  <c:v>0.79489579602703253</c:v>
                </c:pt>
                <c:pt idx="159">
                  <c:v>0.79462621250302523</c:v>
                </c:pt>
                <c:pt idx="160">
                  <c:v>0.7943686140747277</c:v>
                </c:pt>
                <c:pt idx="161">
                  <c:v>0.79412307920911662</c:v>
                </c:pt>
                <c:pt idx="162">
                  <c:v>0.79388968269849058</c:v>
                </c:pt>
                <c:pt idx="163">
                  <c:v>0.79366849563768771</c:v>
                </c:pt>
                <c:pt idx="164">
                  <c:v>0.79345958540242933</c:v>
                </c:pt>
                <c:pt idx="165">
                  <c:v>0.79326301562879709</c:v>
                </c:pt>
                <c:pt idx="166">
                  <c:v>0.79307884619384794</c:v>
                </c:pt>
                <c:pt idx="167">
                  <c:v>0.79290713319737605</c:v>
                </c:pt>
                <c:pt idx="168">
                  <c:v>0.7927479289448236</c:v>
                </c:pt>
                <c:pt idx="169">
                  <c:v>0.79260128193134805</c:v>
                </c:pt>
                <c:pt idx="170">
                  <c:v>0.79246723682705034</c:v>
                </c:pt>
                <c:pt idx="171">
                  <c:v>0.7923458344633677</c:v>
                </c:pt>
                <c:pt idx="172">
                  <c:v>0.79223711182063639</c:v>
                </c:pt>
                <c:pt idx="173">
                  <c:v>0.7921411020168263</c:v>
                </c:pt>
                <c:pt idx="174">
                  <c:v>0.79205783429745391</c:v>
                </c:pt>
                <c:pt idx="175">
                  <c:v>0.79198733402667321</c:v>
                </c:pt>
                <c:pt idx="176">
                  <c:v>0.79192962267954958</c:v>
                </c:pt>
                <c:pt idx="177">
                  <c:v>0.79188471783551828</c:v>
                </c:pt>
                <c:pt idx="178">
                  <c:v>0.79185263317303001</c:v>
                </c:pt>
                <c:pt idx="179">
                  <c:v>0.79183337846538371</c:v>
                </c:pt>
                <c:pt idx="180">
                  <c:v>0.79182695957774984</c:v>
                </c:pt>
                <c:pt idx="181">
                  <c:v>0.79183337846538371</c:v>
                </c:pt>
                <c:pt idx="182">
                  <c:v>0.79185263317303001</c:v>
                </c:pt>
                <c:pt idx="183">
                  <c:v>0.79188471783551828</c:v>
                </c:pt>
                <c:pt idx="184">
                  <c:v>0.79192962267954958</c:v>
                </c:pt>
                <c:pt idx="185">
                  <c:v>0.79198733402667321</c:v>
                </c:pt>
                <c:pt idx="186">
                  <c:v>0.79205783429745391</c:v>
                </c:pt>
                <c:pt idx="187">
                  <c:v>0.7921411020168263</c:v>
                </c:pt>
                <c:pt idx="188">
                  <c:v>0.79223711182063639</c:v>
                </c:pt>
                <c:pt idx="189">
                  <c:v>0.7923458344633677</c:v>
                </c:pt>
                <c:pt idx="190">
                  <c:v>0.79246723682705034</c:v>
                </c:pt>
                <c:pt idx="191">
                  <c:v>0.79260128193134805</c:v>
                </c:pt>
                <c:pt idx="192">
                  <c:v>0.7927479289448236</c:v>
                </c:pt>
                <c:pt idx="193">
                  <c:v>0.79290713319737605</c:v>
                </c:pt>
                <c:pt idx="194">
                  <c:v>0.79307884619384794</c:v>
                </c:pt>
                <c:pt idx="195">
                  <c:v>0.79326301562879709</c:v>
                </c:pt>
                <c:pt idx="196">
                  <c:v>0.79345958540242933</c:v>
                </c:pt>
                <c:pt idx="197">
                  <c:v>0.79366849563768771</c:v>
                </c:pt>
                <c:pt idx="198">
                  <c:v>0.79388968269849058</c:v>
                </c:pt>
                <c:pt idx="199">
                  <c:v>0.79412307920911662</c:v>
                </c:pt>
                <c:pt idx="200">
                  <c:v>0.7943686140747277</c:v>
                </c:pt>
                <c:pt idx="201">
                  <c:v>0.79462621250302523</c:v>
                </c:pt>
                <c:pt idx="202">
                  <c:v>0.79489579602703253</c:v>
                </c:pt>
                <c:pt idx="203">
                  <c:v>0.79517728252899678</c:v>
                </c:pt>
                <c:pt idx="204">
                  <c:v>0.79547058626540246</c:v>
                </c:pt>
                <c:pt idx="205">
                  <c:v>0.79577561789309026</c:v>
                </c:pt>
                <c:pt idx="206">
                  <c:v>0.7960922844964714</c:v>
                </c:pt>
                <c:pt idx="207">
                  <c:v>0.79642048961583112</c:v>
                </c:pt>
                <c:pt idx="208">
                  <c:v>0.79676013327671036</c:v>
                </c:pt>
                <c:pt idx="209">
                  <c:v>0.79711111202036</c:v>
                </c:pt>
                <c:pt idx="210">
                  <c:v>0.79747331893525464</c:v>
                </c:pt>
                <c:pt idx="211">
                  <c:v>0.7978466436896593</c:v>
                </c:pt>
                <c:pt idx="212">
                  <c:v>0.79823097256523723</c:v>
                </c:pt>
                <c:pt idx="213">
                  <c:v>0.79862618849168998</c:v>
                </c:pt>
                <c:pt idx="214">
                  <c:v>0.79903217108241764</c:v>
                </c:pt>
                <c:pt idx="215">
                  <c:v>0.79944879667119029</c:v>
                </c:pt>
                <c:pt idx="216">
                  <c:v>0.79987593834981763</c:v>
                </c:pt>
                <c:pt idx="217">
                  <c:v>0.80031346600680664</c:v>
                </c:pt>
                <c:pt idx="218">
                  <c:v>0.80076124636699453</c:v>
                </c:pt>
                <c:pt idx="219">
                  <c:v>0.80121914303214581</c:v>
                </c:pt>
                <c:pt idx="220">
                  <c:v>0.80168701652250052</c:v>
                </c:pt>
                <c:pt idx="221">
                  <c:v>0.80216472431926111</c:v>
                </c:pt>
                <c:pt idx="222">
                  <c:v>0.80265212090800508</c:v>
                </c:pt>
                <c:pt idx="223">
                  <c:v>0.80314905782300994</c:v>
                </c:pt>
                <c:pt idx="224">
                  <c:v>0.80365538369247735</c:v>
                </c:pt>
                <c:pt idx="225">
                  <c:v>0.80417094428464275</c:v>
                </c:pt>
                <c:pt idx="226">
                  <c:v>0.80469558255475537</c:v>
                </c:pt>
                <c:pt idx="227">
                  <c:v>0.80522913869291579</c:v>
                </c:pt>
                <c:pt idx="228">
                  <c:v>0.80577145017275575</c:v>
                </c:pt>
                <c:pt idx="229">
                  <c:v>0.80632235180094491</c:v>
                </c:pt>
                <c:pt idx="230">
                  <c:v>0.80688167576751058</c:v>
                </c:pt>
                <c:pt idx="231">
                  <c:v>0.80744925169695447</c:v>
                </c:pt>
                <c:pt idx="232">
                  <c:v>0.80802490670014993</c:v>
                </c:pt>
                <c:pt idx="233">
                  <c:v>0.80860846542700671</c:v>
                </c:pt>
                <c:pt idx="234">
                  <c:v>0.80919975011988354</c:v>
                </c:pt>
                <c:pt idx="235">
                  <c:v>0.80979858066773502</c:v>
                </c:pt>
                <c:pt idx="236">
                  <c:v>0.81040477466097527</c:v>
                </c:pt>
                <c:pt idx="237">
                  <c:v>0.81101814744704148</c:v>
                </c:pt>
                <c:pt idx="238">
                  <c:v>0.8116385121866414</c:v>
                </c:pt>
                <c:pt idx="239">
                  <c:v>0.81226567991066556</c:v>
                </c:pt>
                <c:pt idx="240">
                  <c:v>0.81289945957774978</c:v>
                </c:pt>
                <c:pt idx="241">
                  <c:v>0.81353965813246798</c:v>
                </c:pt>
                <c:pt idx="242">
                  <c:v>0.81418608056413844</c:v>
                </c:pt>
                <c:pt idx="243">
                  <c:v>0.81483852996622663</c:v>
                </c:pt>
                <c:pt idx="244">
                  <c:v>0.81549680759632415</c:v>
                </c:pt>
                <c:pt idx="245">
                  <c:v>0.81616071293668802</c:v>
                </c:pt>
                <c:pt idx="246">
                  <c:v>0.8168300437553202</c:v>
                </c:pt>
                <c:pt idx="247">
                  <c:v>0.81750459616756943</c:v>
                </c:pt>
                <c:pt idx="248">
                  <c:v>0.81818416469823618</c:v>
                </c:pt>
                <c:pt idx="249">
                  <c:v>0.81886854234416317</c:v>
                </c:pt>
                <c:pt idx="250">
                  <c:v>0.81955752063728948</c:v>
                </c:pt>
                <c:pt idx="251">
                  <c:v>0.82025088970815296</c:v>
                </c:pt>
                <c:pt idx="252">
                  <c:v>0.82094843834981768</c:v>
                </c:pt>
                <c:pt idx="253">
                  <c:v>0.82164995408221009</c:v>
                </c:pt>
                <c:pt idx="254">
                  <c:v>0.8223552232168424</c:v>
                </c:pt>
                <c:pt idx="255">
                  <c:v>0.82306403092190406</c:v>
                </c:pt>
                <c:pt idx="256">
                  <c:v>0.82377616128770181</c:v>
                </c:pt>
                <c:pt idx="257">
                  <c:v>0.82449139739242761</c:v>
                </c:pt>
                <c:pt idx="258">
                  <c:v>0.82520952136823533</c:v>
                </c:pt>
                <c:pt idx="259">
                  <c:v>0.82593031446760534</c:v>
                </c:pt>
                <c:pt idx="260">
                  <c:v>0.82665355712997701</c:v>
                </c:pt>
                <c:pt idx="261">
                  <c:v>0.82737902904862926</c:v>
                </c:pt>
                <c:pt idx="262">
                  <c:v>0.82810650923778784</c:v>
                </c:pt>
                <c:pt idx="263">
                  <c:v>0.82883577609993986</c:v>
                </c:pt>
                <c:pt idx="264">
                  <c:v>0.82956660749333455</c:v>
                </c:pt>
                <c:pt idx="265">
                  <c:v>0.8302987807996498</c:v>
                </c:pt>
                <c:pt idx="266">
                  <c:v>0.83103207299180371</c:v>
                </c:pt>
                <c:pt idx="267">
                  <c:v>0.83176626070189097</c:v>
                </c:pt>
                <c:pt idx="268">
                  <c:v>0.83250112028922296</c:v>
                </c:pt>
                <c:pt idx="269">
                  <c:v>0.83323642790845054</c:v>
                </c:pt>
                <c:pt idx="270">
                  <c:v>0.83397195957774983</c:v>
                </c:pt>
                <c:pt idx="271">
                  <c:v>0.83470749124704913</c:v>
                </c:pt>
                <c:pt idx="272">
                  <c:v>0.8354427988662767</c:v>
                </c:pt>
                <c:pt idx="273">
                  <c:v>0.8361776584536087</c:v>
                </c:pt>
                <c:pt idx="274">
                  <c:v>0.83691184616369596</c:v>
                </c:pt>
                <c:pt idx="275">
                  <c:v>0.83764513835584986</c:v>
                </c:pt>
                <c:pt idx="276">
                  <c:v>0.83837731166216511</c:v>
                </c:pt>
                <c:pt idx="277">
                  <c:v>0.83910814305555981</c:v>
                </c:pt>
                <c:pt idx="278">
                  <c:v>0.83983740991771183</c:v>
                </c:pt>
                <c:pt idx="279">
                  <c:v>0.8405648901068703</c:v>
                </c:pt>
                <c:pt idx="280">
                  <c:v>0.84129036202552254</c:v>
                </c:pt>
                <c:pt idx="281">
                  <c:v>0.84201360468789432</c:v>
                </c:pt>
                <c:pt idx="282">
                  <c:v>0.84273439778726433</c:v>
                </c:pt>
                <c:pt idx="283">
                  <c:v>0.84345252176307206</c:v>
                </c:pt>
                <c:pt idx="284">
                  <c:v>0.84416775786779785</c:v>
                </c:pt>
                <c:pt idx="285">
                  <c:v>0.8448798882335955</c:v>
                </c:pt>
                <c:pt idx="286">
                  <c:v>0.84558869593865726</c:v>
                </c:pt>
                <c:pt idx="287">
                  <c:v>0.84629396507328958</c:v>
                </c:pt>
                <c:pt idx="288">
                  <c:v>0.84699548080568199</c:v>
                </c:pt>
                <c:pt idx="289">
                  <c:v>0.8476930294473467</c:v>
                </c:pt>
                <c:pt idx="290">
                  <c:v>0.84838639851821018</c:v>
                </c:pt>
                <c:pt idx="291">
                  <c:v>0.84907537681133649</c:v>
                </c:pt>
                <c:pt idx="292">
                  <c:v>0.84975975445726348</c:v>
                </c:pt>
                <c:pt idx="293">
                  <c:v>0.85043932298793024</c:v>
                </c:pt>
                <c:pt idx="294">
                  <c:v>0.85111387540017946</c:v>
                </c:pt>
                <c:pt idx="295">
                  <c:v>0.85178320621881165</c:v>
                </c:pt>
                <c:pt idx="296">
                  <c:v>0.85244711155917552</c:v>
                </c:pt>
                <c:pt idx="297">
                  <c:v>0.85310538918927303</c:v>
                </c:pt>
                <c:pt idx="298">
                  <c:v>0.85375783859136123</c:v>
                </c:pt>
                <c:pt idx="299">
                  <c:v>0.85440426102303169</c:v>
                </c:pt>
                <c:pt idx="300">
                  <c:v>0.85504445957774988</c:v>
                </c:pt>
                <c:pt idx="301">
                  <c:v>0.8556782392448341</c:v>
                </c:pt>
                <c:pt idx="302">
                  <c:v>0.85630540696885826</c:v>
                </c:pt>
                <c:pt idx="303">
                  <c:v>0.85692577170845818</c:v>
                </c:pt>
                <c:pt idx="304">
                  <c:v>0.85753914449452451</c:v>
                </c:pt>
                <c:pt idx="305">
                  <c:v>0.85814533848776464</c:v>
                </c:pt>
                <c:pt idx="306">
                  <c:v>0.85874416903561612</c:v>
                </c:pt>
                <c:pt idx="307">
                  <c:v>0.85933545372849285</c:v>
                </c:pt>
                <c:pt idx="308">
                  <c:v>0.85991901245534974</c:v>
                </c:pt>
                <c:pt idx="309">
                  <c:v>0.86049466745854519</c:v>
                </c:pt>
                <c:pt idx="310">
                  <c:v>0.86106224338798898</c:v>
                </c:pt>
                <c:pt idx="311">
                  <c:v>0.86162156735455475</c:v>
                </c:pt>
                <c:pt idx="312">
                  <c:v>0.86217246898274391</c:v>
                </c:pt>
                <c:pt idx="313">
                  <c:v>0.86271478046258387</c:v>
                </c:pt>
                <c:pt idx="314">
                  <c:v>0.86324833660074429</c:v>
                </c:pt>
                <c:pt idx="315">
                  <c:v>0.86377297487085691</c:v>
                </c:pt>
                <c:pt idx="316">
                  <c:v>0.86428853546302231</c:v>
                </c:pt>
                <c:pt idx="317">
                  <c:v>0.86479486133248984</c:v>
                </c:pt>
                <c:pt idx="318">
                  <c:v>0.86529179824749458</c:v>
                </c:pt>
                <c:pt idx="319">
                  <c:v>0.86577919483623855</c:v>
                </c:pt>
                <c:pt idx="320">
                  <c:v>0.86625690263299915</c:v>
                </c:pt>
                <c:pt idx="321">
                  <c:v>0.86672477612335386</c:v>
                </c:pt>
                <c:pt idx="322">
                  <c:v>0.86718267278850514</c:v>
                </c:pt>
                <c:pt idx="323">
                  <c:v>0.86763045314869303</c:v>
                </c:pt>
                <c:pt idx="324">
                  <c:v>0.86806798080568204</c:v>
                </c:pt>
                <c:pt idx="325">
                  <c:v>0.86849512248430938</c:v>
                </c:pt>
                <c:pt idx="326">
                  <c:v>0.86891174807308202</c:v>
                </c:pt>
                <c:pt idx="327">
                  <c:v>0.86931773066380968</c:v>
                </c:pt>
                <c:pt idx="328">
                  <c:v>0.86971294659026244</c:v>
                </c:pt>
                <c:pt idx="329">
                  <c:v>0.87009727546584037</c:v>
                </c:pt>
                <c:pt idx="330">
                  <c:v>0.87047060022024503</c:v>
                </c:pt>
                <c:pt idx="331">
                  <c:v>0.87083280713513966</c:v>
                </c:pt>
                <c:pt idx="332">
                  <c:v>0.87118378587878931</c:v>
                </c:pt>
                <c:pt idx="333">
                  <c:v>0.87152342953966855</c:v>
                </c:pt>
                <c:pt idx="334">
                  <c:v>0.87185163465902826</c:v>
                </c:pt>
                <c:pt idx="335">
                  <c:v>0.87216830126240941</c:v>
                </c:pt>
                <c:pt idx="336">
                  <c:v>0.87247333289009721</c:v>
                </c:pt>
                <c:pt idx="337">
                  <c:v>0.87276663662650289</c:v>
                </c:pt>
                <c:pt idx="338">
                  <c:v>0.87304812312846714</c:v>
                </c:pt>
                <c:pt idx="339">
                  <c:v>0.87331770665247443</c:v>
                </c:pt>
                <c:pt idx="340">
                  <c:v>0.87357530508077197</c:v>
                </c:pt>
                <c:pt idx="341">
                  <c:v>0.87382083994638304</c:v>
                </c:pt>
                <c:pt idx="342">
                  <c:v>0.87405423645700908</c:v>
                </c:pt>
                <c:pt idx="343">
                  <c:v>0.87427542351781196</c:v>
                </c:pt>
                <c:pt idx="344">
                  <c:v>0.87448433375307033</c:v>
                </c:pt>
                <c:pt idx="345">
                  <c:v>0.87468090352670258</c:v>
                </c:pt>
                <c:pt idx="346">
                  <c:v>0.87486507296165172</c:v>
                </c:pt>
                <c:pt idx="347">
                  <c:v>0.87503678595812362</c:v>
                </c:pt>
                <c:pt idx="348">
                  <c:v>0.87519599021067607</c:v>
                </c:pt>
                <c:pt idx="349">
                  <c:v>0.87534263722415162</c:v>
                </c:pt>
                <c:pt idx="350">
                  <c:v>0.87547668232844933</c:v>
                </c:pt>
                <c:pt idx="351">
                  <c:v>0.87559808469213196</c:v>
                </c:pt>
                <c:pt idx="352">
                  <c:v>0.87570680733486328</c:v>
                </c:pt>
                <c:pt idx="353">
                  <c:v>0.87580281713867336</c:v>
                </c:pt>
                <c:pt idx="354">
                  <c:v>0.87588608485804575</c:v>
                </c:pt>
                <c:pt idx="355">
                  <c:v>0.87595658512882646</c:v>
                </c:pt>
                <c:pt idx="356">
                  <c:v>0.87601429647595008</c:v>
                </c:pt>
                <c:pt idx="357">
                  <c:v>0.87605920131998138</c:v>
                </c:pt>
                <c:pt idx="358">
                  <c:v>0.87609128598246966</c:v>
                </c:pt>
                <c:pt idx="359">
                  <c:v>0.87611054069011596</c:v>
                </c:pt>
              </c:numCache>
            </c:numRef>
          </c:xVal>
          <c:yVal>
            <c:numRef>
              <c:f>'ZXR750 Data'!$O$3:$O$362</c:f>
              <c:numCache>
                <c:formatCode>General</c:formatCode>
                <c:ptCount val="360"/>
                <c:pt idx="0">
                  <c:v>0.42</c:v>
                </c:pt>
                <c:pt idx="1">
                  <c:v>0.42073553166929928</c:v>
                </c:pt>
                <c:pt idx="2">
                  <c:v>0.42147083928852691</c:v>
                </c:pt>
                <c:pt idx="3">
                  <c:v>0.42220569887585885</c:v>
                </c:pt>
                <c:pt idx="4">
                  <c:v>0.42293988658594617</c:v>
                </c:pt>
                <c:pt idx="5">
                  <c:v>0.42367317877810001</c:v>
                </c:pt>
                <c:pt idx="6">
                  <c:v>0.42440535208441527</c:v>
                </c:pt>
                <c:pt idx="7">
                  <c:v>0.4251361834778099</c:v>
                </c:pt>
                <c:pt idx="8">
                  <c:v>0.42586545033996193</c:v>
                </c:pt>
                <c:pt idx="9">
                  <c:v>0.42659293052912051</c:v>
                </c:pt>
                <c:pt idx="10">
                  <c:v>0.42731840244777275</c:v>
                </c:pt>
                <c:pt idx="11">
                  <c:v>0.42804164511014448</c:v>
                </c:pt>
                <c:pt idx="12">
                  <c:v>0.42876243820951443</c:v>
                </c:pt>
                <c:pt idx="13">
                  <c:v>0.42948056218532216</c:v>
                </c:pt>
                <c:pt idx="14">
                  <c:v>0.430195798290048</c:v>
                </c:pt>
                <c:pt idx="15">
                  <c:v>0.43090792865584571</c:v>
                </c:pt>
                <c:pt idx="16">
                  <c:v>0.43161673636090742</c:v>
                </c:pt>
                <c:pt idx="17">
                  <c:v>0.43232200549553973</c:v>
                </c:pt>
                <c:pt idx="18">
                  <c:v>0.43302352122793214</c:v>
                </c:pt>
                <c:pt idx="19">
                  <c:v>0.43372106986959685</c:v>
                </c:pt>
                <c:pt idx="20">
                  <c:v>0.43441443894046028</c:v>
                </c:pt>
                <c:pt idx="21">
                  <c:v>0.43510341723358664</c:v>
                </c:pt>
                <c:pt idx="22">
                  <c:v>0.43578779487951358</c:v>
                </c:pt>
                <c:pt idx="23">
                  <c:v>0.43646736341018044</c:v>
                </c:pt>
                <c:pt idx="24">
                  <c:v>0.43714191582242956</c:v>
                </c:pt>
                <c:pt idx="25">
                  <c:v>0.43781124664106175</c:v>
                </c:pt>
                <c:pt idx="26">
                  <c:v>0.43847515198142567</c:v>
                </c:pt>
                <c:pt idx="27">
                  <c:v>0.43913342961152318</c:v>
                </c:pt>
                <c:pt idx="28">
                  <c:v>0.43978587901361132</c:v>
                </c:pt>
                <c:pt idx="29">
                  <c:v>0.44043230144528184</c:v>
                </c:pt>
                <c:pt idx="30">
                  <c:v>0.44107249999999998</c:v>
                </c:pt>
                <c:pt idx="31">
                  <c:v>0.4417062796670842</c:v>
                </c:pt>
                <c:pt idx="32">
                  <c:v>0.44233344739110841</c:v>
                </c:pt>
                <c:pt idx="33">
                  <c:v>0.44295381213070828</c:v>
                </c:pt>
                <c:pt idx="34">
                  <c:v>0.4435671849167746</c:v>
                </c:pt>
                <c:pt idx="35">
                  <c:v>0.44417337891001485</c:v>
                </c:pt>
                <c:pt idx="36">
                  <c:v>0.44477220945786627</c:v>
                </c:pt>
                <c:pt idx="37">
                  <c:v>0.44536349415074306</c:v>
                </c:pt>
                <c:pt idx="38">
                  <c:v>0.44594705287759984</c:v>
                </c:pt>
                <c:pt idx="39">
                  <c:v>0.4465227078807954</c:v>
                </c:pt>
                <c:pt idx="40">
                  <c:v>0.44709028381023919</c:v>
                </c:pt>
                <c:pt idx="41">
                  <c:v>0.4476496077768049</c:v>
                </c:pt>
                <c:pt idx="42">
                  <c:v>0.44820050940499406</c:v>
                </c:pt>
                <c:pt idx="43">
                  <c:v>0.44874282088483397</c:v>
                </c:pt>
                <c:pt idx="44">
                  <c:v>0.44927637702299444</c:v>
                </c:pt>
                <c:pt idx="45">
                  <c:v>0.44980101529310701</c:v>
                </c:pt>
                <c:pt idx="46">
                  <c:v>0.45031657588527241</c:v>
                </c:pt>
                <c:pt idx="47">
                  <c:v>0.45082290175473994</c:v>
                </c:pt>
                <c:pt idx="48">
                  <c:v>0.45131983866974479</c:v>
                </c:pt>
                <c:pt idx="49">
                  <c:v>0.4518072352584887</c:v>
                </c:pt>
                <c:pt idx="50">
                  <c:v>0.4522849430552493</c:v>
                </c:pt>
                <c:pt idx="51">
                  <c:v>0.45275281654560401</c:v>
                </c:pt>
                <c:pt idx="52">
                  <c:v>0.45321071321075529</c:v>
                </c:pt>
                <c:pt idx="53">
                  <c:v>0.45365849357094312</c:v>
                </c:pt>
                <c:pt idx="54">
                  <c:v>0.45409602122793213</c:v>
                </c:pt>
                <c:pt idx="55">
                  <c:v>0.45452316290655953</c:v>
                </c:pt>
                <c:pt idx="56">
                  <c:v>0.45493978849533223</c:v>
                </c:pt>
                <c:pt idx="57">
                  <c:v>0.45534577108605989</c:v>
                </c:pt>
                <c:pt idx="58">
                  <c:v>0.45574098701251253</c:v>
                </c:pt>
                <c:pt idx="59">
                  <c:v>0.45612531588809052</c:v>
                </c:pt>
                <c:pt idx="60">
                  <c:v>0.45649864064249512</c:v>
                </c:pt>
                <c:pt idx="61">
                  <c:v>0.45686084755738982</c:v>
                </c:pt>
                <c:pt idx="62">
                  <c:v>0.45721182630103946</c:v>
                </c:pt>
                <c:pt idx="63">
                  <c:v>0.45755146996191876</c:v>
                </c:pt>
                <c:pt idx="64">
                  <c:v>0.45787967508127836</c:v>
                </c:pt>
                <c:pt idx="65">
                  <c:v>0.45819634168465961</c:v>
                </c:pt>
                <c:pt idx="66">
                  <c:v>0.45850137331234742</c:v>
                </c:pt>
                <c:pt idx="67">
                  <c:v>0.4587946770487531</c:v>
                </c:pt>
                <c:pt idx="68">
                  <c:v>0.45907616355071723</c:v>
                </c:pt>
                <c:pt idx="69">
                  <c:v>0.45934574707472453</c:v>
                </c:pt>
                <c:pt idx="70">
                  <c:v>0.45960334550302206</c:v>
                </c:pt>
                <c:pt idx="71">
                  <c:v>0.45984888036863319</c:v>
                </c:pt>
                <c:pt idx="72">
                  <c:v>0.46008227687925923</c:v>
                </c:pt>
                <c:pt idx="73">
                  <c:v>0.46030346394006211</c:v>
                </c:pt>
                <c:pt idx="74">
                  <c:v>0.46051237417532043</c:v>
                </c:pt>
                <c:pt idx="75">
                  <c:v>0.46070894394895279</c:v>
                </c:pt>
                <c:pt idx="76">
                  <c:v>0.46089311338390188</c:v>
                </c:pt>
                <c:pt idx="77">
                  <c:v>0.46106482638037372</c:v>
                </c:pt>
                <c:pt idx="78">
                  <c:v>0.46122403063292622</c:v>
                </c:pt>
                <c:pt idx="79">
                  <c:v>0.46137067764640177</c:v>
                </c:pt>
                <c:pt idx="80">
                  <c:v>0.46150472275069948</c:v>
                </c:pt>
                <c:pt idx="81">
                  <c:v>0.46162612511438206</c:v>
                </c:pt>
                <c:pt idx="82">
                  <c:v>0.46173484775711349</c:v>
                </c:pt>
                <c:pt idx="83">
                  <c:v>0.46183085756092351</c:v>
                </c:pt>
                <c:pt idx="84">
                  <c:v>0.46191412528029585</c:v>
                </c:pt>
                <c:pt idx="85">
                  <c:v>0.46198462555107661</c:v>
                </c:pt>
                <c:pt idx="86">
                  <c:v>0.46204233689820029</c:v>
                </c:pt>
                <c:pt idx="87">
                  <c:v>0.46208724174223148</c:v>
                </c:pt>
                <c:pt idx="88">
                  <c:v>0.46211932640471975</c:v>
                </c:pt>
                <c:pt idx="89">
                  <c:v>0.46213858111236611</c:v>
                </c:pt>
                <c:pt idx="90">
                  <c:v>0.46214499999999997</c:v>
                </c:pt>
                <c:pt idx="91">
                  <c:v>0.46213858111236611</c:v>
                </c:pt>
                <c:pt idx="92">
                  <c:v>0.46211932640471975</c:v>
                </c:pt>
                <c:pt idx="93">
                  <c:v>0.46208724174223148</c:v>
                </c:pt>
                <c:pt idx="94">
                  <c:v>0.46204233689820029</c:v>
                </c:pt>
                <c:pt idx="95">
                  <c:v>0.46198462555107661</c:v>
                </c:pt>
                <c:pt idx="96">
                  <c:v>0.46191412528029585</c:v>
                </c:pt>
                <c:pt idx="97">
                  <c:v>0.46183085756092351</c:v>
                </c:pt>
                <c:pt idx="98">
                  <c:v>0.46173484775711349</c:v>
                </c:pt>
                <c:pt idx="99">
                  <c:v>0.46162612511438206</c:v>
                </c:pt>
                <c:pt idx="100">
                  <c:v>0.46150472275069948</c:v>
                </c:pt>
                <c:pt idx="101">
                  <c:v>0.46137067764640177</c:v>
                </c:pt>
                <c:pt idx="102">
                  <c:v>0.46122403063292622</c:v>
                </c:pt>
                <c:pt idx="103">
                  <c:v>0.46106482638037372</c:v>
                </c:pt>
                <c:pt idx="104">
                  <c:v>0.46089311338390188</c:v>
                </c:pt>
                <c:pt idx="105">
                  <c:v>0.46070894394895279</c:v>
                </c:pt>
                <c:pt idx="106">
                  <c:v>0.46051237417532043</c:v>
                </c:pt>
                <c:pt idx="107">
                  <c:v>0.46030346394006211</c:v>
                </c:pt>
                <c:pt idx="108">
                  <c:v>0.46008227687925923</c:v>
                </c:pt>
                <c:pt idx="109">
                  <c:v>0.45984888036863319</c:v>
                </c:pt>
                <c:pt idx="110">
                  <c:v>0.45960334550302212</c:v>
                </c:pt>
                <c:pt idx="111">
                  <c:v>0.45934574707472453</c:v>
                </c:pt>
                <c:pt idx="112">
                  <c:v>0.45907616355071723</c:v>
                </c:pt>
                <c:pt idx="113">
                  <c:v>0.4587946770487531</c:v>
                </c:pt>
                <c:pt idx="114">
                  <c:v>0.45850137331234742</c:v>
                </c:pt>
                <c:pt idx="115">
                  <c:v>0.45819634168465961</c:v>
                </c:pt>
                <c:pt idx="116">
                  <c:v>0.45787967508127836</c:v>
                </c:pt>
                <c:pt idx="117">
                  <c:v>0.45755146996191876</c:v>
                </c:pt>
                <c:pt idx="118">
                  <c:v>0.45721182630103946</c:v>
                </c:pt>
                <c:pt idx="119">
                  <c:v>0.45686084755738982</c:v>
                </c:pt>
                <c:pt idx="120">
                  <c:v>0.45649864064249518</c:v>
                </c:pt>
                <c:pt idx="121">
                  <c:v>0.45612531588809052</c:v>
                </c:pt>
                <c:pt idx="122">
                  <c:v>0.45574098701251253</c:v>
                </c:pt>
                <c:pt idx="123">
                  <c:v>0.45534577108605989</c:v>
                </c:pt>
                <c:pt idx="124">
                  <c:v>0.45493978849533223</c:v>
                </c:pt>
                <c:pt idx="125">
                  <c:v>0.45452316290655953</c:v>
                </c:pt>
                <c:pt idx="126">
                  <c:v>0.45409602122793213</c:v>
                </c:pt>
                <c:pt idx="127">
                  <c:v>0.45365849357094312</c:v>
                </c:pt>
                <c:pt idx="128">
                  <c:v>0.45321071321075529</c:v>
                </c:pt>
                <c:pt idx="129">
                  <c:v>0.45275281654560401</c:v>
                </c:pt>
                <c:pt idx="130">
                  <c:v>0.4522849430552493</c:v>
                </c:pt>
                <c:pt idx="131">
                  <c:v>0.4518072352584887</c:v>
                </c:pt>
                <c:pt idx="132">
                  <c:v>0.45131983866974479</c:v>
                </c:pt>
                <c:pt idx="133">
                  <c:v>0.45082290175473994</c:v>
                </c:pt>
                <c:pt idx="134">
                  <c:v>0.45031657588527241</c:v>
                </c:pt>
                <c:pt idx="135">
                  <c:v>0.44980101529310701</c:v>
                </c:pt>
                <c:pt idx="136">
                  <c:v>0.44927637702299444</c:v>
                </c:pt>
                <c:pt idx="137">
                  <c:v>0.44874282088483397</c:v>
                </c:pt>
                <c:pt idx="138">
                  <c:v>0.44820050940499406</c:v>
                </c:pt>
                <c:pt idx="139">
                  <c:v>0.4476496077768049</c:v>
                </c:pt>
                <c:pt idx="140">
                  <c:v>0.44709028381023919</c:v>
                </c:pt>
                <c:pt idx="141">
                  <c:v>0.4465227078807954</c:v>
                </c:pt>
                <c:pt idx="142">
                  <c:v>0.44594705287759984</c:v>
                </c:pt>
                <c:pt idx="143">
                  <c:v>0.44536349415074306</c:v>
                </c:pt>
                <c:pt idx="144">
                  <c:v>0.44477220945786627</c:v>
                </c:pt>
                <c:pt idx="145">
                  <c:v>0.44417337891001479</c:v>
                </c:pt>
                <c:pt idx="146">
                  <c:v>0.4435671849167746</c:v>
                </c:pt>
                <c:pt idx="147">
                  <c:v>0.44295381213070834</c:v>
                </c:pt>
                <c:pt idx="148">
                  <c:v>0.44233344739110841</c:v>
                </c:pt>
                <c:pt idx="149">
                  <c:v>0.4417062796670842</c:v>
                </c:pt>
                <c:pt idx="150">
                  <c:v>0.44107249999999998</c:v>
                </c:pt>
                <c:pt idx="151">
                  <c:v>0.44043230144528189</c:v>
                </c:pt>
                <c:pt idx="152">
                  <c:v>0.43978587901361132</c:v>
                </c:pt>
                <c:pt idx="153">
                  <c:v>0.43913342961152318</c:v>
                </c:pt>
                <c:pt idx="154">
                  <c:v>0.43847515198142567</c:v>
                </c:pt>
                <c:pt idx="155">
                  <c:v>0.43781124664106175</c:v>
                </c:pt>
                <c:pt idx="156">
                  <c:v>0.43714191582242962</c:v>
                </c:pt>
                <c:pt idx="157">
                  <c:v>0.43646736341018044</c:v>
                </c:pt>
                <c:pt idx="158">
                  <c:v>0.43578779487951358</c:v>
                </c:pt>
                <c:pt idx="159">
                  <c:v>0.43510341723358664</c:v>
                </c:pt>
                <c:pt idx="160">
                  <c:v>0.43441443894046028</c:v>
                </c:pt>
                <c:pt idx="161">
                  <c:v>0.43372106986959685</c:v>
                </c:pt>
                <c:pt idx="162">
                  <c:v>0.43302352122793214</c:v>
                </c:pt>
                <c:pt idx="163">
                  <c:v>0.43232200549553973</c:v>
                </c:pt>
                <c:pt idx="164">
                  <c:v>0.43161673636090742</c:v>
                </c:pt>
                <c:pt idx="165">
                  <c:v>0.43090792865584571</c:v>
                </c:pt>
                <c:pt idx="166">
                  <c:v>0.430195798290048</c:v>
                </c:pt>
                <c:pt idx="167">
                  <c:v>0.42948056218532216</c:v>
                </c:pt>
                <c:pt idx="168">
                  <c:v>0.42876243820951443</c:v>
                </c:pt>
                <c:pt idx="169">
                  <c:v>0.42804164511014448</c:v>
                </c:pt>
                <c:pt idx="170">
                  <c:v>0.42731840244777275</c:v>
                </c:pt>
                <c:pt idx="171">
                  <c:v>0.42659293052912051</c:v>
                </c:pt>
                <c:pt idx="172">
                  <c:v>0.42586545033996193</c:v>
                </c:pt>
                <c:pt idx="173">
                  <c:v>0.4251361834778099</c:v>
                </c:pt>
                <c:pt idx="174">
                  <c:v>0.42440535208441527</c:v>
                </c:pt>
                <c:pt idx="175">
                  <c:v>0.42367317877810001</c:v>
                </c:pt>
                <c:pt idx="176">
                  <c:v>0.42293988658594617</c:v>
                </c:pt>
                <c:pt idx="177">
                  <c:v>0.42220569887585885</c:v>
                </c:pt>
                <c:pt idx="178">
                  <c:v>0.42147083928852691</c:v>
                </c:pt>
                <c:pt idx="179">
                  <c:v>0.42073553166929928</c:v>
                </c:pt>
                <c:pt idx="180">
                  <c:v>0.42</c:v>
                </c:pt>
                <c:pt idx="181">
                  <c:v>0.41926446833070069</c:v>
                </c:pt>
                <c:pt idx="182">
                  <c:v>0.41852916071147306</c:v>
                </c:pt>
                <c:pt idx="183">
                  <c:v>0.41779430112414112</c:v>
                </c:pt>
                <c:pt idx="184">
                  <c:v>0.4170601134140538</c:v>
                </c:pt>
                <c:pt idx="185">
                  <c:v>0.41632682122189996</c:v>
                </c:pt>
                <c:pt idx="186">
                  <c:v>0.4155946479155847</c:v>
                </c:pt>
                <c:pt idx="187">
                  <c:v>0.41486381652219007</c:v>
                </c:pt>
                <c:pt idx="188">
                  <c:v>0.41413454966003804</c:v>
                </c:pt>
                <c:pt idx="189">
                  <c:v>0.41340706947087946</c:v>
                </c:pt>
                <c:pt idx="190">
                  <c:v>0.41268159755222722</c:v>
                </c:pt>
                <c:pt idx="191">
                  <c:v>0.41195835488985549</c:v>
                </c:pt>
                <c:pt idx="192">
                  <c:v>0.41123756179048548</c:v>
                </c:pt>
                <c:pt idx="193">
                  <c:v>0.41051943781467781</c:v>
                </c:pt>
                <c:pt idx="194">
                  <c:v>0.40980420170995202</c:v>
                </c:pt>
                <c:pt idx="195">
                  <c:v>0.40909207134415426</c:v>
                </c:pt>
                <c:pt idx="196">
                  <c:v>0.40838326363909255</c:v>
                </c:pt>
                <c:pt idx="197">
                  <c:v>0.40767799450446024</c:v>
                </c:pt>
                <c:pt idx="198">
                  <c:v>0.40697647877206783</c:v>
                </c:pt>
                <c:pt idx="199">
                  <c:v>0.40627893013040312</c:v>
                </c:pt>
                <c:pt idx="200">
                  <c:v>0.40558556105953969</c:v>
                </c:pt>
                <c:pt idx="201">
                  <c:v>0.40489658276641327</c:v>
                </c:pt>
                <c:pt idx="202">
                  <c:v>0.40421220512048639</c:v>
                </c:pt>
                <c:pt idx="203">
                  <c:v>0.40353263658981953</c:v>
                </c:pt>
                <c:pt idx="204">
                  <c:v>0.40285808417757041</c:v>
                </c:pt>
                <c:pt idx="205">
                  <c:v>0.40218875335893822</c:v>
                </c:pt>
                <c:pt idx="206">
                  <c:v>0.4015248480185743</c:v>
                </c:pt>
                <c:pt idx="207">
                  <c:v>0.40086657038847678</c:v>
                </c:pt>
                <c:pt idx="208">
                  <c:v>0.40021412098638859</c:v>
                </c:pt>
                <c:pt idx="209">
                  <c:v>0.39956769855471813</c:v>
                </c:pt>
                <c:pt idx="210">
                  <c:v>0.39892749999999999</c:v>
                </c:pt>
                <c:pt idx="211">
                  <c:v>0.39829372033291577</c:v>
                </c:pt>
                <c:pt idx="212">
                  <c:v>0.39766655260889155</c:v>
                </c:pt>
                <c:pt idx="213">
                  <c:v>0.39704618786929169</c:v>
                </c:pt>
                <c:pt idx="214">
                  <c:v>0.39643281508322536</c:v>
                </c:pt>
                <c:pt idx="215">
                  <c:v>0.39582662108998512</c:v>
                </c:pt>
                <c:pt idx="216">
                  <c:v>0.39522779054213369</c:v>
                </c:pt>
                <c:pt idx="217">
                  <c:v>0.39463650584925691</c:v>
                </c:pt>
                <c:pt idx="218">
                  <c:v>0.39405294712240013</c:v>
                </c:pt>
                <c:pt idx="219">
                  <c:v>0.39347729211920457</c:v>
                </c:pt>
                <c:pt idx="220">
                  <c:v>0.39290971618976078</c:v>
                </c:pt>
                <c:pt idx="221">
                  <c:v>0.39235039222319507</c:v>
                </c:pt>
                <c:pt idx="222">
                  <c:v>0.39179949059500591</c:v>
                </c:pt>
                <c:pt idx="223">
                  <c:v>0.391257179115166</c:v>
                </c:pt>
                <c:pt idx="224">
                  <c:v>0.39072362297700552</c:v>
                </c:pt>
                <c:pt idx="225">
                  <c:v>0.39019898470689296</c:v>
                </c:pt>
                <c:pt idx="226">
                  <c:v>0.38968342411472751</c:v>
                </c:pt>
                <c:pt idx="227">
                  <c:v>0.38917709824526003</c:v>
                </c:pt>
                <c:pt idx="228">
                  <c:v>0.38868016133025518</c:v>
                </c:pt>
                <c:pt idx="229">
                  <c:v>0.38819276474151126</c:v>
                </c:pt>
                <c:pt idx="230">
                  <c:v>0.38771505694475067</c:v>
                </c:pt>
                <c:pt idx="231">
                  <c:v>0.38724718345439596</c:v>
                </c:pt>
                <c:pt idx="232">
                  <c:v>0.38678928678924468</c:v>
                </c:pt>
                <c:pt idx="233">
                  <c:v>0.38634150642905685</c:v>
                </c:pt>
                <c:pt idx="234">
                  <c:v>0.38590397877206783</c:v>
                </c:pt>
                <c:pt idx="235">
                  <c:v>0.38547683709344044</c:v>
                </c:pt>
                <c:pt idx="236">
                  <c:v>0.38506021150466774</c:v>
                </c:pt>
                <c:pt idx="237">
                  <c:v>0.38465422891394008</c:v>
                </c:pt>
                <c:pt idx="238">
                  <c:v>0.38425901298748744</c:v>
                </c:pt>
                <c:pt idx="239">
                  <c:v>0.38387468411190945</c:v>
                </c:pt>
                <c:pt idx="240">
                  <c:v>0.38350135935750485</c:v>
                </c:pt>
                <c:pt idx="241">
                  <c:v>0.38313915244261015</c:v>
                </c:pt>
                <c:pt idx="242">
                  <c:v>0.38278817369896051</c:v>
                </c:pt>
                <c:pt idx="243">
                  <c:v>0.38244853003808121</c:v>
                </c:pt>
                <c:pt idx="244">
                  <c:v>0.38212032491872161</c:v>
                </c:pt>
                <c:pt idx="245">
                  <c:v>0.38180365831534036</c:v>
                </c:pt>
                <c:pt idx="246">
                  <c:v>0.38149862668765255</c:v>
                </c:pt>
                <c:pt idx="247">
                  <c:v>0.38120532295124687</c:v>
                </c:pt>
                <c:pt idx="248">
                  <c:v>0.38092383644928274</c:v>
                </c:pt>
                <c:pt idx="249">
                  <c:v>0.38065425292527544</c:v>
                </c:pt>
                <c:pt idx="250">
                  <c:v>0.38039665449697785</c:v>
                </c:pt>
                <c:pt idx="251">
                  <c:v>0.38015111963136677</c:v>
                </c:pt>
                <c:pt idx="252">
                  <c:v>0.37991772312074074</c:v>
                </c:pt>
                <c:pt idx="253">
                  <c:v>0.37969653605993786</c:v>
                </c:pt>
                <c:pt idx="254">
                  <c:v>0.37948762582467954</c:v>
                </c:pt>
                <c:pt idx="255">
                  <c:v>0.37929105605104718</c:v>
                </c:pt>
                <c:pt idx="256">
                  <c:v>0.37910688661609809</c:v>
                </c:pt>
                <c:pt idx="257">
                  <c:v>0.37893517361962625</c:v>
                </c:pt>
                <c:pt idx="258">
                  <c:v>0.37877596936707375</c:v>
                </c:pt>
                <c:pt idx="259">
                  <c:v>0.3786293223535982</c:v>
                </c:pt>
                <c:pt idx="260">
                  <c:v>0.37849527724930049</c:v>
                </c:pt>
                <c:pt idx="261">
                  <c:v>0.37837387488561791</c:v>
                </c:pt>
                <c:pt idx="262">
                  <c:v>0.37826515224288648</c:v>
                </c:pt>
                <c:pt idx="263">
                  <c:v>0.37816914243907646</c:v>
                </c:pt>
                <c:pt idx="264">
                  <c:v>0.37808587471970412</c:v>
                </c:pt>
                <c:pt idx="265">
                  <c:v>0.37801537444892336</c:v>
                </c:pt>
                <c:pt idx="266">
                  <c:v>0.37795766310179968</c:v>
                </c:pt>
                <c:pt idx="267">
                  <c:v>0.37791275825776849</c:v>
                </c:pt>
                <c:pt idx="268">
                  <c:v>0.37788067359528021</c:v>
                </c:pt>
                <c:pt idx="269">
                  <c:v>0.37786141888763386</c:v>
                </c:pt>
                <c:pt idx="270">
                  <c:v>0.377855</c:v>
                </c:pt>
                <c:pt idx="271">
                  <c:v>0.37786141888763386</c:v>
                </c:pt>
                <c:pt idx="272">
                  <c:v>0.37788067359528021</c:v>
                </c:pt>
                <c:pt idx="273">
                  <c:v>0.37791275825776849</c:v>
                </c:pt>
                <c:pt idx="274">
                  <c:v>0.37795766310179968</c:v>
                </c:pt>
                <c:pt idx="275">
                  <c:v>0.37801537444892336</c:v>
                </c:pt>
                <c:pt idx="276">
                  <c:v>0.37808587471970412</c:v>
                </c:pt>
                <c:pt idx="277">
                  <c:v>0.37816914243907646</c:v>
                </c:pt>
                <c:pt idx="278">
                  <c:v>0.37826515224288648</c:v>
                </c:pt>
                <c:pt idx="279">
                  <c:v>0.37837387488561791</c:v>
                </c:pt>
                <c:pt idx="280">
                  <c:v>0.37849527724930049</c:v>
                </c:pt>
                <c:pt idx="281">
                  <c:v>0.3786293223535982</c:v>
                </c:pt>
                <c:pt idx="282">
                  <c:v>0.37877596936707375</c:v>
                </c:pt>
                <c:pt idx="283">
                  <c:v>0.37893517361962625</c:v>
                </c:pt>
                <c:pt idx="284">
                  <c:v>0.37910688661609809</c:v>
                </c:pt>
                <c:pt idx="285">
                  <c:v>0.37929105605104718</c:v>
                </c:pt>
                <c:pt idx="286">
                  <c:v>0.37948762582467954</c:v>
                </c:pt>
                <c:pt idx="287">
                  <c:v>0.37969653605993786</c:v>
                </c:pt>
                <c:pt idx="288">
                  <c:v>0.37991772312074074</c:v>
                </c:pt>
                <c:pt idx="289">
                  <c:v>0.38015111963136677</c:v>
                </c:pt>
                <c:pt idx="290">
                  <c:v>0.3803966544969779</c:v>
                </c:pt>
                <c:pt idx="291">
                  <c:v>0.38065425292527544</c:v>
                </c:pt>
                <c:pt idx="292">
                  <c:v>0.38092383644928274</c:v>
                </c:pt>
                <c:pt idx="293">
                  <c:v>0.38120532295124687</c:v>
                </c:pt>
                <c:pt idx="294">
                  <c:v>0.38149862668765255</c:v>
                </c:pt>
                <c:pt idx="295">
                  <c:v>0.38180365831534036</c:v>
                </c:pt>
                <c:pt idx="296">
                  <c:v>0.38212032491872161</c:v>
                </c:pt>
                <c:pt idx="297">
                  <c:v>0.38244853003808121</c:v>
                </c:pt>
                <c:pt idx="298">
                  <c:v>0.38278817369896051</c:v>
                </c:pt>
                <c:pt idx="299">
                  <c:v>0.38313915244261015</c:v>
                </c:pt>
                <c:pt idx="300">
                  <c:v>0.38350135935750485</c:v>
                </c:pt>
                <c:pt idx="301">
                  <c:v>0.38387468411190945</c:v>
                </c:pt>
                <c:pt idx="302">
                  <c:v>0.38425901298748738</c:v>
                </c:pt>
                <c:pt idx="303">
                  <c:v>0.38465422891394008</c:v>
                </c:pt>
                <c:pt idx="304">
                  <c:v>0.38506021150466774</c:v>
                </c:pt>
                <c:pt idx="305">
                  <c:v>0.38547683709344044</c:v>
                </c:pt>
                <c:pt idx="306">
                  <c:v>0.38590397877206783</c:v>
                </c:pt>
                <c:pt idx="307">
                  <c:v>0.38634150642905685</c:v>
                </c:pt>
                <c:pt idx="308">
                  <c:v>0.38678928678924468</c:v>
                </c:pt>
                <c:pt idx="309">
                  <c:v>0.38724718345439596</c:v>
                </c:pt>
                <c:pt idx="310">
                  <c:v>0.38771505694475067</c:v>
                </c:pt>
                <c:pt idx="311">
                  <c:v>0.38819276474151126</c:v>
                </c:pt>
                <c:pt idx="312">
                  <c:v>0.38868016133025518</c:v>
                </c:pt>
                <c:pt idx="313">
                  <c:v>0.38917709824526003</c:v>
                </c:pt>
                <c:pt idx="314">
                  <c:v>0.38968342411472751</c:v>
                </c:pt>
                <c:pt idx="315">
                  <c:v>0.39019898470689296</c:v>
                </c:pt>
                <c:pt idx="316">
                  <c:v>0.39072362297700552</c:v>
                </c:pt>
                <c:pt idx="317">
                  <c:v>0.391257179115166</c:v>
                </c:pt>
                <c:pt idx="318">
                  <c:v>0.39179949059500591</c:v>
                </c:pt>
                <c:pt idx="319">
                  <c:v>0.39235039222319507</c:v>
                </c:pt>
                <c:pt idx="320">
                  <c:v>0.39290971618976078</c:v>
                </c:pt>
                <c:pt idx="321">
                  <c:v>0.39347729211920457</c:v>
                </c:pt>
                <c:pt idx="322">
                  <c:v>0.39405294712240013</c:v>
                </c:pt>
                <c:pt idx="323">
                  <c:v>0.39463650584925691</c:v>
                </c:pt>
                <c:pt idx="324">
                  <c:v>0.39522779054213369</c:v>
                </c:pt>
                <c:pt idx="325">
                  <c:v>0.39582662108998512</c:v>
                </c:pt>
                <c:pt idx="326">
                  <c:v>0.39643281508322536</c:v>
                </c:pt>
                <c:pt idx="327">
                  <c:v>0.39704618786929169</c:v>
                </c:pt>
                <c:pt idx="328">
                  <c:v>0.39766655260889155</c:v>
                </c:pt>
                <c:pt idx="329">
                  <c:v>0.39829372033291571</c:v>
                </c:pt>
                <c:pt idx="330">
                  <c:v>0.39892749999999999</c:v>
                </c:pt>
                <c:pt idx="331">
                  <c:v>0.39956769855471813</c:v>
                </c:pt>
                <c:pt idx="332">
                  <c:v>0.40021412098638864</c:v>
                </c:pt>
                <c:pt idx="333">
                  <c:v>0.40086657038847678</c:v>
                </c:pt>
                <c:pt idx="334">
                  <c:v>0.4015248480185743</c:v>
                </c:pt>
                <c:pt idx="335">
                  <c:v>0.40218875335893822</c:v>
                </c:pt>
                <c:pt idx="336">
                  <c:v>0.40285808417757041</c:v>
                </c:pt>
                <c:pt idx="337">
                  <c:v>0.40353263658981953</c:v>
                </c:pt>
                <c:pt idx="338">
                  <c:v>0.40421220512048633</c:v>
                </c:pt>
                <c:pt idx="339">
                  <c:v>0.40489658276641327</c:v>
                </c:pt>
                <c:pt idx="340">
                  <c:v>0.40558556105953969</c:v>
                </c:pt>
                <c:pt idx="341">
                  <c:v>0.40627893013040312</c:v>
                </c:pt>
                <c:pt idx="342">
                  <c:v>0.40697647877206783</c:v>
                </c:pt>
                <c:pt idx="343">
                  <c:v>0.40767799450446024</c:v>
                </c:pt>
                <c:pt idx="344">
                  <c:v>0.40838326363909255</c:v>
                </c:pt>
                <c:pt idx="345">
                  <c:v>0.40909207134415426</c:v>
                </c:pt>
                <c:pt idx="346">
                  <c:v>0.40980420170995197</c:v>
                </c:pt>
                <c:pt idx="347">
                  <c:v>0.41051943781467776</c:v>
                </c:pt>
                <c:pt idx="348">
                  <c:v>0.41123756179048548</c:v>
                </c:pt>
                <c:pt idx="349">
                  <c:v>0.41195835488985549</c:v>
                </c:pt>
                <c:pt idx="350">
                  <c:v>0.41268159755222722</c:v>
                </c:pt>
                <c:pt idx="351">
                  <c:v>0.41340706947087946</c:v>
                </c:pt>
                <c:pt idx="352">
                  <c:v>0.41413454966003799</c:v>
                </c:pt>
                <c:pt idx="353">
                  <c:v>0.41486381652219007</c:v>
                </c:pt>
                <c:pt idx="354">
                  <c:v>0.41559464791558476</c:v>
                </c:pt>
                <c:pt idx="355">
                  <c:v>0.4163268212218999</c:v>
                </c:pt>
                <c:pt idx="356">
                  <c:v>0.4170601134140538</c:v>
                </c:pt>
                <c:pt idx="357">
                  <c:v>0.41779430112414112</c:v>
                </c:pt>
                <c:pt idx="358">
                  <c:v>0.41852916071147311</c:v>
                </c:pt>
                <c:pt idx="359">
                  <c:v>0.41926446833070069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A6-4A2D-8507-EE2BA26FC5F6}"/>
            </c:ext>
          </c:extLst>
        </c:ser>
        <c:ser>
          <c:idx val="3"/>
          <c:order val="3"/>
          <c:tx>
            <c:strRef>
              <c:f>{"Rear Sprocket"}</c:f>
              <c:strCache>
                <c:ptCount val="1"/>
                <c:pt idx="0">
                  <c:v>Rear Sprocket</c:v>
                </c:pt>
              </c:strCache>
            </c:strRef>
          </c:tx>
          <c:spPr>
            <a:ln w="19050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xVal>
            <c:numRef>
              <c:f>'ZXR750 Data'!$R$3:$R$362</c:f>
              <c:numCache>
                <c:formatCode>General</c:formatCode>
                <c:ptCount val="360"/>
                <c:pt idx="0">
                  <c:v>1.5678050000000001</c:v>
                </c:pt>
                <c:pt idx="1">
                  <c:v>1.5677862962036806</c:v>
                </c:pt>
                <c:pt idx="2">
                  <c:v>1.5677301905120802</c:v>
                </c:pt>
                <c:pt idx="3">
                  <c:v>1.5676367000155356</c:v>
                </c:pt>
                <c:pt idx="4">
                  <c:v>1.5675058531921577</c:v>
                </c:pt>
                <c:pt idx="5">
                  <c:v>1.5673376898991569</c:v>
                </c:pt>
                <c:pt idx="6">
                  <c:v>1.5671322613607008</c:v>
                </c:pt>
                <c:pt idx="7">
                  <c:v>1.5668896301523125</c:v>
                </c:pt>
                <c:pt idx="8">
                  <c:v>1.5666098701818085</c:v>
                </c:pt>
                <c:pt idx="9">
                  <c:v>1.566293066666786</c:v>
                </c:pt>
                <c:pt idx="10">
                  <c:v>1.5659393161086643</c:v>
                </c:pt>
                <c:pt idx="11">
                  <c:v>1.5655487262632906</c:v>
                </c:pt>
                <c:pt idx="12">
                  <c:v>1.5651214161081151</c:v>
                </c:pt>
                <c:pt idx="13">
                  <c:v>1.5646575158059508</c:v>
                </c:pt>
                <c:pt idx="14">
                  <c:v>1.5641571666653238</c:v>
                </c:pt>
                <c:pt idx="15">
                  <c:v>1.563620521097429</c:v>
                </c:pt>
                <c:pt idx="16">
                  <c:v>1.5630477425697054</c:v>
                </c:pt>
                <c:pt idx="17">
                  <c:v>1.5624390055560406</c:v>
                </c:pt>
                <c:pt idx="18">
                  <c:v>1.5617944954836265</c:v>
                </c:pt>
                <c:pt idx="19">
                  <c:v>1.5611144086764741</c:v>
                </c:pt>
                <c:pt idx="20">
                  <c:v>1.5603989522956137</c:v>
                </c:pt>
                <c:pt idx="21">
                  <c:v>1.559648344275989</c:v>
                </c:pt>
                <c:pt idx="22">
                  <c:v>1.5588628132600744</c:v>
                </c:pt>
                <c:pt idx="23">
                  <c:v>1.5580425985282269</c:v>
                </c:pt>
                <c:pt idx="24">
                  <c:v>1.5571879499257997</c:v>
                </c:pt>
                <c:pt idx="25">
                  <c:v>1.5562991277870359</c:v>
                </c:pt>
                <c:pt idx="26">
                  <c:v>1.5553764028557693</c:v>
                </c:pt>
                <c:pt idx="27">
                  <c:v>1.5544200562029526</c:v>
                </c:pt>
                <c:pt idx="28">
                  <c:v>1.5534303791410407</c:v>
                </c:pt>
                <c:pt idx="29">
                  <c:v>1.5524076731352536</c:v>
                </c:pt>
                <c:pt idx="30">
                  <c:v>1.551352249711748</c:v>
                </c:pt>
                <c:pt idx="31">
                  <c:v>1.5502644303627229</c:v>
                </c:pt>
                <c:pt idx="32">
                  <c:v>1.5491445464484899</c:v>
                </c:pt>
                <c:pt idx="33">
                  <c:v>1.5479929390965379</c:v>
                </c:pt>
                <c:pt idx="34">
                  <c:v>1.5468099590976219</c:v>
                </c:pt>
                <c:pt idx="35">
                  <c:v>1.5455959667989096</c:v>
                </c:pt>
                <c:pt idx="36">
                  <c:v>1.5443513319942155</c:v>
                </c:pt>
                <c:pt idx="37">
                  <c:v>1.5430764338113578</c:v>
                </c:pt>
                <c:pt idx="38">
                  <c:v>1.5417716605966736</c:v>
                </c:pt>
                <c:pt idx="39">
                  <c:v>1.5404374097967235</c:v>
                </c:pt>
                <c:pt idx="40">
                  <c:v>1.5390740878372262</c:v>
                </c:pt>
                <c:pt idx="41">
                  <c:v>1.5376821099992575</c:v>
                </c:pt>
                <c:pt idx="42">
                  <c:v>1.5362619002927516</c:v>
                </c:pt>
                <c:pt idx="43">
                  <c:v>1.5348138913273424</c:v>
                </c:pt>
                <c:pt idx="44">
                  <c:v>1.5333385241805881</c:v>
                </c:pt>
                <c:pt idx="45">
                  <c:v>1.5318362482636141</c:v>
                </c:pt>
                <c:pt idx="46">
                  <c:v>1.5303075211842172</c:v>
                </c:pt>
                <c:pt idx="47">
                  <c:v>1.5287528086074751</c:v>
                </c:pt>
                <c:pt idx="48">
                  <c:v>1.5271725841138997</c:v>
                </c:pt>
                <c:pt idx="49">
                  <c:v>1.5255673290551792</c:v>
                </c:pt>
                <c:pt idx="50">
                  <c:v>1.5239375324075555</c:v>
                </c:pt>
                <c:pt idx="51">
                  <c:v>1.5222836906228754</c:v>
                </c:pt>
                <c:pt idx="52">
                  <c:v>1.5206063074773675</c:v>
                </c:pt>
                <c:pt idx="53">
                  <c:v>1.5189058939181874</c:v>
                </c:pt>
                <c:pt idx="54">
                  <c:v>1.5171829679077773</c:v>
                </c:pt>
                <c:pt idx="55">
                  <c:v>1.5154380542660904</c:v>
                </c:pt>
                <c:pt idx="56">
                  <c:v>1.5136716845107252</c:v>
                </c:pt>
                <c:pt idx="57">
                  <c:v>1.5118843966950204</c:v>
                </c:pt>
                <c:pt idx="58">
                  <c:v>1.5100767352441589</c:v>
                </c:pt>
                <c:pt idx="59">
                  <c:v>1.5082492507893293</c:v>
                </c:pt>
                <c:pt idx="60">
                  <c:v>1.5064025000000001</c:v>
                </c:pt>
                <c:pt idx="61">
                  <c:v>1.5045370454143514</c:v>
                </c:pt>
                <c:pt idx="62">
                  <c:v>1.5026534552679214</c:v>
                </c:pt>
                <c:pt idx="63">
                  <c:v>1.500752303320515</c:v>
                </c:pt>
                <c:pt idx="64">
                  <c:v>1.4988341686814328</c:v>
                </c:pt>
                <c:pt idx="65">
                  <c:v>1.4968996356330666</c:v>
                </c:pt>
                <c:pt idx="66">
                  <c:v>1.4949492934529238</c:v>
                </c:pt>
                <c:pt idx="67">
                  <c:v>1.4929837362341254</c:v>
                </c:pt>
                <c:pt idx="68">
                  <c:v>1.4910035627044411</c:v>
                </c:pt>
                <c:pt idx="69">
                  <c:v>1.4890093760439107</c:v>
                </c:pt>
                <c:pt idx="70">
                  <c:v>1.4870017837011089</c:v>
                </c:pt>
                <c:pt idx="71">
                  <c:v>1.4849813972081112</c:v>
                </c:pt>
                <c:pt idx="72">
                  <c:v>1.4829488319942155</c:v>
                </c:pt>
                <c:pt idx="73">
                  <c:v>1.4809047071984758</c:v>
                </c:pt>
                <c:pt idx="74">
                  <c:v>1.4788496454811066</c:v>
                </c:pt>
                <c:pt idx="75">
                  <c:v>1.4767842728338152</c:v>
                </c:pt>
                <c:pt idx="76">
                  <c:v>1.4747092183891173</c:v>
                </c:pt>
                <c:pt idx="77">
                  <c:v>1.4726251142286984</c:v>
                </c:pt>
                <c:pt idx="78">
                  <c:v>1.470532595190875</c:v>
                </c:pt>
                <c:pt idx="79">
                  <c:v>1.4684322986772167</c:v>
                </c:pt>
                <c:pt idx="80">
                  <c:v>1.4663248644583875</c:v>
                </c:pt>
                <c:pt idx="81">
                  <c:v>1.4642109344792655</c:v>
                </c:pt>
                <c:pt idx="82">
                  <c:v>1.4620911526634008</c:v>
                </c:pt>
                <c:pt idx="83">
                  <c:v>1.4599661647168691</c:v>
                </c:pt>
                <c:pt idx="84">
                  <c:v>1.4578366179315843</c:v>
                </c:pt>
                <c:pt idx="85">
                  <c:v>1.4557031609881261</c:v>
                </c:pt>
                <c:pt idx="86">
                  <c:v>1.4535664437581473</c:v>
                </c:pt>
                <c:pt idx="87">
                  <c:v>1.4514271171064148</c:v>
                </c:pt>
                <c:pt idx="88">
                  <c:v>1.4492858326925506</c:v>
                </c:pt>
                <c:pt idx="89">
                  <c:v>1.4471432427725306</c:v>
                </c:pt>
                <c:pt idx="90">
                  <c:v>1.4450000000000001</c:v>
                </c:pt>
                <c:pt idx="91">
                  <c:v>1.4428567572274695</c:v>
                </c:pt>
                <c:pt idx="92">
                  <c:v>1.4407141673074495</c:v>
                </c:pt>
                <c:pt idx="93">
                  <c:v>1.4385728828935853</c:v>
                </c:pt>
                <c:pt idx="94">
                  <c:v>1.4364335562418526</c:v>
                </c:pt>
                <c:pt idx="95">
                  <c:v>1.434296839011874</c:v>
                </c:pt>
                <c:pt idx="96">
                  <c:v>1.4321633820684159</c:v>
                </c:pt>
                <c:pt idx="97">
                  <c:v>1.430033835283131</c:v>
                </c:pt>
                <c:pt idx="98">
                  <c:v>1.4279088473365993</c:v>
                </c:pt>
                <c:pt idx="99">
                  <c:v>1.4257890655207346</c:v>
                </c:pt>
                <c:pt idx="100">
                  <c:v>1.4236751355416126</c:v>
                </c:pt>
                <c:pt idx="101">
                  <c:v>1.4215677013227834</c:v>
                </c:pt>
                <c:pt idx="102">
                  <c:v>1.4194674048091251</c:v>
                </c:pt>
                <c:pt idx="103">
                  <c:v>1.4173748857713018</c:v>
                </c:pt>
                <c:pt idx="104">
                  <c:v>1.4152907816108828</c:v>
                </c:pt>
                <c:pt idx="105">
                  <c:v>1.4132157271661849</c:v>
                </c:pt>
                <c:pt idx="106">
                  <c:v>1.4111503545188935</c:v>
                </c:pt>
                <c:pt idx="107">
                  <c:v>1.4090952928015243</c:v>
                </c:pt>
                <c:pt idx="108">
                  <c:v>1.4070511680057847</c:v>
                </c:pt>
                <c:pt idx="109">
                  <c:v>1.4050186027918889</c:v>
                </c:pt>
                <c:pt idx="110">
                  <c:v>1.4029982162988912</c:v>
                </c:pt>
                <c:pt idx="111">
                  <c:v>1.4009906239560894</c:v>
                </c:pt>
                <c:pt idx="112">
                  <c:v>1.398996437295559</c:v>
                </c:pt>
                <c:pt idx="113">
                  <c:v>1.3970162637658747</c:v>
                </c:pt>
                <c:pt idx="114">
                  <c:v>1.3950507065470763</c:v>
                </c:pt>
                <c:pt idx="115">
                  <c:v>1.3931003643669335</c:v>
                </c:pt>
                <c:pt idx="116">
                  <c:v>1.3911658313185673</c:v>
                </c:pt>
                <c:pt idx="117">
                  <c:v>1.3892476966794851</c:v>
                </c:pt>
                <c:pt idx="118">
                  <c:v>1.3873465447320787</c:v>
                </c:pt>
                <c:pt idx="119">
                  <c:v>1.3854629545856487</c:v>
                </c:pt>
                <c:pt idx="120">
                  <c:v>1.3835975</c:v>
                </c:pt>
                <c:pt idx="121">
                  <c:v>1.3817507492106709</c:v>
                </c:pt>
                <c:pt idx="122">
                  <c:v>1.3799232647558413</c:v>
                </c:pt>
                <c:pt idx="123">
                  <c:v>1.3781156033049797</c:v>
                </c:pt>
                <c:pt idx="124">
                  <c:v>1.3763283154892749</c:v>
                </c:pt>
                <c:pt idx="125">
                  <c:v>1.3745619457339098</c:v>
                </c:pt>
                <c:pt idx="126">
                  <c:v>1.3728170320922228</c:v>
                </c:pt>
                <c:pt idx="127">
                  <c:v>1.3710941060818127</c:v>
                </c:pt>
                <c:pt idx="128">
                  <c:v>1.3693936925226327</c:v>
                </c:pt>
                <c:pt idx="129">
                  <c:v>1.3677163093771247</c:v>
                </c:pt>
                <c:pt idx="130">
                  <c:v>1.3660624675924447</c:v>
                </c:pt>
                <c:pt idx="131">
                  <c:v>1.3644326709448209</c:v>
                </c:pt>
                <c:pt idx="132">
                  <c:v>1.3628274158861005</c:v>
                </c:pt>
                <c:pt idx="133">
                  <c:v>1.361247191392525</c:v>
                </c:pt>
                <c:pt idx="134">
                  <c:v>1.3596924788157829</c:v>
                </c:pt>
                <c:pt idx="135">
                  <c:v>1.358163751736386</c:v>
                </c:pt>
                <c:pt idx="136">
                  <c:v>1.356661475819412</c:v>
                </c:pt>
                <c:pt idx="137">
                  <c:v>1.3551861086726578</c:v>
                </c:pt>
                <c:pt idx="138">
                  <c:v>1.3537380997072486</c:v>
                </c:pt>
                <c:pt idx="139">
                  <c:v>1.3523178900007427</c:v>
                </c:pt>
                <c:pt idx="140">
                  <c:v>1.3509259121627739</c:v>
                </c:pt>
                <c:pt idx="141">
                  <c:v>1.3495625902032766</c:v>
                </c:pt>
                <c:pt idx="142">
                  <c:v>1.3482283394033265</c:v>
                </c:pt>
                <c:pt idx="143">
                  <c:v>1.3469235661886423</c:v>
                </c:pt>
                <c:pt idx="144">
                  <c:v>1.3456486680057846</c:v>
                </c:pt>
                <c:pt idx="145">
                  <c:v>1.3444040332010905</c:v>
                </c:pt>
                <c:pt idx="146">
                  <c:v>1.3431900409023783</c:v>
                </c:pt>
                <c:pt idx="147">
                  <c:v>1.3420070609034622</c:v>
                </c:pt>
                <c:pt idx="148">
                  <c:v>1.3408554535515103</c:v>
                </c:pt>
                <c:pt idx="149">
                  <c:v>1.3397355696372772</c:v>
                </c:pt>
                <c:pt idx="150">
                  <c:v>1.3386477502882521</c:v>
                </c:pt>
                <c:pt idx="151">
                  <c:v>1.3375923268647465</c:v>
                </c:pt>
                <c:pt idx="152">
                  <c:v>1.3365696208589595</c:v>
                </c:pt>
                <c:pt idx="153">
                  <c:v>1.3355799437970475</c:v>
                </c:pt>
                <c:pt idx="154">
                  <c:v>1.3346235971442308</c:v>
                </c:pt>
                <c:pt idx="155">
                  <c:v>1.3337008722129642</c:v>
                </c:pt>
                <c:pt idx="156">
                  <c:v>1.3328120500742004</c:v>
                </c:pt>
                <c:pt idx="157">
                  <c:v>1.3319574014717732</c:v>
                </c:pt>
                <c:pt idx="158">
                  <c:v>1.3311371867399258</c:v>
                </c:pt>
                <c:pt idx="159">
                  <c:v>1.3303516557240112</c:v>
                </c:pt>
                <c:pt idx="160">
                  <c:v>1.3296010477043865</c:v>
                </c:pt>
                <c:pt idx="161">
                  <c:v>1.328885591323526</c:v>
                </c:pt>
                <c:pt idx="162">
                  <c:v>1.3282055045163736</c:v>
                </c:pt>
                <c:pt idx="163">
                  <c:v>1.3275609944439595</c:v>
                </c:pt>
                <c:pt idx="164">
                  <c:v>1.3269522574302948</c:v>
                </c:pt>
                <c:pt idx="165">
                  <c:v>1.3263794789025711</c:v>
                </c:pt>
                <c:pt idx="166">
                  <c:v>1.3258428333346763</c:v>
                </c:pt>
                <c:pt idx="167">
                  <c:v>1.3253424841940493</c:v>
                </c:pt>
                <c:pt idx="168">
                  <c:v>1.3248785838918851</c:v>
                </c:pt>
                <c:pt idx="169">
                  <c:v>1.3244512737367096</c:v>
                </c:pt>
                <c:pt idx="170">
                  <c:v>1.3240606838913358</c:v>
                </c:pt>
                <c:pt idx="171">
                  <c:v>1.3237069333332141</c:v>
                </c:pt>
                <c:pt idx="172">
                  <c:v>1.3233901298181916</c:v>
                </c:pt>
                <c:pt idx="173">
                  <c:v>1.3231103698476876</c:v>
                </c:pt>
                <c:pt idx="174">
                  <c:v>1.3228677386392993</c:v>
                </c:pt>
                <c:pt idx="175">
                  <c:v>1.3226623101008432</c:v>
                </c:pt>
                <c:pt idx="176">
                  <c:v>1.3224941468078424</c:v>
                </c:pt>
                <c:pt idx="177">
                  <c:v>1.3223632999844646</c:v>
                </c:pt>
                <c:pt idx="178">
                  <c:v>1.3222698094879199</c:v>
                </c:pt>
                <c:pt idx="179">
                  <c:v>1.3222137037963195</c:v>
                </c:pt>
                <c:pt idx="180">
                  <c:v>1.322195</c:v>
                </c:pt>
                <c:pt idx="181">
                  <c:v>1.3222137037963195</c:v>
                </c:pt>
                <c:pt idx="182">
                  <c:v>1.3222698094879199</c:v>
                </c:pt>
                <c:pt idx="183">
                  <c:v>1.3223632999844646</c:v>
                </c:pt>
                <c:pt idx="184">
                  <c:v>1.3224941468078424</c:v>
                </c:pt>
                <c:pt idx="185">
                  <c:v>1.3226623101008432</c:v>
                </c:pt>
                <c:pt idx="186">
                  <c:v>1.3228677386392993</c:v>
                </c:pt>
                <c:pt idx="187">
                  <c:v>1.3231103698476876</c:v>
                </c:pt>
                <c:pt idx="188">
                  <c:v>1.3233901298181916</c:v>
                </c:pt>
                <c:pt idx="189">
                  <c:v>1.3237069333332141</c:v>
                </c:pt>
                <c:pt idx="190">
                  <c:v>1.3240606838913358</c:v>
                </c:pt>
                <c:pt idx="191">
                  <c:v>1.3244512737367096</c:v>
                </c:pt>
                <c:pt idx="192">
                  <c:v>1.3248785838918851</c:v>
                </c:pt>
                <c:pt idx="193">
                  <c:v>1.3253424841940493</c:v>
                </c:pt>
                <c:pt idx="194">
                  <c:v>1.3258428333346763</c:v>
                </c:pt>
                <c:pt idx="195">
                  <c:v>1.3263794789025711</c:v>
                </c:pt>
                <c:pt idx="196">
                  <c:v>1.3269522574302948</c:v>
                </c:pt>
                <c:pt idx="197">
                  <c:v>1.3275609944439595</c:v>
                </c:pt>
                <c:pt idx="198">
                  <c:v>1.3282055045163736</c:v>
                </c:pt>
                <c:pt idx="199">
                  <c:v>1.328885591323526</c:v>
                </c:pt>
                <c:pt idx="200">
                  <c:v>1.3296010477043865</c:v>
                </c:pt>
                <c:pt idx="201">
                  <c:v>1.3303516557240112</c:v>
                </c:pt>
                <c:pt idx="202">
                  <c:v>1.3311371867399258</c:v>
                </c:pt>
                <c:pt idx="203">
                  <c:v>1.3319574014717732</c:v>
                </c:pt>
                <c:pt idx="204">
                  <c:v>1.3328120500742004</c:v>
                </c:pt>
                <c:pt idx="205">
                  <c:v>1.3337008722129642</c:v>
                </c:pt>
                <c:pt idx="206">
                  <c:v>1.3346235971442308</c:v>
                </c:pt>
                <c:pt idx="207">
                  <c:v>1.3355799437970475</c:v>
                </c:pt>
                <c:pt idx="208">
                  <c:v>1.3365696208589595</c:v>
                </c:pt>
                <c:pt idx="209">
                  <c:v>1.3375923268647465</c:v>
                </c:pt>
                <c:pt idx="210">
                  <c:v>1.3386477502882521</c:v>
                </c:pt>
                <c:pt idx="211">
                  <c:v>1.3397355696372772</c:v>
                </c:pt>
                <c:pt idx="212">
                  <c:v>1.34085545355151</c:v>
                </c:pt>
                <c:pt idx="213">
                  <c:v>1.3420070609034622</c:v>
                </c:pt>
                <c:pt idx="214">
                  <c:v>1.343190040902378</c:v>
                </c:pt>
                <c:pt idx="215">
                  <c:v>1.3444040332010905</c:v>
                </c:pt>
                <c:pt idx="216">
                  <c:v>1.3456486680057846</c:v>
                </c:pt>
                <c:pt idx="217">
                  <c:v>1.3469235661886423</c:v>
                </c:pt>
                <c:pt idx="218">
                  <c:v>1.3482283394033265</c:v>
                </c:pt>
                <c:pt idx="219">
                  <c:v>1.3495625902032768</c:v>
                </c:pt>
                <c:pt idx="220">
                  <c:v>1.3509259121627739</c:v>
                </c:pt>
                <c:pt idx="221">
                  <c:v>1.3523178900007424</c:v>
                </c:pt>
                <c:pt idx="222">
                  <c:v>1.3537380997072486</c:v>
                </c:pt>
                <c:pt idx="223">
                  <c:v>1.3551861086726578</c:v>
                </c:pt>
                <c:pt idx="224">
                  <c:v>1.356661475819412</c:v>
                </c:pt>
                <c:pt idx="225">
                  <c:v>1.358163751736386</c:v>
                </c:pt>
                <c:pt idx="226">
                  <c:v>1.3596924788157829</c:v>
                </c:pt>
                <c:pt idx="227">
                  <c:v>1.3612471913925248</c:v>
                </c:pt>
                <c:pt idx="228">
                  <c:v>1.3628274158861005</c:v>
                </c:pt>
                <c:pt idx="229">
                  <c:v>1.3644326709448209</c:v>
                </c:pt>
                <c:pt idx="230">
                  <c:v>1.3660624675924447</c:v>
                </c:pt>
                <c:pt idx="231">
                  <c:v>1.3677163093771247</c:v>
                </c:pt>
                <c:pt idx="232">
                  <c:v>1.3693936925226327</c:v>
                </c:pt>
                <c:pt idx="233">
                  <c:v>1.3710941060818127</c:v>
                </c:pt>
                <c:pt idx="234">
                  <c:v>1.3728170320922228</c:v>
                </c:pt>
                <c:pt idx="235">
                  <c:v>1.3745619457339098</c:v>
                </c:pt>
                <c:pt idx="236">
                  <c:v>1.3763283154892749</c:v>
                </c:pt>
                <c:pt idx="237">
                  <c:v>1.3781156033049797</c:v>
                </c:pt>
                <c:pt idx="238">
                  <c:v>1.3799232647558413</c:v>
                </c:pt>
                <c:pt idx="239">
                  <c:v>1.3817507492106709</c:v>
                </c:pt>
                <c:pt idx="240">
                  <c:v>1.3835975</c:v>
                </c:pt>
                <c:pt idx="241">
                  <c:v>1.3854629545856487</c:v>
                </c:pt>
                <c:pt idx="242">
                  <c:v>1.3873465447320787</c:v>
                </c:pt>
                <c:pt idx="243">
                  <c:v>1.3892476966794849</c:v>
                </c:pt>
                <c:pt idx="244">
                  <c:v>1.3911658313185673</c:v>
                </c:pt>
                <c:pt idx="245">
                  <c:v>1.3931003643669335</c:v>
                </c:pt>
                <c:pt idx="246">
                  <c:v>1.3950507065470765</c:v>
                </c:pt>
                <c:pt idx="247">
                  <c:v>1.3970162637658747</c:v>
                </c:pt>
                <c:pt idx="248">
                  <c:v>1.398996437295559</c:v>
                </c:pt>
                <c:pt idx="249">
                  <c:v>1.4009906239560894</c:v>
                </c:pt>
                <c:pt idx="250">
                  <c:v>1.4029982162988914</c:v>
                </c:pt>
                <c:pt idx="251">
                  <c:v>1.4050186027918889</c:v>
                </c:pt>
                <c:pt idx="252">
                  <c:v>1.4070511680057847</c:v>
                </c:pt>
                <c:pt idx="253">
                  <c:v>1.4090952928015243</c:v>
                </c:pt>
                <c:pt idx="254">
                  <c:v>1.4111503545188935</c:v>
                </c:pt>
                <c:pt idx="255">
                  <c:v>1.4132157271661849</c:v>
                </c:pt>
                <c:pt idx="256">
                  <c:v>1.4152907816108828</c:v>
                </c:pt>
                <c:pt idx="257">
                  <c:v>1.4173748857713018</c:v>
                </c:pt>
                <c:pt idx="258">
                  <c:v>1.4194674048091251</c:v>
                </c:pt>
                <c:pt idx="259">
                  <c:v>1.4215677013227834</c:v>
                </c:pt>
                <c:pt idx="260">
                  <c:v>1.4236751355416126</c:v>
                </c:pt>
                <c:pt idx="261">
                  <c:v>1.4257890655207346</c:v>
                </c:pt>
                <c:pt idx="262">
                  <c:v>1.4279088473365993</c:v>
                </c:pt>
                <c:pt idx="263">
                  <c:v>1.430033835283131</c:v>
                </c:pt>
                <c:pt idx="264">
                  <c:v>1.4321633820684159</c:v>
                </c:pt>
                <c:pt idx="265">
                  <c:v>1.434296839011874</c:v>
                </c:pt>
                <c:pt idx="266">
                  <c:v>1.4364335562418526</c:v>
                </c:pt>
                <c:pt idx="267">
                  <c:v>1.4385728828935853</c:v>
                </c:pt>
                <c:pt idx="268">
                  <c:v>1.4407141673074495</c:v>
                </c:pt>
                <c:pt idx="269">
                  <c:v>1.4428567572274695</c:v>
                </c:pt>
                <c:pt idx="270">
                  <c:v>1.4450000000000001</c:v>
                </c:pt>
                <c:pt idx="271">
                  <c:v>1.4471432427725306</c:v>
                </c:pt>
                <c:pt idx="272">
                  <c:v>1.4492858326925506</c:v>
                </c:pt>
                <c:pt idx="273">
                  <c:v>1.4514271171064148</c:v>
                </c:pt>
                <c:pt idx="274">
                  <c:v>1.4535664437581473</c:v>
                </c:pt>
                <c:pt idx="275">
                  <c:v>1.4557031609881261</c:v>
                </c:pt>
                <c:pt idx="276">
                  <c:v>1.4578366179315843</c:v>
                </c:pt>
                <c:pt idx="277">
                  <c:v>1.4599661647168691</c:v>
                </c:pt>
                <c:pt idx="278">
                  <c:v>1.4620911526634008</c:v>
                </c:pt>
                <c:pt idx="279">
                  <c:v>1.4642109344792655</c:v>
                </c:pt>
                <c:pt idx="280">
                  <c:v>1.4663248644583875</c:v>
                </c:pt>
                <c:pt idx="281">
                  <c:v>1.4684322986772167</c:v>
                </c:pt>
                <c:pt idx="282">
                  <c:v>1.470532595190875</c:v>
                </c:pt>
                <c:pt idx="283">
                  <c:v>1.4726251142286984</c:v>
                </c:pt>
                <c:pt idx="284">
                  <c:v>1.4747092183891173</c:v>
                </c:pt>
                <c:pt idx="285">
                  <c:v>1.476784272833815</c:v>
                </c:pt>
                <c:pt idx="286">
                  <c:v>1.4788496454811066</c:v>
                </c:pt>
                <c:pt idx="287">
                  <c:v>1.4809047071984758</c:v>
                </c:pt>
                <c:pt idx="288">
                  <c:v>1.4829488319942155</c:v>
                </c:pt>
                <c:pt idx="289">
                  <c:v>1.4849813972081112</c:v>
                </c:pt>
                <c:pt idx="290">
                  <c:v>1.4870017837011089</c:v>
                </c:pt>
                <c:pt idx="291">
                  <c:v>1.4890093760439107</c:v>
                </c:pt>
                <c:pt idx="292">
                  <c:v>1.4910035627044411</c:v>
                </c:pt>
                <c:pt idx="293">
                  <c:v>1.4929837362341254</c:v>
                </c:pt>
                <c:pt idx="294">
                  <c:v>1.4949492934529236</c:v>
                </c:pt>
                <c:pt idx="295">
                  <c:v>1.4968996356330666</c:v>
                </c:pt>
                <c:pt idx="296">
                  <c:v>1.4988341686814328</c:v>
                </c:pt>
                <c:pt idx="297">
                  <c:v>1.500752303320515</c:v>
                </c:pt>
                <c:pt idx="298">
                  <c:v>1.5026534552679214</c:v>
                </c:pt>
                <c:pt idx="299">
                  <c:v>1.5045370454143514</c:v>
                </c:pt>
                <c:pt idx="300">
                  <c:v>1.5064025000000001</c:v>
                </c:pt>
                <c:pt idx="301">
                  <c:v>1.5082492507893293</c:v>
                </c:pt>
                <c:pt idx="302">
                  <c:v>1.5100767352441589</c:v>
                </c:pt>
                <c:pt idx="303">
                  <c:v>1.5118843966950204</c:v>
                </c:pt>
                <c:pt idx="304">
                  <c:v>1.5136716845107252</c:v>
                </c:pt>
                <c:pt idx="305">
                  <c:v>1.5154380542660904</c:v>
                </c:pt>
                <c:pt idx="306">
                  <c:v>1.5171829679077773</c:v>
                </c:pt>
                <c:pt idx="307">
                  <c:v>1.5189058939181872</c:v>
                </c:pt>
                <c:pt idx="308">
                  <c:v>1.5206063074773675</c:v>
                </c:pt>
                <c:pt idx="309">
                  <c:v>1.5222836906228754</c:v>
                </c:pt>
                <c:pt idx="310">
                  <c:v>1.5239375324075555</c:v>
                </c:pt>
                <c:pt idx="311">
                  <c:v>1.5255673290551792</c:v>
                </c:pt>
                <c:pt idx="312">
                  <c:v>1.5271725841138997</c:v>
                </c:pt>
                <c:pt idx="313">
                  <c:v>1.5287528086074753</c:v>
                </c:pt>
                <c:pt idx="314">
                  <c:v>1.5303075211842172</c:v>
                </c:pt>
                <c:pt idx="315">
                  <c:v>1.5318362482636141</c:v>
                </c:pt>
                <c:pt idx="316">
                  <c:v>1.5333385241805881</c:v>
                </c:pt>
                <c:pt idx="317">
                  <c:v>1.5348138913273424</c:v>
                </c:pt>
                <c:pt idx="318">
                  <c:v>1.5362619002927516</c:v>
                </c:pt>
                <c:pt idx="319">
                  <c:v>1.5376821099992575</c:v>
                </c:pt>
                <c:pt idx="320">
                  <c:v>1.5390740878372262</c:v>
                </c:pt>
                <c:pt idx="321">
                  <c:v>1.5404374097967233</c:v>
                </c:pt>
                <c:pt idx="322">
                  <c:v>1.5417716605966736</c:v>
                </c:pt>
                <c:pt idx="323">
                  <c:v>1.5430764338113578</c:v>
                </c:pt>
                <c:pt idx="324">
                  <c:v>1.5443513319942155</c:v>
                </c:pt>
                <c:pt idx="325">
                  <c:v>1.5455959667989096</c:v>
                </c:pt>
                <c:pt idx="326">
                  <c:v>1.5468099590976221</c:v>
                </c:pt>
                <c:pt idx="327">
                  <c:v>1.5479929390965379</c:v>
                </c:pt>
                <c:pt idx="328">
                  <c:v>1.5491445464484899</c:v>
                </c:pt>
                <c:pt idx="329">
                  <c:v>1.5502644303627229</c:v>
                </c:pt>
                <c:pt idx="330">
                  <c:v>1.551352249711748</c:v>
                </c:pt>
                <c:pt idx="331">
                  <c:v>1.5524076731352536</c:v>
                </c:pt>
                <c:pt idx="332">
                  <c:v>1.5534303791410407</c:v>
                </c:pt>
                <c:pt idx="333">
                  <c:v>1.5544200562029526</c:v>
                </c:pt>
                <c:pt idx="334">
                  <c:v>1.5553764028557693</c:v>
                </c:pt>
                <c:pt idx="335">
                  <c:v>1.5562991277870359</c:v>
                </c:pt>
                <c:pt idx="336">
                  <c:v>1.5571879499257997</c:v>
                </c:pt>
                <c:pt idx="337">
                  <c:v>1.5580425985282269</c:v>
                </c:pt>
                <c:pt idx="338">
                  <c:v>1.5588628132600744</c:v>
                </c:pt>
                <c:pt idx="339">
                  <c:v>1.559648344275989</c:v>
                </c:pt>
                <c:pt idx="340">
                  <c:v>1.5603989522956137</c:v>
                </c:pt>
                <c:pt idx="341">
                  <c:v>1.5611144086764741</c:v>
                </c:pt>
                <c:pt idx="342">
                  <c:v>1.5617944954836265</c:v>
                </c:pt>
                <c:pt idx="343">
                  <c:v>1.5624390055560406</c:v>
                </c:pt>
                <c:pt idx="344">
                  <c:v>1.5630477425697054</c:v>
                </c:pt>
                <c:pt idx="345">
                  <c:v>1.563620521097429</c:v>
                </c:pt>
                <c:pt idx="346">
                  <c:v>1.5641571666653238</c:v>
                </c:pt>
                <c:pt idx="347">
                  <c:v>1.5646575158059508</c:v>
                </c:pt>
                <c:pt idx="348">
                  <c:v>1.5651214161081151</c:v>
                </c:pt>
                <c:pt idx="349">
                  <c:v>1.5655487262632906</c:v>
                </c:pt>
                <c:pt idx="350">
                  <c:v>1.5659393161086643</c:v>
                </c:pt>
                <c:pt idx="351">
                  <c:v>1.566293066666786</c:v>
                </c:pt>
                <c:pt idx="352">
                  <c:v>1.5666098701818085</c:v>
                </c:pt>
                <c:pt idx="353">
                  <c:v>1.5668896301523125</c:v>
                </c:pt>
                <c:pt idx="354">
                  <c:v>1.5671322613607008</c:v>
                </c:pt>
                <c:pt idx="355">
                  <c:v>1.5673376898991569</c:v>
                </c:pt>
                <c:pt idx="356">
                  <c:v>1.5675058531921577</c:v>
                </c:pt>
                <c:pt idx="357">
                  <c:v>1.5676367000155356</c:v>
                </c:pt>
                <c:pt idx="358">
                  <c:v>1.5677301905120802</c:v>
                </c:pt>
                <c:pt idx="359">
                  <c:v>1.5677862962036806</c:v>
                </c:pt>
              </c:numCache>
            </c:numRef>
          </c:xVal>
          <c:yVal>
            <c:numRef>
              <c:f>'ZXR750 Data'!$S$3:$S$362</c:f>
              <c:numCache>
                <c:formatCode>General</c:formatCode>
                <c:ptCount val="360"/>
                <c:pt idx="0">
                  <c:v>0.31789999999999996</c:v>
                </c:pt>
                <c:pt idx="1">
                  <c:v>0.32004324277253055</c:v>
                </c:pt>
                <c:pt idx="2">
                  <c:v>0.32218583269255058</c:v>
                </c:pt>
                <c:pt idx="3">
                  <c:v>0.32432711710641465</c:v>
                </c:pt>
                <c:pt idx="4">
                  <c:v>0.32646644375814726</c:v>
                </c:pt>
                <c:pt idx="5">
                  <c:v>0.32860316098812614</c:v>
                </c:pt>
                <c:pt idx="6">
                  <c:v>0.33073661793158415</c:v>
                </c:pt>
                <c:pt idx="7">
                  <c:v>0.33286616471686908</c:v>
                </c:pt>
                <c:pt idx="8">
                  <c:v>0.33499115266340079</c:v>
                </c:pt>
                <c:pt idx="9">
                  <c:v>0.33711093447926549</c:v>
                </c:pt>
                <c:pt idx="10">
                  <c:v>0.33922486445838734</c:v>
                </c:pt>
                <c:pt idx="11">
                  <c:v>0.34133229867721654</c:v>
                </c:pt>
                <c:pt idx="12">
                  <c:v>0.34343259519087488</c:v>
                </c:pt>
                <c:pt idx="13">
                  <c:v>0.3455251142286983</c:v>
                </c:pt>
                <c:pt idx="14">
                  <c:v>0.34760921838911718</c:v>
                </c:pt>
                <c:pt idx="15">
                  <c:v>0.34968427283381504</c:v>
                </c:pt>
                <c:pt idx="16">
                  <c:v>0.35174964548110654</c:v>
                </c:pt>
                <c:pt idx="17">
                  <c:v>0.35380470719847568</c:v>
                </c:pt>
                <c:pt idx="18">
                  <c:v>0.35584883199421535</c:v>
                </c:pt>
                <c:pt idx="19">
                  <c:v>0.35788139720811107</c:v>
                </c:pt>
                <c:pt idx="20">
                  <c:v>0.3599017837011087</c:v>
                </c:pt>
                <c:pt idx="21">
                  <c:v>0.36190937604391055</c:v>
                </c:pt>
                <c:pt idx="22">
                  <c:v>0.36390356270444102</c:v>
                </c:pt>
                <c:pt idx="23">
                  <c:v>0.36588373623412523</c:v>
                </c:pt>
                <c:pt idx="24">
                  <c:v>0.36784929345292361</c:v>
                </c:pt>
                <c:pt idx="25">
                  <c:v>0.36979963563306656</c:v>
                </c:pt>
                <c:pt idx="26">
                  <c:v>0.37173416868143261</c:v>
                </c:pt>
                <c:pt idx="27">
                  <c:v>0.37365230332051502</c:v>
                </c:pt>
                <c:pt idx="28">
                  <c:v>0.37555345526792128</c:v>
                </c:pt>
                <c:pt idx="29">
                  <c:v>0.37743704541435141</c:v>
                </c:pt>
                <c:pt idx="30">
                  <c:v>0.37930249999999999</c:v>
                </c:pt>
                <c:pt idx="31">
                  <c:v>0.38114925078932915</c:v>
                </c:pt>
                <c:pt idx="32">
                  <c:v>0.38297673524415871</c:v>
                </c:pt>
                <c:pt idx="33">
                  <c:v>0.38478439669502035</c:v>
                </c:pt>
                <c:pt idx="34">
                  <c:v>0.38657168451072504</c:v>
                </c:pt>
                <c:pt idx="35">
                  <c:v>0.38833805426609019</c:v>
                </c:pt>
                <c:pt idx="36">
                  <c:v>0.39008296790777713</c:v>
                </c:pt>
                <c:pt idx="37">
                  <c:v>0.39180589391818726</c:v>
                </c:pt>
                <c:pt idx="38">
                  <c:v>0.39350630747736742</c:v>
                </c:pt>
                <c:pt idx="39">
                  <c:v>0.39518369062287523</c:v>
                </c:pt>
                <c:pt idx="40">
                  <c:v>0.39683753240755543</c:v>
                </c:pt>
                <c:pt idx="41">
                  <c:v>0.39846732905517923</c:v>
                </c:pt>
                <c:pt idx="42">
                  <c:v>0.40007258411389957</c:v>
                </c:pt>
                <c:pt idx="43">
                  <c:v>0.4016528086074751</c:v>
                </c:pt>
                <c:pt idx="44">
                  <c:v>0.4032075211842171</c:v>
                </c:pt>
                <c:pt idx="45">
                  <c:v>0.40473624826361393</c:v>
                </c:pt>
                <c:pt idx="46">
                  <c:v>0.40623852418058803</c:v>
                </c:pt>
                <c:pt idx="47">
                  <c:v>0.4077138913273422</c:v>
                </c:pt>
                <c:pt idx="48">
                  <c:v>0.40916190029275135</c:v>
                </c:pt>
                <c:pt idx="49">
                  <c:v>0.41058210999925748</c:v>
                </c:pt>
                <c:pt idx="50">
                  <c:v>0.41197408783722606</c:v>
                </c:pt>
                <c:pt idx="51">
                  <c:v>0.41333740979672329</c:v>
                </c:pt>
                <c:pt idx="52">
                  <c:v>0.41467166059667349</c:v>
                </c:pt>
                <c:pt idx="53">
                  <c:v>0.41597643381135774</c:v>
                </c:pt>
                <c:pt idx="54">
                  <c:v>0.41725133199421538</c:v>
                </c:pt>
                <c:pt idx="55">
                  <c:v>0.4184959667989096</c:v>
                </c:pt>
                <c:pt idx="56">
                  <c:v>0.41970995909762188</c:v>
                </c:pt>
                <c:pt idx="57">
                  <c:v>0.4208929390965378</c:v>
                </c:pt>
                <c:pt idx="58">
                  <c:v>0.42204454644848988</c:v>
                </c:pt>
                <c:pt idx="59">
                  <c:v>0.42316443036272289</c:v>
                </c:pt>
                <c:pt idx="60">
                  <c:v>0.42425224971174796</c:v>
                </c:pt>
                <c:pt idx="61">
                  <c:v>0.42530767313525347</c:v>
                </c:pt>
                <c:pt idx="62">
                  <c:v>0.42633037914104049</c:v>
                </c:pt>
                <c:pt idx="63">
                  <c:v>0.42732005620295249</c:v>
                </c:pt>
                <c:pt idx="64">
                  <c:v>0.42827640285576918</c:v>
                </c:pt>
                <c:pt idx="65">
                  <c:v>0.42919912778703578</c:v>
                </c:pt>
                <c:pt idx="66">
                  <c:v>0.43008794992579957</c:v>
                </c:pt>
                <c:pt idx="67">
                  <c:v>0.43094259852822692</c:v>
                </c:pt>
                <c:pt idx="68">
                  <c:v>0.43176281326007432</c:v>
                </c:pt>
                <c:pt idx="69">
                  <c:v>0.43254834427598882</c:v>
                </c:pt>
                <c:pt idx="70">
                  <c:v>0.43329895229561344</c:v>
                </c:pt>
                <c:pt idx="71">
                  <c:v>0.43401440867647406</c:v>
                </c:pt>
                <c:pt idx="72">
                  <c:v>0.43469449548362632</c:v>
                </c:pt>
                <c:pt idx="73">
                  <c:v>0.43533900555604055</c:v>
                </c:pt>
                <c:pt idx="74">
                  <c:v>0.43594774256970525</c:v>
                </c:pt>
                <c:pt idx="75">
                  <c:v>0.436520521097429</c:v>
                </c:pt>
                <c:pt idx="76">
                  <c:v>0.43705716666532374</c:v>
                </c:pt>
                <c:pt idx="77">
                  <c:v>0.43755751580595081</c:v>
                </c:pt>
                <c:pt idx="78">
                  <c:v>0.43802141610811496</c:v>
                </c:pt>
                <c:pt idx="79">
                  <c:v>0.43844872626329034</c:v>
                </c:pt>
                <c:pt idx="80">
                  <c:v>0.43883931610866417</c:v>
                </c:pt>
                <c:pt idx="81">
                  <c:v>0.43919306666678587</c:v>
                </c:pt>
                <c:pt idx="82">
                  <c:v>0.43950987018180854</c:v>
                </c:pt>
                <c:pt idx="83">
                  <c:v>0.43978963015231254</c:v>
                </c:pt>
                <c:pt idx="84">
                  <c:v>0.44003226136070078</c:v>
                </c:pt>
                <c:pt idx="85">
                  <c:v>0.44023768989915679</c:v>
                </c:pt>
                <c:pt idx="86">
                  <c:v>0.44040585319215769</c:v>
                </c:pt>
                <c:pt idx="87">
                  <c:v>0.44053670001553541</c:v>
                </c:pt>
                <c:pt idx="88">
                  <c:v>0.44063019051208002</c:v>
                </c:pt>
                <c:pt idx="89">
                  <c:v>0.44068629620368061</c:v>
                </c:pt>
                <c:pt idx="90">
                  <c:v>0.44070499999999996</c:v>
                </c:pt>
                <c:pt idx="91">
                  <c:v>0.44068629620368061</c:v>
                </c:pt>
                <c:pt idx="92">
                  <c:v>0.44063019051208002</c:v>
                </c:pt>
                <c:pt idx="93">
                  <c:v>0.44053670001553541</c:v>
                </c:pt>
                <c:pt idx="94">
                  <c:v>0.44040585319215769</c:v>
                </c:pt>
                <c:pt idx="95">
                  <c:v>0.44023768989915679</c:v>
                </c:pt>
                <c:pt idx="96">
                  <c:v>0.44003226136070078</c:v>
                </c:pt>
                <c:pt idx="97">
                  <c:v>0.43978963015231254</c:v>
                </c:pt>
                <c:pt idx="98">
                  <c:v>0.43950987018180854</c:v>
                </c:pt>
                <c:pt idx="99">
                  <c:v>0.43919306666678587</c:v>
                </c:pt>
                <c:pt idx="100">
                  <c:v>0.43883931610866417</c:v>
                </c:pt>
                <c:pt idx="101">
                  <c:v>0.43844872626329034</c:v>
                </c:pt>
                <c:pt idx="102">
                  <c:v>0.43802141610811496</c:v>
                </c:pt>
                <c:pt idx="103">
                  <c:v>0.43755751580595081</c:v>
                </c:pt>
                <c:pt idx="104">
                  <c:v>0.43705716666532374</c:v>
                </c:pt>
                <c:pt idx="105">
                  <c:v>0.436520521097429</c:v>
                </c:pt>
                <c:pt idx="106">
                  <c:v>0.43594774256970525</c:v>
                </c:pt>
                <c:pt idx="107">
                  <c:v>0.43533900555604055</c:v>
                </c:pt>
                <c:pt idx="108">
                  <c:v>0.43469449548362632</c:v>
                </c:pt>
                <c:pt idx="109">
                  <c:v>0.43401440867647406</c:v>
                </c:pt>
                <c:pt idx="110">
                  <c:v>0.43329895229561344</c:v>
                </c:pt>
                <c:pt idx="111">
                  <c:v>0.43254834427598882</c:v>
                </c:pt>
                <c:pt idx="112">
                  <c:v>0.43176281326007432</c:v>
                </c:pt>
                <c:pt idx="113">
                  <c:v>0.43094259852822692</c:v>
                </c:pt>
                <c:pt idx="114">
                  <c:v>0.43008794992579957</c:v>
                </c:pt>
                <c:pt idx="115">
                  <c:v>0.42919912778703578</c:v>
                </c:pt>
                <c:pt idx="116">
                  <c:v>0.42827640285576918</c:v>
                </c:pt>
                <c:pt idx="117">
                  <c:v>0.42732005620295249</c:v>
                </c:pt>
                <c:pt idx="118">
                  <c:v>0.42633037914104049</c:v>
                </c:pt>
                <c:pt idx="119">
                  <c:v>0.42530767313525347</c:v>
                </c:pt>
                <c:pt idx="120">
                  <c:v>0.42425224971174796</c:v>
                </c:pt>
                <c:pt idx="121">
                  <c:v>0.42316443036272289</c:v>
                </c:pt>
                <c:pt idx="122">
                  <c:v>0.42204454644848988</c:v>
                </c:pt>
                <c:pt idx="123">
                  <c:v>0.42089293909653774</c:v>
                </c:pt>
                <c:pt idx="124">
                  <c:v>0.41970995909762188</c:v>
                </c:pt>
                <c:pt idx="125">
                  <c:v>0.4184959667989096</c:v>
                </c:pt>
                <c:pt idx="126">
                  <c:v>0.41725133199421538</c:v>
                </c:pt>
                <c:pt idx="127">
                  <c:v>0.41597643381135774</c:v>
                </c:pt>
                <c:pt idx="128">
                  <c:v>0.41467166059667349</c:v>
                </c:pt>
                <c:pt idx="129">
                  <c:v>0.41333740979672329</c:v>
                </c:pt>
                <c:pt idx="130">
                  <c:v>0.41197408783722606</c:v>
                </c:pt>
                <c:pt idx="131">
                  <c:v>0.41058210999925748</c:v>
                </c:pt>
                <c:pt idx="132">
                  <c:v>0.40916190029275135</c:v>
                </c:pt>
                <c:pt idx="133">
                  <c:v>0.4077138913273422</c:v>
                </c:pt>
                <c:pt idx="134">
                  <c:v>0.40623852418058803</c:v>
                </c:pt>
                <c:pt idx="135">
                  <c:v>0.40473624826361393</c:v>
                </c:pt>
                <c:pt idx="136">
                  <c:v>0.4032075211842171</c:v>
                </c:pt>
                <c:pt idx="137">
                  <c:v>0.4016528086074751</c:v>
                </c:pt>
                <c:pt idx="138">
                  <c:v>0.40007258411389957</c:v>
                </c:pt>
                <c:pt idx="139">
                  <c:v>0.39846732905517923</c:v>
                </c:pt>
                <c:pt idx="140">
                  <c:v>0.39683753240755548</c:v>
                </c:pt>
                <c:pt idx="141">
                  <c:v>0.39518369062287523</c:v>
                </c:pt>
                <c:pt idx="142">
                  <c:v>0.39350630747736748</c:v>
                </c:pt>
                <c:pt idx="143">
                  <c:v>0.39180589391818721</c:v>
                </c:pt>
                <c:pt idx="144">
                  <c:v>0.39008296790777713</c:v>
                </c:pt>
                <c:pt idx="145">
                  <c:v>0.38833805426609014</c:v>
                </c:pt>
                <c:pt idx="146">
                  <c:v>0.38657168451072504</c:v>
                </c:pt>
                <c:pt idx="147">
                  <c:v>0.3847843966950204</c:v>
                </c:pt>
                <c:pt idx="148">
                  <c:v>0.38297673524415871</c:v>
                </c:pt>
                <c:pt idx="149">
                  <c:v>0.38114925078932921</c:v>
                </c:pt>
                <c:pt idx="150">
                  <c:v>0.37930249999999999</c:v>
                </c:pt>
                <c:pt idx="151">
                  <c:v>0.37743704541435141</c:v>
                </c:pt>
                <c:pt idx="152">
                  <c:v>0.37555345526792128</c:v>
                </c:pt>
                <c:pt idx="153">
                  <c:v>0.37365230332051502</c:v>
                </c:pt>
                <c:pt idx="154">
                  <c:v>0.37173416868143261</c:v>
                </c:pt>
                <c:pt idx="155">
                  <c:v>0.36979963563306656</c:v>
                </c:pt>
                <c:pt idx="156">
                  <c:v>0.36784929345292361</c:v>
                </c:pt>
                <c:pt idx="157">
                  <c:v>0.36588373623412523</c:v>
                </c:pt>
                <c:pt idx="158">
                  <c:v>0.36390356270444107</c:v>
                </c:pt>
                <c:pt idx="159">
                  <c:v>0.36190937604391055</c:v>
                </c:pt>
                <c:pt idx="160">
                  <c:v>0.3599017837011087</c:v>
                </c:pt>
                <c:pt idx="161">
                  <c:v>0.35788139720811107</c:v>
                </c:pt>
                <c:pt idx="162">
                  <c:v>0.35584883199421541</c:v>
                </c:pt>
                <c:pt idx="163">
                  <c:v>0.35380470719847562</c:v>
                </c:pt>
                <c:pt idx="164">
                  <c:v>0.35174964548110654</c:v>
                </c:pt>
                <c:pt idx="165">
                  <c:v>0.34968427283381504</c:v>
                </c:pt>
                <c:pt idx="166">
                  <c:v>0.34760921838911718</c:v>
                </c:pt>
                <c:pt idx="167">
                  <c:v>0.3455251142286983</c:v>
                </c:pt>
                <c:pt idx="168">
                  <c:v>0.34343259519087488</c:v>
                </c:pt>
                <c:pt idx="169">
                  <c:v>0.34133229867721659</c:v>
                </c:pt>
                <c:pt idx="170">
                  <c:v>0.33922486445838734</c:v>
                </c:pt>
                <c:pt idx="171">
                  <c:v>0.33711093447926554</c:v>
                </c:pt>
                <c:pt idx="172">
                  <c:v>0.33499115266340079</c:v>
                </c:pt>
                <c:pt idx="173">
                  <c:v>0.33286616471686908</c:v>
                </c:pt>
                <c:pt idx="174">
                  <c:v>0.33073661793158415</c:v>
                </c:pt>
                <c:pt idx="175">
                  <c:v>0.32860316098812614</c:v>
                </c:pt>
                <c:pt idx="176">
                  <c:v>0.32646644375814732</c:v>
                </c:pt>
                <c:pt idx="177">
                  <c:v>0.32432711710641465</c:v>
                </c:pt>
                <c:pt idx="178">
                  <c:v>0.32218583269255063</c:v>
                </c:pt>
                <c:pt idx="179">
                  <c:v>0.32004324277253055</c:v>
                </c:pt>
                <c:pt idx="180">
                  <c:v>0.31789999999999996</c:v>
                </c:pt>
                <c:pt idx="181">
                  <c:v>0.31575675722746932</c:v>
                </c:pt>
                <c:pt idx="182">
                  <c:v>0.31361416730744934</c:v>
                </c:pt>
                <c:pt idx="183">
                  <c:v>0.31147288289358527</c:v>
                </c:pt>
                <c:pt idx="184">
                  <c:v>0.30933355624185266</c:v>
                </c:pt>
                <c:pt idx="185">
                  <c:v>0.30719683901187383</c:v>
                </c:pt>
                <c:pt idx="186">
                  <c:v>0.30506338206841577</c:v>
                </c:pt>
                <c:pt idx="187">
                  <c:v>0.30293383528313084</c:v>
                </c:pt>
                <c:pt idx="188">
                  <c:v>0.30080884733659913</c:v>
                </c:pt>
                <c:pt idx="189">
                  <c:v>0.29868906552073443</c:v>
                </c:pt>
                <c:pt idx="190">
                  <c:v>0.29657513554161258</c:v>
                </c:pt>
                <c:pt idx="191">
                  <c:v>0.29446770132278338</c:v>
                </c:pt>
                <c:pt idx="192">
                  <c:v>0.29236740480912499</c:v>
                </c:pt>
                <c:pt idx="193">
                  <c:v>0.29027488577130162</c:v>
                </c:pt>
                <c:pt idx="194">
                  <c:v>0.2881907816108828</c:v>
                </c:pt>
                <c:pt idx="195">
                  <c:v>0.28611572716618489</c:v>
                </c:pt>
                <c:pt idx="196">
                  <c:v>0.28405035451889338</c:v>
                </c:pt>
                <c:pt idx="197">
                  <c:v>0.28199529280152424</c:v>
                </c:pt>
                <c:pt idx="198">
                  <c:v>0.27995116800578457</c:v>
                </c:pt>
                <c:pt idx="199">
                  <c:v>0.27791860279188885</c:v>
                </c:pt>
                <c:pt idx="200">
                  <c:v>0.27589821629889122</c:v>
                </c:pt>
                <c:pt idx="201">
                  <c:v>0.27389062395608932</c:v>
                </c:pt>
                <c:pt idx="202">
                  <c:v>0.2718964372955589</c:v>
                </c:pt>
                <c:pt idx="203">
                  <c:v>0.26991626376587474</c:v>
                </c:pt>
                <c:pt idx="204">
                  <c:v>0.26795070654707631</c:v>
                </c:pt>
                <c:pt idx="205">
                  <c:v>0.26600036436693336</c:v>
                </c:pt>
                <c:pt idx="206">
                  <c:v>0.26406583131856731</c:v>
                </c:pt>
                <c:pt idx="207">
                  <c:v>0.2621476966794849</c:v>
                </c:pt>
                <c:pt idx="208">
                  <c:v>0.26024654473207864</c:v>
                </c:pt>
                <c:pt idx="209">
                  <c:v>0.25836295458564856</c:v>
                </c:pt>
                <c:pt idx="210">
                  <c:v>0.25649749999999993</c:v>
                </c:pt>
                <c:pt idx="211">
                  <c:v>0.25465074921067077</c:v>
                </c:pt>
                <c:pt idx="212">
                  <c:v>0.25282326475584127</c:v>
                </c:pt>
                <c:pt idx="213">
                  <c:v>0.25101560330497957</c:v>
                </c:pt>
                <c:pt idx="214">
                  <c:v>0.2492283154892749</c:v>
                </c:pt>
                <c:pt idx="215">
                  <c:v>0.24746194573390973</c:v>
                </c:pt>
                <c:pt idx="216">
                  <c:v>0.24571703209222279</c:v>
                </c:pt>
                <c:pt idx="217">
                  <c:v>0.24399410608181266</c:v>
                </c:pt>
                <c:pt idx="218">
                  <c:v>0.2422936925226325</c:v>
                </c:pt>
                <c:pt idx="219">
                  <c:v>0.24061630937712464</c:v>
                </c:pt>
                <c:pt idx="220">
                  <c:v>0.23896246759244449</c:v>
                </c:pt>
                <c:pt idx="221">
                  <c:v>0.23733267094482074</c:v>
                </c:pt>
                <c:pt idx="222">
                  <c:v>0.23572741588610036</c:v>
                </c:pt>
                <c:pt idx="223">
                  <c:v>0.23414719139252482</c:v>
                </c:pt>
                <c:pt idx="224">
                  <c:v>0.23259247881578277</c:v>
                </c:pt>
                <c:pt idx="225">
                  <c:v>0.23106375173638599</c:v>
                </c:pt>
                <c:pt idx="226">
                  <c:v>0.22956147581941189</c:v>
                </c:pt>
                <c:pt idx="227">
                  <c:v>0.22808610867265772</c:v>
                </c:pt>
                <c:pt idx="228">
                  <c:v>0.22663809970724852</c:v>
                </c:pt>
                <c:pt idx="229">
                  <c:v>0.22521789000074244</c:v>
                </c:pt>
                <c:pt idx="230">
                  <c:v>0.22382591216277387</c:v>
                </c:pt>
                <c:pt idx="231">
                  <c:v>0.22246259020327669</c:v>
                </c:pt>
                <c:pt idx="232">
                  <c:v>0.22112833940332643</c:v>
                </c:pt>
                <c:pt idx="233">
                  <c:v>0.21982356618864216</c:v>
                </c:pt>
                <c:pt idx="234">
                  <c:v>0.21854866800578454</c:v>
                </c:pt>
                <c:pt idx="235">
                  <c:v>0.21730403320109035</c:v>
                </c:pt>
                <c:pt idx="236">
                  <c:v>0.21609004090237804</c:v>
                </c:pt>
                <c:pt idx="237">
                  <c:v>0.21490706090346215</c:v>
                </c:pt>
                <c:pt idx="238">
                  <c:v>0.21375545355151004</c:v>
                </c:pt>
                <c:pt idx="239">
                  <c:v>0.21263556963727709</c:v>
                </c:pt>
                <c:pt idx="240">
                  <c:v>0.21154775028825201</c:v>
                </c:pt>
                <c:pt idx="241">
                  <c:v>0.21049232686474645</c:v>
                </c:pt>
                <c:pt idx="242">
                  <c:v>0.20946962085895943</c:v>
                </c:pt>
                <c:pt idx="243">
                  <c:v>0.20847994379704743</c:v>
                </c:pt>
                <c:pt idx="244">
                  <c:v>0.20752359714423077</c:v>
                </c:pt>
                <c:pt idx="245">
                  <c:v>0.20660087221296414</c:v>
                </c:pt>
                <c:pt idx="246">
                  <c:v>0.20571205007420035</c:v>
                </c:pt>
                <c:pt idx="247">
                  <c:v>0.204857401471773</c:v>
                </c:pt>
                <c:pt idx="248">
                  <c:v>0.20403718673992563</c:v>
                </c:pt>
                <c:pt idx="249">
                  <c:v>0.2032516557240111</c:v>
                </c:pt>
                <c:pt idx="250">
                  <c:v>0.20250104770438648</c:v>
                </c:pt>
                <c:pt idx="251">
                  <c:v>0.20178559132352586</c:v>
                </c:pt>
                <c:pt idx="252">
                  <c:v>0.2011055045163736</c:v>
                </c:pt>
                <c:pt idx="253">
                  <c:v>0.2004609944439594</c:v>
                </c:pt>
                <c:pt idx="254">
                  <c:v>0.19985225743029467</c:v>
                </c:pt>
                <c:pt idx="255">
                  <c:v>0.19927947890257092</c:v>
                </c:pt>
                <c:pt idx="256">
                  <c:v>0.19874283333467618</c:v>
                </c:pt>
                <c:pt idx="257">
                  <c:v>0.19824248419404916</c:v>
                </c:pt>
                <c:pt idx="258">
                  <c:v>0.19777858389188496</c:v>
                </c:pt>
                <c:pt idx="259">
                  <c:v>0.19735127373670958</c:v>
                </c:pt>
                <c:pt idx="260">
                  <c:v>0.19696068389133575</c:v>
                </c:pt>
                <c:pt idx="261">
                  <c:v>0.19660693333321405</c:v>
                </c:pt>
                <c:pt idx="262">
                  <c:v>0.19629012981819141</c:v>
                </c:pt>
                <c:pt idx="263">
                  <c:v>0.19601036984768738</c:v>
                </c:pt>
                <c:pt idx="264">
                  <c:v>0.19576773863929914</c:v>
                </c:pt>
                <c:pt idx="265">
                  <c:v>0.19556231010084313</c:v>
                </c:pt>
                <c:pt idx="266">
                  <c:v>0.19539414680784223</c:v>
                </c:pt>
                <c:pt idx="267">
                  <c:v>0.19526329998446451</c:v>
                </c:pt>
                <c:pt idx="268">
                  <c:v>0.1951698094879199</c:v>
                </c:pt>
                <c:pt idx="269">
                  <c:v>0.19511370379631932</c:v>
                </c:pt>
                <c:pt idx="270">
                  <c:v>0.19509499999999996</c:v>
                </c:pt>
                <c:pt idx="271">
                  <c:v>0.19511370379631932</c:v>
                </c:pt>
                <c:pt idx="272">
                  <c:v>0.1951698094879199</c:v>
                </c:pt>
                <c:pt idx="273">
                  <c:v>0.19526329998446451</c:v>
                </c:pt>
                <c:pt idx="274">
                  <c:v>0.19539414680784223</c:v>
                </c:pt>
                <c:pt idx="275">
                  <c:v>0.19556231010084313</c:v>
                </c:pt>
                <c:pt idx="276">
                  <c:v>0.19576773863929914</c:v>
                </c:pt>
                <c:pt idx="277">
                  <c:v>0.19601036984768738</c:v>
                </c:pt>
                <c:pt idx="278">
                  <c:v>0.19629012981819138</c:v>
                </c:pt>
                <c:pt idx="279">
                  <c:v>0.19660693333321405</c:v>
                </c:pt>
                <c:pt idx="280">
                  <c:v>0.19696068389133572</c:v>
                </c:pt>
                <c:pt idx="281">
                  <c:v>0.19735127373670958</c:v>
                </c:pt>
                <c:pt idx="282">
                  <c:v>0.19777858389188496</c:v>
                </c:pt>
                <c:pt idx="283">
                  <c:v>0.19824248419404913</c:v>
                </c:pt>
                <c:pt idx="284">
                  <c:v>0.19874283333467618</c:v>
                </c:pt>
                <c:pt idx="285">
                  <c:v>0.19927947890257092</c:v>
                </c:pt>
                <c:pt idx="286">
                  <c:v>0.19985225743029472</c:v>
                </c:pt>
                <c:pt idx="287">
                  <c:v>0.20046099444395937</c:v>
                </c:pt>
                <c:pt idx="288">
                  <c:v>0.2011055045163736</c:v>
                </c:pt>
                <c:pt idx="289">
                  <c:v>0.20178559132352583</c:v>
                </c:pt>
                <c:pt idx="290">
                  <c:v>0.20250104770438648</c:v>
                </c:pt>
                <c:pt idx="291">
                  <c:v>0.2032516557240111</c:v>
                </c:pt>
                <c:pt idx="292">
                  <c:v>0.2040371867399256</c:v>
                </c:pt>
                <c:pt idx="293">
                  <c:v>0.204857401471773</c:v>
                </c:pt>
                <c:pt idx="294">
                  <c:v>0.20571205007420032</c:v>
                </c:pt>
                <c:pt idx="295">
                  <c:v>0.20660087221296414</c:v>
                </c:pt>
                <c:pt idx="296">
                  <c:v>0.20752359714423074</c:v>
                </c:pt>
                <c:pt idx="297">
                  <c:v>0.20847994379704743</c:v>
                </c:pt>
                <c:pt idx="298">
                  <c:v>0.20946962085895943</c:v>
                </c:pt>
                <c:pt idx="299">
                  <c:v>0.21049232686474648</c:v>
                </c:pt>
                <c:pt idx="300">
                  <c:v>0.21154775028825196</c:v>
                </c:pt>
                <c:pt idx="301">
                  <c:v>0.21263556963727703</c:v>
                </c:pt>
                <c:pt idx="302">
                  <c:v>0.21375545355151004</c:v>
                </c:pt>
                <c:pt idx="303">
                  <c:v>0.21490706090346212</c:v>
                </c:pt>
                <c:pt idx="304">
                  <c:v>0.21609004090237804</c:v>
                </c:pt>
                <c:pt idx="305">
                  <c:v>0.21730403320109032</c:v>
                </c:pt>
                <c:pt idx="306">
                  <c:v>0.21854866800578451</c:v>
                </c:pt>
                <c:pt idx="307">
                  <c:v>0.21982356618864213</c:v>
                </c:pt>
                <c:pt idx="308">
                  <c:v>0.22112833940332649</c:v>
                </c:pt>
                <c:pt idx="309">
                  <c:v>0.22246259020327663</c:v>
                </c:pt>
                <c:pt idx="310">
                  <c:v>0.22382591216277384</c:v>
                </c:pt>
                <c:pt idx="311">
                  <c:v>0.22521789000074241</c:v>
                </c:pt>
                <c:pt idx="312">
                  <c:v>0.22663809970724852</c:v>
                </c:pt>
                <c:pt idx="313">
                  <c:v>0.22808610867265772</c:v>
                </c:pt>
                <c:pt idx="314">
                  <c:v>0.22956147581941189</c:v>
                </c:pt>
                <c:pt idx="315">
                  <c:v>0.23106375173638596</c:v>
                </c:pt>
                <c:pt idx="316">
                  <c:v>0.23259247881578277</c:v>
                </c:pt>
                <c:pt idx="317">
                  <c:v>0.23414719139252485</c:v>
                </c:pt>
                <c:pt idx="318">
                  <c:v>0.23572741588610038</c:v>
                </c:pt>
                <c:pt idx="319">
                  <c:v>0.23733267094482069</c:v>
                </c:pt>
                <c:pt idx="320">
                  <c:v>0.23896246759244444</c:v>
                </c:pt>
                <c:pt idx="321">
                  <c:v>0.24061630937712464</c:v>
                </c:pt>
                <c:pt idx="322">
                  <c:v>0.2422936925226325</c:v>
                </c:pt>
                <c:pt idx="323">
                  <c:v>0.24399410608181266</c:v>
                </c:pt>
                <c:pt idx="324">
                  <c:v>0.24571703209222276</c:v>
                </c:pt>
                <c:pt idx="325">
                  <c:v>0.24746194573390967</c:v>
                </c:pt>
                <c:pt idx="326">
                  <c:v>0.24922831548927493</c:v>
                </c:pt>
                <c:pt idx="327">
                  <c:v>0.25101560330497957</c:v>
                </c:pt>
                <c:pt idx="328">
                  <c:v>0.25282326475584121</c:v>
                </c:pt>
                <c:pt idx="329">
                  <c:v>0.25465074921067071</c:v>
                </c:pt>
                <c:pt idx="330">
                  <c:v>0.25649749999999988</c:v>
                </c:pt>
                <c:pt idx="331">
                  <c:v>0.25836295458564856</c:v>
                </c:pt>
                <c:pt idx="332">
                  <c:v>0.26024654473207864</c:v>
                </c:pt>
                <c:pt idx="333">
                  <c:v>0.2621476966794849</c:v>
                </c:pt>
                <c:pt idx="334">
                  <c:v>0.26406583131856726</c:v>
                </c:pt>
                <c:pt idx="335">
                  <c:v>0.26600036436693342</c:v>
                </c:pt>
                <c:pt idx="336">
                  <c:v>0.26795070654707631</c:v>
                </c:pt>
                <c:pt idx="337">
                  <c:v>0.26991626376587469</c:v>
                </c:pt>
                <c:pt idx="338">
                  <c:v>0.27189643729555885</c:v>
                </c:pt>
                <c:pt idx="339">
                  <c:v>0.27389062395608932</c:v>
                </c:pt>
                <c:pt idx="340">
                  <c:v>0.27589821629889122</c:v>
                </c:pt>
                <c:pt idx="341">
                  <c:v>0.27791860279188885</c:v>
                </c:pt>
                <c:pt idx="342">
                  <c:v>0.27995116800578451</c:v>
                </c:pt>
                <c:pt idx="343">
                  <c:v>0.28199529280152424</c:v>
                </c:pt>
                <c:pt idx="344">
                  <c:v>0.28405035451889338</c:v>
                </c:pt>
                <c:pt idx="345">
                  <c:v>0.28611572716618489</c:v>
                </c:pt>
                <c:pt idx="346">
                  <c:v>0.28819078161088274</c:v>
                </c:pt>
                <c:pt idx="347">
                  <c:v>0.29027488577130156</c:v>
                </c:pt>
                <c:pt idx="348">
                  <c:v>0.29236740480912493</c:v>
                </c:pt>
                <c:pt idx="349">
                  <c:v>0.29446770132278338</c:v>
                </c:pt>
                <c:pt idx="350">
                  <c:v>0.29657513554161258</c:v>
                </c:pt>
                <c:pt idx="351">
                  <c:v>0.29868906552073438</c:v>
                </c:pt>
                <c:pt idx="352">
                  <c:v>0.30080884733659907</c:v>
                </c:pt>
                <c:pt idx="353">
                  <c:v>0.30293383528313084</c:v>
                </c:pt>
                <c:pt idx="354">
                  <c:v>0.30506338206841577</c:v>
                </c:pt>
                <c:pt idx="355">
                  <c:v>0.30719683901187378</c:v>
                </c:pt>
                <c:pt idx="356">
                  <c:v>0.3093335562418526</c:v>
                </c:pt>
                <c:pt idx="357">
                  <c:v>0.31147288289358516</c:v>
                </c:pt>
                <c:pt idx="358">
                  <c:v>0.31361416730744934</c:v>
                </c:pt>
                <c:pt idx="359">
                  <c:v>0.31575675722746938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EA6-4A2D-8507-EE2BA26FC5F6}"/>
            </c:ext>
          </c:extLst>
        </c:ser>
        <c:ser>
          <c:idx val="4"/>
          <c:order val="4"/>
          <c:tx>
            <c:strRef>
              <c:f>{"Swingarm"}</c:f>
              <c:strCache>
                <c:ptCount val="1"/>
                <c:pt idx="0">
                  <c:v>Swingarm</c:v>
                </c:pt>
              </c:strCache>
            </c:strRef>
          </c:tx>
          <c:spPr>
            <a:ln w="19050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xVal>
            <c:numRef>
              <c:f>'ZXR750 Data'!$V$3:$V$4</c:f>
              <c:numCache>
                <c:formatCode>General</c:formatCode>
                <c:ptCount val="2"/>
                <c:pt idx="0">
                  <c:v>1.4450000000000001</c:v>
                </c:pt>
                <c:pt idx="1">
                  <c:v>0.9239719595777498</c:v>
                </c:pt>
              </c:numCache>
            </c:numRef>
          </c:xVal>
          <c:yVal>
            <c:numRef>
              <c:f>'ZXR750 Data'!$W$3:$W$4</c:f>
              <c:numCache>
                <c:formatCode>General</c:formatCode>
                <c:ptCount val="2"/>
                <c:pt idx="0">
                  <c:v>0.31789999999999996</c:v>
                </c:pt>
                <c:pt idx="1">
                  <c:v>0.42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EA6-4A2D-8507-EE2BA26FC5F6}"/>
            </c:ext>
          </c:extLst>
        </c:ser>
        <c:ser>
          <c:idx val="5"/>
          <c:order val="5"/>
          <c:tx>
            <c:strRef>
              <c:f>{"CoG With Rider"}</c:f>
              <c:strCache>
                <c:ptCount val="1"/>
                <c:pt idx="0">
                  <c:v>CoG With Rider</c:v>
                </c:pt>
              </c:strCache>
            </c:strRef>
          </c:tx>
          <c:spPr>
            <a:ln w="19050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Data'!$AH$3:$AH$362</c:f>
              <c:numCache>
                <c:formatCode>General</c:formatCode>
                <c:ptCount val="360"/>
                <c:pt idx="0">
                  <c:v>0.76518971265280211</c:v>
                </c:pt>
                <c:pt idx="1">
                  <c:v>0.76518818960436596</c:v>
                </c:pt>
                <c:pt idx="2">
                  <c:v>0.76518362092299308</c:v>
                </c:pt>
                <c:pt idx="3">
                  <c:v>0.7651760080003478</c:v>
                </c:pt>
                <c:pt idx="4">
                  <c:v>0.76516535315540035</c:v>
                </c:pt>
                <c:pt idx="5">
                  <c:v>0.76515165963371956</c:v>
                </c:pt>
                <c:pt idx="6">
                  <c:v>0.76513493160648482</c:v>
                </c:pt>
                <c:pt idx="7">
                  <c:v>0.76511517416921537</c:v>
                </c:pt>
                <c:pt idx="8">
                  <c:v>0.76509239334021784</c:v>
                </c:pt>
                <c:pt idx="9">
                  <c:v>0.76506659605875349</c:v>
                </c:pt>
                <c:pt idx="10">
                  <c:v>0.76503779018292417</c:v>
                </c:pt>
                <c:pt idx="11">
                  <c:v>0.76500598448727875</c:v>
                </c:pt>
                <c:pt idx="12">
                  <c:v>0.76497118866014013</c:v>
                </c:pt>
                <c:pt idx="13">
                  <c:v>0.76493341330065445</c:v>
                </c:pt>
                <c:pt idx="14">
                  <c:v>0.76489266991556204</c:v>
                </c:pt>
                <c:pt idx="15">
                  <c:v>0.76484897091569282</c:v>
                </c:pt>
                <c:pt idx="16">
                  <c:v>0.76480232961218531</c:v>
                </c:pt>
                <c:pt idx="17">
                  <c:v>0.76475276021243244</c:v>
                </c:pt>
                <c:pt idx="18">
                  <c:v>0.76470027781575367</c:v>
                </c:pt>
                <c:pt idx="19">
                  <c:v>0.76464489840879524</c:v>
                </c:pt>
                <c:pt idx="20">
                  <c:v>0.76458663886066114</c:v>
                </c:pt>
                <c:pt idx="21">
                  <c:v>0.76452551691777415</c:v>
                </c:pt>
                <c:pt idx="22">
                  <c:v>0.76446155119846992</c:v>
                </c:pt>
                <c:pt idx="23">
                  <c:v>0.76439476118732652</c:v>
                </c:pt>
                <c:pt idx="24">
                  <c:v>0.76432516722922816</c:v>
                </c:pt>
                <c:pt idx="25">
                  <c:v>0.76425279052316863</c:v>
                </c:pt>
                <c:pt idx="26">
                  <c:v>0.76417765311579378</c:v>
                </c:pt>
                <c:pt idx="27">
                  <c:v>0.76409977789468575</c:v>
                </c:pt>
                <c:pt idx="28">
                  <c:v>0.7640191885813914</c:v>
                </c:pt>
                <c:pt idx="29">
                  <c:v>0.76393590972419601</c:v>
                </c:pt>
                <c:pt idx="30">
                  <c:v>0.76384996669064653</c:v>
                </c:pt>
                <c:pt idx="31">
                  <c:v>0.76376138565982321</c:v>
                </c:pt>
                <c:pt idx="32">
                  <c:v>0.76367019361436639</c:v>
                </c:pt>
                <c:pt idx="33">
                  <c:v>0.76357641833225631</c:v>
                </c:pt>
                <c:pt idx="34">
                  <c:v>0.76348008837835257</c:v>
                </c:pt>
                <c:pt idx="35">
                  <c:v>0.76338123309569206</c:v>
                </c:pt>
                <c:pt idx="36">
                  <c:v>0.76327988259655155</c:v>
                </c:pt>
                <c:pt idx="37">
                  <c:v>0.76317606775327507</c:v>
                </c:pt>
                <c:pt idx="38">
                  <c:v>0.76306982018886937</c:v>
                </c:pt>
                <c:pt idx="39">
                  <c:v>0.76296117226737181</c:v>
                </c:pt>
                <c:pt idx="40">
                  <c:v>0.76285015708399184</c:v>
                </c:pt>
                <c:pt idx="41">
                  <c:v>0.76273680845502978</c:v>
                </c:pt>
                <c:pt idx="42">
                  <c:v>0.76262116090757603</c:v>
                </c:pt>
                <c:pt idx="43">
                  <c:v>0.76250324966899385</c:v>
                </c:pt>
                <c:pt idx="44">
                  <c:v>0.76238311065618858</c:v>
                </c:pt>
                <c:pt idx="45">
                  <c:v>0.76226078046466761</c:v>
                </c:pt>
                <c:pt idx="46">
                  <c:v>0.76213629635739211</c:v>
                </c:pt>
                <c:pt idx="47">
                  <c:v>0.76200969625342707</c:v>
                </c:pt>
                <c:pt idx="48">
                  <c:v>0.76188101871639069</c:v>
                </c:pt>
                <c:pt idx="49">
                  <c:v>0.76175030294270718</c:v>
                </c:pt>
                <c:pt idx="50">
                  <c:v>0.76161758874966745</c:v>
                </c:pt>
                <c:pt idx="51">
                  <c:v>0.76148291656330047</c:v>
                </c:pt>
                <c:pt idx="52">
                  <c:v>0.76134632740605868</c:v>
                </c:pt>
                <c:pt idx="53">
                  <c:v>0.76120786288432263</c:v>
                </c:pt>
                <c:pt idx="54">
                  <c:v>0.76106756517572682</c:v>
                </c:pt>
                <c:pt idx="55">
                  <c:v>0.76092547701631252</c:v>
                </c:pt>
                <c:pt idx="56">
                  <c:v>0.76078164168750961</c:v>
                </c:pt>
                <c:pt idx="57">
                  <c:v>0.76063610300295237</c:v>
                </c:pt>
                <c:pt idx="58">
                  <c:v>0.76048890529513413</c:v>
                </c:pt>
                <c:pt idx="59">
                  <c:v>0.76034009340190267</c:v>
                </c:pt>
                <c:pt idx="60">
                  <c:v>0.76018971265280211</c:v>
                </c:pt>
                <c:pt idx="61">
                  <c:v>0.76003780885526551</c:v>
                </c:pt>
                <c:pt idx="62">
                  <c:v>0.75988442828066105</c:v>
                </c:pt>
                <c:pt idx="63">
                  <c:v>0.75972961765019753</c:v>
                </c:pt>
                <c:pt idx="64">
                  <c:v>0.75957342412069284</c:v>
                </c:pt>
                <c:pt idx="65">
                  <c:v>0.75941589527020914</c:v>
                </c:pt>
                <c:pt idx="66">
                  <c:v>0.7592570790835601</c:v>
                </c:pt>
                <c:pt idx="67">
                  <c:v>0.75909702393769485</c:v>
                </c:pt>
                <c:pt idx="68">
                  <c:v>0.75893577858696126</c:v>
                </c:pt>
                <c:pt idx="69">
                  <c:v>0.75877339214825512</c:v>
                </c:pt>
                <c:pt idx="70">
                  <c:v>0.75860991408605882</c:v>
                </c:pt>
                <c:pt idx="71">
                  <c:v>0.75844539419737367</c:v>
                </c:pt>
                <c:pt idx="72">
                  <c:v>0.75827988259655155</c:v>
                </c:pt>
                <c:pt idx="73">
                  <c:v>0.75811342970002948</c:v>
                </c:pt>
                <c:pt idx="74">
                  <c:v>0.75794608621097215</c:v>
                </c:pt>
                <c:pt idx="75">
                  <c:v>0.75777790310382731</c:v>
                </c:pt>
                <c:pt idx="76">
                  <c:v>0.75760893160879883</c:v>
                </c:pt>
                <c:pt idx="77">
                  <c:v>0.7574392231962408</c:v>
                </c:pt>
                <c:pt idx="78">
                  <c:v>0.75726882956097974</c:v>
                </c:pt>
                <c:pt idx="79">
                  <c:v>0.75709780260656756</c:v>
                </c:pt>
                <c:pt idx="80">
                  <c:v>0.7569261944294714</c:v>
                </c:pt>
                <c:pt idx="81">
                  <c:v>0.75675405730320444</c:v>
                </c:pt>
                <c:pt idx="82">
                  <c:v>0.75658144366240276</c:v>
                </c:pt>
                <c:pt idx="83">
                  <c:v>0.75640840608685356</c:v>
                </c:pt>
                <c:pt idx="84">
                  <c:v>0.75623499728547861</c:v>
                </c:pt>
                <c:pt idx="85">
                  <c:v>0.75606127008027868</c:v>
                </c:pt>
                <c:pt idx="86">
                  <c:v>0.75588727739024331</c:v>
                </c:pt>
                <c:pt idx="87">
                  <c:v>0.75571307221523154</c:v>
                </c:pt>
                <c:pt idx="88">
                  <c:v>0.75553870761982711</c:v>
                </c:pt>
                <c:pt idx="89">
                  <c:v>0.7553642367171749</c:v>
                </c:pt>
                <c:pt idx="90">
                  <c:v>0.7551897126528021</c:v>
                </c:pt>
                <c:pt idx="91">
                  <c:v>0.75501518858842931</c:v>
                </c:pt>
                <c:pt idx="92">
                  <c:v>0.7548407176857771</c:v>
                </c:pt>
                <c:pt idx="93">
                  <c:v>0.75466635309037267</c:v>
                </c:pt>
                <c:pt idx="94">
                  <c:v>0.7544921479153609</c:v>
                </c:pt>
                <c:pt idx="95">
                  <c:v>0.75431815522532553</c:v>
                </c:pt>
                <c:pt idx="96">
                  <c:v>0.7541444280201256</c:v>
                </c:pt>
                <c:pt idx="97">
                  <c:v>0.75397101921875065</c:v>
                </c:pt>
                <c:pt idx="98">
                  <c:v>0.75379798164320144</c:v>
                </c:pt>
                <c:pt idx="99">
                  <c:v>0.75362536800239976</c:v>
                </c:pt>
                <c:pt idx="100">
                  <c:v>0.75345323087613281</c:v>
                </c:pt>
                <c:pt idx="101">
                  <c:v>0.75328162269903665</c:v>
                </c:pt>
                <c:pt idx="102">
                  <c:v>0.75311059574462447</c:v>
                </c:pt>
                <c:pt idx="103">
                  <c:v>0.75294020210936341</c:v>
                </c:pt>
                <c:pt idx="104">
                  <c:v>0.75277049369680538</c:v>
                </c:pt>
                <c:pt idx="105">
                  <c:v>0.7526015222017769</c:v>
                </c:pt>
                <c:pt idx="106">
                  <c:v>0.75243333909463206</c:v>
                </c:pt>
                <c:pt idx="107">
                  <c:v>0.75226599560557472</c:v>
                </c:pt>
                <c:pt idx="108">
                  <c:v>0.75209954270905266</c:v>
                </c:pt>
                <c:pt idx="109">
                  <c:v>0.75193403110823054</c:v>
                </c:pt>
                <c:pt idx="110">
                  <c:v>0.75176951121954538</c:v>
                </c:pt>
                <c:pt idx="111">
                  <c:v>0.75160603315734908</c:v>
                </c:pt>
                <c:pt idx="112">
                  <c:v>0.75144364671864294</c:v>
                </c:pt>
                <c:pt idx="113">
                  <c:v>0.75128240136790936</c:v>
                </c:pt>
                <c:pt idx="114">
                  <c:v>0.7511223462220441</c:v>
                </c:pt>
                <c:pt idx="115">
                  <c:v>0.75096353003539507</c:v>
                </c:pt>
                <c:pt idx="116">
                  <c:v>0.75080600118491136</c:v>
                </c:pt>
                <c:pt idx="117">
                  <c:v>0.75064980765540668</c:v>
                </c:pt>
                <c:pt idx="118">
                  <c:v>0.75049499702494316</c:v>
                </c:pt>
                <c:pt idx="119">
                  <c:v>0.7503416164503387</c:v>
                </c:pt>
                <c:pt idx="120">
                  <c:v>0.7501897126528021</c:v>
                </c:pt>
                <c:pt idx="121">
                  <c:v>0.75003933190370153</c:v>
                </c:pt>
                <c:pt idx="122">
                  <c:v>0.74989052001047007</c:v>
                </c:pt>
                <c:pt idx="123">
                  <c:v>0.74974332230265184</c:v>
                </c:pt>
                <c:pt idx="124">
                  <c:v>0.74959778361809459</c:v>
                </c:pt>
                <c:pt idx="125">
                  <c:v>0.74945394828929168</c:v>
                </c:pt>
                <c:pt idx="126">
                  <c:v>0.74931186012987738</c:v>
                </c:pt>
                <c:pt idx="127">
                  <c:v>0.74917156242128158</c:v>
                </c:pt>
                <c:pt idx="128">
                  <c:v>0.74903309789954553</c:v>
                </c:pt>
                <c:pt idx="129">
                  <c:v>0.74889650874230373</c:v>
                </c:pt>
                <c:pt idx="130">
                  <c:v>0.74876183655593676</c:v>
                </c:pt>
                <c:pt idx="131">
                  <c:v>0.74862912236289703</c:v>
                </c:pt>
                <c:pt idx="132">
                  <c:v>0.74849840658921352</c:v>
                </c:pt>
                <c:pt idx="133">
                  <c:v>0.74836972905217714</c:v>
                </c:pt>
                <c:pt idx="134">
                  <c:v>0.7482431289482121</c:v>
                </c:pt>
                <c:pt idx="135">
                  <c:v>0.7481186448409366</c:v>
                </c:pt>
                <c:pt idx="136">
                  <c:v>0.74799631464941563</c:v>
                </c:pt>
                <c:pt idx="137">
                  <c:v>0.74787617563661035</c:v>
                </c:pt>
                <c:pt idx="138">
                  <c:v>0.74775826439802817</c:v>
                </c:pt>
                <c:pt idx="139">
                  <c:v>0.74764261685057443</c:v>
                </c:pt>
                <c:pt idx="140">
                  <c:v>0.74752926822161236</c:v>
                </c:pt>
                <c:pt idx="141">
                  <c:v>0.74741825303823239</c:v>
                </c:pt>
                <c:pt idx="142">
                  <c:v>0.74730960511673483</c:v>
                </c:pt>
                <c:pt idx="143">
                  <c:v>0.74720335755232914</c:v>
                </c:pt>
                <c:pt idx="144">
                  <c:v>0.74709954270905266</c:v>
                </c:pt>
                <c:pt idx="145">
                  <c:v>0.74699819220991215</c:v>
                </c:pt>
                <c:pt idx="146">
                  <c:v>0.74689933692725163</c:v>
                </c:pt>
                <c:pt idx="147">
                  <c:v>0.74680300697334789</c:v>
                </c:pt>
                <c:pt idx="148">
                  <c:v>0.74670923169123782</c:v>
                </c:pt>
                <c:pt idx="149">
                  <c:v>0.746618039645781</c:v>
                </c:pt>
                <c:pt idx="150">
                  <c:v>0.74652945861495767</c:v>
                </c:pt>
                <c:pt idx="151">
                  <c:v>0.7464435155814082</c:v>
                </c:pt>
                <c:pt idx="152">
                  <c:v>0.74636023672421281</c:v>
                </c:pt>
                <c:pt idx="153">
                  <c:v>0.74627964741091846</c:v>
                </c:pt>
                <c:pt idx="154">
                  <c:v>0.74620177218981043</c:v>
                </c:pt>
                <c:pt idx="155">
                  <c:v>0.74612663478243557</c:v>
                </c:pt>
                <c:pt idx="156">
                  <c:v>0.74605425807637604</c:v>
                </c:pt>
                <c:pt idx="157">
                  <c:v>0.74598466411827768</c:v>
                </c:pt>
                <c:pt idx="158">
                  <c:v>0.74591787410713428</c:v>
                </c:pt>
                <c:pt idx="159">
                  <c:v>0.74585390838783006</c:v>
                </c:pt>
                <c:pt idx="160">
                  <c:v>0.74579278644494307</c:v>
                </c:pt>
                <c:pt idx="161">
                  <c:v>0.74573452689680897</c:v>
                </c:pt>
                <c:pt idx="162">
                  <c:v>0.74567914748985054</c:v>
                </c:pt>
                <c:pt idx="163">
                  <c:v>0.74562666509317177</c:v>
                </c:pt>
                <c:pt idx="164">
                  <c:v>0.7455770956934189</c:v>
                </c:pt>
                <c:pt idx="165">
                  <c:v>0.74553045438991139</c:v>
                </c:pt>
                <c:pt idx="166">
                  <c:v>0.74548675539004217</c:v>
                </c:pt>
                <c:pt idx="167">
                  <c:v>0.74544601200494975</c:v>
                </c:pt>
                <c:pt idx="168">
                  <c:v>0.74540823664546407</c:v>
                </c:pt>
                <c:pt idx="169">
                  <c:v>0.74537344081832546</c:v>
                </c:pt>
                <c:pt idx="170">
                  <c:v>0.74534163512268004</c:v>
                </c:pt>
                <c:pt idx="171">
                  <c:v>0.74531282924685072</c:v>
                </c:pt>
                <c:pt idx="172">
                  <c:v>0.74528703196538637</c:v>
                </c:pt>
                <c:pt idx="173">
                  <c:v>0.74526425113638883</c:v>
                </c:pt>
                <c:pt idx="174">
                  <c:v>0.74524449369911938</c:v>
                </c:pt>
                <c:pt idx="175">
                  <c:v>0.74522776567188465</c:v>
                </c:pt>
                <c:pt idx="176">
                  <c:v>0.74521407215020385</c:v>
                </c:pt>
                <c:pt idx="177">
                  <c:v>0.74520341730525641</c:v>
                </c:pt>
                <c:pt idx="178">
                  <c:v>0.74519580438261113</c:v>
                </c:pt>
                <c:pt idx="179">
                  <c:v>0.74519123570123824</c:v>
                </c:pt>
                <c:pt idx="180">
                  <c:v>0.74518971265280209</c:v>
                </c:pt>
                <c:pt idx="181">
                  <c:v>0.74519123570123824</c:v>
                </c:pt>
                <c:pt idx="182">
                  <c:v>0.74519580438261113</c:v>
                </c:pt>
                <c:pt idx="183">
                  <c:v>0.74520341730525641</c:v>
                </c:pt>
                <c:pt idx="184">
                  <c:v>0.74521407215020385</c:v>
                </c:pt>
                <c:pt idx="185">
                  <c:v>0.74522776567188465</c:v>
                </c:pt>
                <c:pt idx="186">
                  <c:v>0.74524449369911938</c:v>
                </c:pt>
                <c:pt idx="187">
                  <c:v>0.74526425113638883</c:v>
                </c:pt>
                <c:pt idx="188">
                  <c:v>0.74528703196538637</c:v>
                </c:pt>
                <c:pt idx="189">
                  <c:v>0.74531282924685072</c:v>
                </c:pt>
                <c:pt idx="190">
                  <c:v>0.74534163512268004</c:v>
                </c:pt>
                <c:pt idx="191">
                  <c:v>0.74537344081832546</c:v>
                </c:pt>
                <c:pt idx="192">
                  <c:v>0.74540823664546407</c:v>
                </c:pt>
                <c:pt idx="193">
                  <c:v>0.74544601200494975</c:v>
                </c:pt>
                <c:pt idx="194">
                  <c:v>0.74548675539004217</c:v>
                </c:pt>
                <c:pt idx="195">
                  <c:v>0.74553045438991139</c:v>
                </c:pt>
                <c:pt idx="196">
                  <c:v>0.7455770956934189</c:v>
                </c:pt>
                <c:pt idx="197">
                  <c:v>0.74562666509317177</c:v>
                </c:pt>
                <c:pt idx="198">
                  <c:v>0.74567914748985054</c:v>
                </c:pt>
                <c:pt idx="199">
                  <c:v>0.74573452689680897</c:v>
                </c:pt>
                <c:pt idx="200">
                  <c:v>0.74579278644494307</c:v>
                </c:pt>
                <c:pt idx="201">
                  <c:v>0.74585390838783006</c:v>
                </c:pt>
                <c:pt idx="202">
                  <c:v>0.74591787410713428</c:v>
                </c:pt>
                <c:pt idx="203">
                  <c:v>0.74598466411827768</c:v>
                </c:pt>
                <c:pt idx="204">
                  <c:v>0.74605425807637604</c:v>
                </c:pt>
                <c:pt idx="205">
                  <c:v>0.74612663478243557</c:v>
                </c:pt>
                <c:pt idx="206">
                  <c:v>0.74620177218981043</c:v>
                </c:pt>
                <c:pt idx="207">
                  <c:v>0.74627964741091846</c:v>
                </c:pt>
                <c:pt idx="208">
                  <c:v>0.74636023672421281</c:v>
                </c:pt>
                <c:pt idx="209">
                  <c:v>0.74644351558140809</c:v>
                </c:pt>
                <c:pt idx="210">
                  <c:v>0.74652945861495767</c:v>
                </c:pt>
                <c:pt idx="211">
                  <c:v>0.746618039645781</c:v>
                </c:pt>
                <c:pt idx="212">
                  <c:v>0.74670923169123782</c:v>
                </c:pt>
                <c:pt idx="213">
                  <c:v>0.74680300697334789</c:v>
                </c:pt>
                <c:pt idx="214">
                  <c:v>0.74689933692725163</c:v>
                </c:pt>
                <c:pt idx="215">
                  <c:v>0.74699819220991215</c:v>
                </c:pt>
                <c:pt idx="216">
                  <c:v>0.74709954270905266</c:v>
                </c:pt>
                <c:pt idx="217">
                  <c:v>0.74720335755232914</c:v>
                </c:pt>
                <c:pt idx="218">
                  <c:v>0.74730960511673483</c:v>
                </c:pt>
                <c:pt idx="219">
                  <c:v>0.74741825303823239</c:v>
                </c:pt>
                <c:pt idx="220">
                  <c:v>0.74752926822161236</c:v>
                </c:pt>
                <c:pt idx="221">
                  <c:v>0.74764261685057443</c:v>
                </c:pt>
                <c:pt idx="222">
                  <c:v>0.74775826439802817</c:v>
                </c:pt>
                <c:pt idx="223">
                  <c:v>0.74787617563661035</c:v>
                </c:pt>
                <c:pt idx="224">
                  <c:v>0.74799631464941563</c:v>
                </c:pt>
                <c:pt idx="225">
                  <c:v>0.7481186448409366</c:v>
                </c:pt>
                <c:pt idx="226">
                  <c:v>0.7482431289482121</c:v>
                </c:pt>
                <c:pt idx="227">
                  <c:v>0.74836972905217714</c:v>
                </c:pt>
                <c:pt idx="228">
                  <c:v>0.74849840658921352</c:v>
                </c:pt>
                <c:pt idx="229">
                  <c:v>0.74862912236289703</c:v>
                </c:pt>
                <c:pt idx="230">
                  <c:v>0.74876183655593676</c:v>
                </c:pt>
                <c:pt idx="231">
                  <c:v>0.74889650874230373</c:v>
                </c:pt>
                <c:pt idx="232">
                  <c:v>0.74903309789954553</c:v>
                </c:pt>
                <c:pt idx="233">
                  <c:v>0.74917156242128158</c:v>
                </c:pt>
                <c:pt idx="234">
                  <c:v>0.74931186012987738</c:v>
                </c:pt>
                <c:pt idx="235">
                  <c:v>0.74945394828929168</c:v>
                </c:pt>
                <c:pt idx="236">
                  <c:v>0.74959778361809459</c:v>
                </c:pt>
                <c:pt idx="237">
                  <c:v>0.74974332230265184</c:v>
                </c:pt>
                <c:pt idx="238">
                  <c:v>0.74989052001047007</c:v>
                </c:pt>
                <c:pt idx="239">
                  <c:v>0.75003933190370153</c:v>
                </c:pt>
                <c:pt idx="240">
                  <c:v>0.7501897126528021</c:v>
                </c:pt>
                <c:pt idx="241">
                  <c:v>0.7503416164503387</c:v>
                </c:pt>
                <c:pt idx="242">
                  <c:v>0.75049499702494316</c:v>
                </c:pt>
                <c:pt idx="243">
                  <c:v>0.75064980765540668</c:v>
                </c:pt>
                <c:pt idx="244">
                  <c:v>0.75080600118491136</c:v>
                </c:pt>
                <c:pt idx="245">
                  <c:v>0.75096353003539507</c:v>
                </c:pt>
                <c:pt idx="246">
                  <c:v>0.7511223462220441</c:v>
                </c:pt>
                <c:pt idx="247">
                  <c:v>0.75128240136790936</c:v>
                </c:pt>
                <c:pt idx="248">
                  <c:v>0.75144364671864294</c:v>
                </c:pt>
                <c:pt idx="249">
                  <c:v>0.75160603315734908</c:v>
                </c:pt>
                <c:pt idx="250">
                  <c:v>0.75176951121954538</c:v>
                </c:pt>
                <c:pt idx="251">
                  <c:v>0.75193403110823054</c:v>
                </c:pt>
                <c:pt idx="252">
                  <c:v>0.75209954270905266</c:v>
                </c:pt>
                <c:pt idx="253">
                  <c:v>0.75226599560557472</c:v>
                </c:pt>
                <c:pt idx="254">
                  <c:v>0.75243333909463206</c:v>
                </c:pt>
                <c:pt idx="255">
                  <c:v>0.7526015222017769</c:v>
                </c:pt>
                <c:pt idx="256">
                  <c:v>0.75277049369680538</c:v>
                </c:pt>
                <c:pt idx="257">
                  <c:v>0.75294020210936341</c:v>
                </c:pt>
                <c:pt idx="258">
                  <c:v>0.75311059574462447</c:v>
                </c:pt>
                <c:pt idx="259">
                  <c:v>0.75328162269903665</c:v>
                </c:pt>
                <c:pt idx="260">
                  <c:v>0.75345323087613281</c:v>
                </c:pt>
                <c:pt idx="261">
                  <c:v>0.75362536800239976</c:v>
                </c:pt>
                <c:pt idx="262">
                  <c:v>0.75379798164320144</c:v>
                </c:pt>
                <c:pt idx="263">
                  <c:v>0.75397101921875065</c:v>
                </c:pt>
                <c:pt idx="264">
                  <c:v>0.7541444280201256</c:v>
                </c:pt>
                <c:pt idx="265">
                  <c:v>0.75431815522532553</c:v>
                </c:pt>
                <c:pt idx="266">
                  <c:v>0.7544921479153609</c:v>
                </c:pt>
                <c:pt idx="267">
                  <c:v>0.75466635309037267</c:v>
                </c:pt>
                <c:pt idx="268">
                  <c:v>0.7548407176857771</c:v>
                </c:pt>
                <c:pt idx="269">
                  <c:v>0.75501518858842931</c:v>
                </c:pt>
                <c:pt idx="270">
                  <c:v>0.7551897126528021</c:v>
                </c:pt>
                <c:pt idx="271">
                  <c:v>0.7553642367171749</c:v>
                </c:pt>
                <c:pt idx="272">
                  <c:v>0.75553870761982711</c:v>
                </c:pt>
                <c:pt idx="273">
                  <c:v>0.75571307221523154</c:v>
                </c:pt>
                <c:pt idx="274">
                  <c:v>0.75588727739024331</c:v>
                </c:pt>
                <c:pt idx="275">
                  <c:v>0.75606127008027868</c:v>
                </c:pt>
                <c:pt idx="276">
                  <c:v>0.75623499728547861</c:v>
                </c:pt>
                <c:pt idx="277">
                  <c:v>0.75640840608685356</c:v>
                </c:pt>
                <c:pt idx="278">
                  <c:v>0.75658144366240276</c:v>
                </c:pt>
                <c:pt idx="279">
                  <c:v>0.75675405730320444</c:v>
                </c:pt>
                <c:pt idx="280">
                  <c:v>0.7569261944294714</c:v>
                </c:pt>
                <c:pt idx="281">
                  <c:v>0.75709780260656756</c:v>
                </c:pt>
                <c:pt idx="282">
                  <c:v>0.75726882956097974</c:v>
                </c:pt>
                <c:pt idx="283">
                  <c:v>0.7574392231962408</c:v>
                </c:pt>
                <c:pt idx="284">
                  <c:v>0.75760893160879883</c:v>
                </c:pt>
                <c:pt idx="285">
                  <c:v>0.75777790310382731</c:v>
                </c:pt>
                <c:pt idx="286">
                  <c:v>0.75794608621097215</c:v>
                </c:pt>
                <c:pt idx="287">
                  <c:v>0.75811342970002948</c:v>
                </c:pt>
                <c:pt idx="288">
                  <c:v>0.75827988259655155</c:v>
                </c:pt>
                <c:pt idx="289">
                  <c:v>0.75844539419737367</c:v>
                </c:pt>
                <c:pt idx="290">
                  <c:v>0.75860991408605882</c:v>
                </c:pt>
                <c:pt idx="291">
                  <c:v>0.75877339214825512</c:v>
                </c:pt>
                <c:pt idx="292">
                  <c:v>0.75893577858696126</c:v>
                </c:pt>
                <c:pt idx="293">
                  <c:v>0.75909702393769485</c:v>
                </c:pt>
                <c:pt idx="294">
                  <c:v>0.7592570790835601</c:v>
                </c:pt>
                <c:pt idx="295">
                  <c:v>0.75941589527020914</c:v>
                </c:pt>
                <c:pt idx="296">
                  <c:v>0.75957342412069284</c:v>
                </c:pt>
                <c:pt idx="297">
                  <c:v>0.75972961765019753</c:v>
                </c:pt>
                <c:pt idx="298">
                  <c:v>0.75988442828066105</c:v>
                </c:pt>
                <c:pt idx="299">
                  <c:v>0.76003780885526551</c:v>
                </c:pt>
                <c:pt idx="300">
                  <c:v>0.76018971265280211</c:v>
                </c:pt>
                <c:pt idx="301">
                  <c:v>0.76034009340190267</c:v>
                </c:pt>
                <c:pt idx="302">
                  <c:v>0.76048890529513413</c:v>
                </c:pt>
                <c:pt idx="303">
                  <c:v>0.76063610300295237</c:v>
                </c:pt>
                <c:pt idx="304">
                  <c:v>0.76078164168750961</c:v>
                </c:pt>
                <c:pt idx="305">
                  <c:v>0.76092547701631252</c:v>
                </c:pt>
                <c:pt idx="306">
                  <c:v>0.76106756517572682</c:v>
                </c:pt>
                <c:pt idx="307">
                  <c:v>0.76120786288432263</c:v>
                </c:pt>
                <c:pt idx="308">
                  <c:v>0.76134632740605868</c:v>
                </c:pt>
                <c:pt idx="309">
                  <c:v>0.76148291656330047</c:v>
                </c:pt>
                <c:pt idx="310">
                  <c:v>0.76161758874966745</c:v>
                </c:pt>
                <c:pt idx="311">
                  <c:v>0.76175030294270718</c:v>
                </c:pt>
                <c:pt idx="312">
                  <c:v>0.76188101871639069</c:v>
                </c:pt>
                <c:pt idx="313">
                  <c:v>0.76200969625342707</c:v>
                </c:pt>
                <c:pt idx="314">
                  <c:v>0.76213629635739211</c:v>
                </c:pt>
                <c:pt idx="315">
                  <c:v>0.76226078046466761</c:v>
                </c:pt>
                <c:pt idx="316">
                  <c:v>0.76238311065618858</c:v>
                </c:pt>
                <c:pt idx="317">
                  <c:v>0.76250324966899385</c:v>
                </c:pt>
                <c:pt idx="318">
                  <c:v>0.76262116090757603</c:v>
                </c:pt>
                <c:pt idx="319">
                  <c:v>0.76273680845502978</c:v>
                </c:pt>
                <c:pt idx="320">
                  <c:v>0.76285015708399184</c:v>
                </c:pt>
                <c:pt idx="321">
                  <c:v>0.76296117226737181</c:v>
                </c:pt>
                <c:pt idx="322">
                  <c:v>0.76306982018886937</c:v>
                </c:pt>
                <c:pt idx="323">
                  <c:v>0.76317606775327507</c:v>
                </c:pt>
                <c:pt idx="324">
                  <c:v>0.76327988259655155</c:v>
                </c:pt>
                <c:pt idx="325">
                  <c:v>0.76338123309569206</c:v>
                </c:pt>
                <c:pt idx="326">
                  <c:v>0.76348008837835257</c:v>
                </c:pt>
                <c:pt idx="327">
                  <c:v>0.76357641833225631</c:v>
                </c:pt>
                <c:pt idx="328">
                  <c:v>0.76367019361436639</c:v>
                </c:pt>
                <c:pt idx="329">
                  <c:v>0.76376138565982321</c:v>
                </c:pt>
                <c:pt idx="330">
                  <c:v>0.76384996669064653</c:v>
                </c:pt>
                <c:pt idx="331">
                  <c:v>0.76393590972419612</c:v>
                </c:pt>
                <c:pt idx="332">
                  <c:v>0.7640191885813914</c:v>
                </c:pt>
                <c:pt idx="333">
                  <c:v>0.76409977789468575</c:v>
                </c:pt>
                <c:pt idx="334">
                  <c:v>0.76417765311579378</c:v>
                </c:pt>
                <c:pt idx="335">
                  <c:v>0.76425279052316863</c:v>
                </c:pt>
                <c:pt idx="336">
                  <c:v>0.76432516722922816</c:v>
                </c:pt>
                <c:pt idx="337">
                  <c:v>0.76439476118732652</c:v>
                </c:pt>
                <c:pt idx="338">
                  <c:v>0.76446155119846992</c:v>
                </c:pt>
                <c:pt idx="339">
                  <c:v>0.76452551691777415</c:v>
                </c:pt>
                <c:pt idx="340">
                  <c:v>0.76458663886066114</c:v>
                </c:pt>
                <c:pt idx="341">
                  <c:v>0.76464489840879524</c:v>
                </c:pt>
                <c:pt idx="342">
                  <c:v>0.76470027781575367</c:v>
                </c:pt>
                <c:pt idx="343">
                  <c:v>0.76475276021243244</c:v>
                </c:pt>
                <c:pt idx="344">
                  <c:v>0.76480232961218531</c:v>
                </c:pt>
                <c:pt idx="345">
                  <c:v>0.76484897091569282</c:v>
                </c:pt>
                <c:pt idx="346">
                  <c:v>0.76489266991556204</c:v>
                </c:pt>
                <c:pt idx="347">
                  <c:v>0.76493341330065445</c:v>
                </c:pt>
                <c:pt idx="348">
                  <c:v>0.76497118866014013</c:v>
                </c:pt>
                <c:pt idx="349">
                  <c:v>0.76500598448727875</c:v>
                </c:pt>
                <c:pt idx="350">
                  <c:v>0.76503779018292417</c:v>
                </c:pt>
                <c:pt idx="351">
                  <c:v>0.76506659605875349</c:v>
                </c:pt>
                <c:pt idx="352">
                  <c:v>0.76509239334021784</c:v>
                </c:pt>
                <c:pt idx="353">
                  <c:v>0.76511517416921537</c:v>
                </c:pt>
                <c:pt idx="354">
                  <c:v>0.76513493160648482</c:v>
                </c:pt>
                <c:pt idx="355">
                  <c:v>0.76515165963371956</c:v>
                </c:pt>
                <c:pt idx="356">
                  <c:v>0.76516535315540035</c:v>
                </c:pt>
                <c:pt idx="357">
                  <c:v>0.7651760080003478</c:v>
                </c:pt>
                <c:pt idx="358">
                  <c:v>0.76518362092299308</c:v>
                </c:pt>
                <c:pt idx="359">
                  <c:v>0.76518818960436596</c:v>
                </c:pt>
              </c:numCache>
            </c:numRef>
          </c:xVal>
          <c:yVal>
            <c:numRef>
              <c:f>'ZXR750 Data'!$AI$3:$AI$362</c:f>
              <c:numCache>
                <c:formatCode>General</c:formatCode>
                <c:ptCount val="360"/>
                <c:pt idx="0">
                  <c:v>0.72776909848389593</c:v>
                </c:pt>
                <c:pt idx="1">
                  <c:v>0.72794362254826872</c:v>
                </c:pt>
                <c:pt idx="2">
                  <c:v>0.72811809345092093</c:v>
                </c:pt>
                <c:pt idx="3">
                  <c:v>0.72829245804632536</c:v>
                </c:pt>
                <c:pt idx="4">
                  <c:v>0.72846666322133713</c:v>
                </c:pt>
                <c:pt idx="5">
                  <c:v>0.7286406559113725</c:v>
                </c:pt>
                <c:pt idx="6">
                  <c:v>0.72881438311657243</c:v>
                </c:pt>
                <c:pt idx="7">
                  <c:v>0.72898779191794738</c:v>
                </c:pt>
                <c:pt idx="8">
                  <c:v>0.72916082949349659</c:v>
                </c:pt>
                <c:pt idx="9">
                  <c:v>0.72933344313429826</c:v>
                </c:pt>
                <c:pt idx="10">
                  <c:v>0.72950558026056522</c:v>
                </c:pt>
                <c:pt idx="11">
                  <c:v>0.72967718843766138</c:v>
                </c:pt>
                <c:pt idx="12">
                  <c:v>0.72984821539207356</c:v>
                </c:pt>
                <c:pt idx="13">
                  <c:v>0.73001860902733462</c:v>
                </c:pt>
                <c:pt idx="14">
                  <c:v>0.73018831743989265</c:v>
                </c:pt>
                <c:pt idx="15">
                  <c:v>0.73035728893492113</c:v>
                </c:pt>
                <c:pt idx="16">
                  <c:v>0.73052547204206597</c:v>
                </c:pt>
                <c:pt idx="17">
                  <c:v>0.73069281553112331</c:v>
                </c:pt>
                <c:pt idx="18">
                  <c:v>0.73085926842764537</c:v>
                </c:pt>
                <c:pt idx="19">
                  <c:v>0.73102478002846749</c:v>
                </c:pt>
                <c:pt idx="20">
                  <c:v>0.73118929991715265</c:v>
                </c:pt>
                <c:pt idx="21">
                  <c:v>0.73135277797934894</c:v>
                </c:pt>
                <c:pt idx="22">
                  <c:v>0.73151516441805509</c:v>
                </c:pt>
                <c:pt idx="23">
                  <c:v>0.73167640976878867</c:v>
                </c:pt>
                <c:pt idx="24">
                  <c:v>0.73183646491465393</c:v>
                </c:pt>
                <c:pt idx="25">
                  <c:v>0.73199528110130296</c:v>
                </c:pt>
                <c:pt idx="26">
                  <c:v>0.73215280995178667</c:v>
                </c:pt>
                <c:pt idx="27">
                  <c:v>0.73230900348129135</c:v>
                </c:pt>
                <c:pt idx="28">
                  <c:v>0.73246381411175487</c:v>
                </c:pt>
                <c:pt idx="29">
                  <c:v>0.73261719468635933</c:v>
                </c:pt>
                <c:pt idx="30">
                  <c:v>0.73276909848389593</c:v>
                </c:pt>
                <c:pt idx="31">
                  <c:v>0.7329194792329965</c:v>
                </c:pt>
                <c:pt idx="32">
                  <c:v>0.73306829112622796</c:v>
                </c:pt>
                <c:pt idx="33">
                  <c:v>0.73321548883404619</c:v>
                </c:pt>
                <c:pt idx="34">
                  <c:v>0.73336102751860344</c:v>
                </c:pt>
                <c:pt idx="35">
                  <c:v>0.73350486284740635</c:v>
                </c:pt>
                <c:pt idx="36">
                  <c:v>0.73364695100682065</c:v>
                </c:pt>
                <c:pt idx="37">
                  <c:v>0.73378724871541645</c:v>
                </c:pt>
                <c:pt idx="38">
                  <c:v>0.7339257132371525</c:v>
                </c:pt>
                <c:pt idx="39">
                  <c:v>0.73406230239439429</c:v>
                </c:pt>
                <c:pt idx="40">
                  <c:v>0.73419697458076127</c:v>
                </c:pt>
                <c:pt idx="41">
                  <c:v>0.734329688773801</c:v>
                </c:pt>
                <c:pt idx="42">
                  <c:v>0.73446040454748451</c:v>
                </c:pt>
                <c:pt idx="43">
                  <c:v>0.73458908208452089</c:v>
                </c:pt>
                <c:pt idx="44">
                  <c:v>0.73471568218848593</c:v>
                </c:pt>
                <c:pt idx="45">
                  <c:v>0.73484016629576143</c:v>
                </c:pt>
                <c:pt idx="46">
                  <c:v>0.7349624964872824</c:v>
                </c:pt>
                <c:pt idx="47">
                  <c:v>0.73508263550008768</c:v>
                </c:pt>
                <c:pt idx="48">
                  <c:v>0.73520054673866986</c:v>
                </c:pt>
                <c:pt idx="49">
                  <c:v>0.7353161942861236</c:v>
                </c:pt>
                <c:pt idx="50">
                  <c:v>0.73542954291508567</c:v>
                </c:pt>
                <c:pt idx="51">
                  <c:v>0.73554055809846564</c:v>
                </c:pt>
                <c:pt idx="52">
                  <c:v>0.7356492060199632</c:v>
                </c:pt>
                <c:pt idx="53">
                  <c:v>0.73575545358436889</c:v>
                </c:pt>
                <c:pt idx="54">
                  <c:v>0.73585926842764537</c:v>
                </c:pt>
                <c:pt idx="55">
                  <c:v>0.73596061892678588</c:v>
                </c:pt>
                <c:pt idx="56">
                  <c:v>0.7360594742094464</c:v>
                </c:pt>
                <c:pt idx="57">
                  <c:v>0.73615580416335014</c:v>
                </c:pt>
                <c:pt idx="58">
                  <c:v>0.73624957944546021</c:v>
                </c:pt>
                <c:pt idx="59">
                  <c:v>0.73634077149091703</c:v>
                </c:pt>
                <c:pt idx="60">
                  <c:v>0.73642935252174035</c:v>
                </c:pt>
                <c:pt idx="61">
                  <c:v>0.73651529555528983</c:v>
                </c:pt>
                <c:pt idx="62">
                  <c:v>0.73659857441248522</c:v>
                </c:pt>
                <c:pt idx="63">
                  <c:v>0.73667916372577957</c:v>
                </c:pt>
                <c:pt idx="64">
                  <c:v>0.7367570389468876</c:v>
                </c:pt>
                <c:pt idx="65">
                  <c:v>0.73683217635426246</c:v>
                </c:pt>
                <c:pt idx="66">
                  <c:v>0.73690455306032199</c:v>
                </c:pt>
                <c:pt idx="67">
                  <c:v>0.73697414701842034</c:v>
                </c:pt>
                <c:pt idx="68">
                  <c:v>0.73704093702956375</c:v>
                </c:pt>
                <c:pt idx="69">
                  <c:v>0.73710490274886797</c:v>
                </c:pt>
                <c:pt idx="70">
                  <c:v>0.73716602469175496</c:v>
                </c:pt>
                <c:pt idx="71">
                  <c:v>0.73722428423988906</c:v>
                </c:pt>
                <c:pt idx="72">
                  <c:v>0.73727966364684749</c:v>
                </c:pt>
                <c:pt idx="73">
                  <c:v>0.73733214604352626</c:v>
                </c:pt>
                <c:pt idx="74">
                  <c:v>0.73738171544327913</c:v>
                </c:pt>
                <c:pt idx="75">
                  <c:v>0.73742835674678664</c:v>
                </c:pt>
                <c:pt idx="76">
                  <c:v>0.73747205574665586</c:v>
                </c:pt>
                <c:pt idx="77">
                  <c:v>0.73751279913174828</c:v>
                </c:pt>
                <c:pt idx="78">
                  <c:v>0.73755057449123396</c:v>
                </c:pt>
                <c:pt idx="79">
                  <c:v>0.73758537031837257</c:v>
                </c:pt>
                <c:pt idx="80">
                  <c:v>0.73761717601401799</c:v>
                </c:pt>
                <c:pt idx="81">
                  <c:v>0.73764598188984731</c:v>
                </c:pt>
                <c:pt idx="82">
                  <c:v>0.73767177917131166</c:v>
                </c:pt>
                <c:pt idx="83">
                  <c:v>0.7376945600003092</c:v>
                </c:pt>
                <c:pt idx="84">
                  <c:v>0.73771431743757865</c:v>
                </c:pt>
                <c:pt idx="85">
                  <c:v>0.73773104546481338</c:v>
                </c:pt>
                <c:pt idx="86">
                  <c:v>0.73774473898649418</c:v>
                </c:pt>
                <c:pt idx="87">
                  <c:v>0.73775539383144162</c:v>
                </c:pt>
                <c:pt idx="88">
                  <c:v>0.7377630067540869</c:v>
                </c:pt>
                <c:pt idx="89">
                  <c:v>0.73776757543545979</c:v>
                </c:pt>
                <c:pt idx="90">
                  <c:v>0.73776909848389594</c:v>
                </c:pt>
                <c:pt idx="91">
                  <c:v>0.73776757543545979</c:v>
                </c:pt>
                <c:pt idx="92">
                  <c:v>0.7377630067540869</c:v>
                </c:pt>
                <c:pt idx="93">
                  <c:v>0.73775539383144162</c:v>
                </c:pt>
                <c:pt idx="94">
                  <c:v>0.73774473898649418</c:v>
                </c:pt>
                <c:pt idx="95">
                  <c:v>0.73773104546481338</c:v>
                </c:pt>
                <c:pt idx="96">
                  <c:v>0.73771431743757865</c:v>
                </c:pt>
                <c:pt idx="97">
                  <c:v>0.7376945600003092</c:v>
                </c:pt>
                <c:pt idx="98">
                  <c:v>0.73767177917131166</c:v>
                </c:pt>
                <c:pt idx="99">
                  <c:v>0.73764598188984731</c:v>
                </c:pt>
                <c:pt idx="100">
                  <c:v>0.73761717601401799</c:v>
                </c:pt>
                <c:pt idx="101">
                  <c:v>0.73758537031837257</c:v>
                </c:pt>
                <c:pt idx="102">
                  <c:v>0.73755057449123396</c:v>
                </c:pt>
                <c:pt idx="103">
                  <c:v>0.73751279913174828</c:v>
                </c:pt>
                <c:pt idx="104">
                  <c:v>0.73747205574665586</c:v>
                </c:pt>
                <c:pt idx="105">
                  <c:v>0.73742835674678664</c:v>
                </c:pt>
                <c:pt idx="106">
                  <c:v>0.73738171544327913</c:v>
                </c:pt>
                <c:pt idx="107">
                  <c:v>0.73733214604352626</c:v>
                </c:pt>
                <c:pt idx="108">
                  <c:v>0.73727966364684749</c:v>
                </c:pt>
                <c:pt idx="109">
                  <c:v>0.73722428423988906</c:v>
                </c:pt>
                <c:pt idx="110">
                  <c:v>0.73716602469175496</c:v>
                </c:pt>
                <c:pt idx="111">
                  <c:v>0.73710490274886797</c:v>
                </c:pt>
                <c:pt idx="112">
                  <c:v>0.73704093702956375</c:v>
                </c:pt>
                <c:pt idx="113">
                  <c:v>0.73697414701842034</c:v>
                </c:pt>
                <c:pt idx="114">
                  <c:v>0.73690455306032199</c:v>
                </c:pt>
                <c:pt idx="115">
                  <c:v>0.73683217635426246</c:v>
                </c:pt>
                <c:pt idx="116">
                  <c:v>0.7367570389468876</c:v>
                </c:pt>
                <c:pt idx="117">
                  <c:v>0.73667916372577957</c:v>
                </c:pt>
                <c:pt idx="118">
                  <c:v>0.73659857441248522</c:v>
                </c:pt>
                <c:pt idx="119">
                  <c:v>0.73651529555528994</c:v>
                </c:pt>
                <c:pt idx="120">
                  <c:v>0.73642935252174035</c:v>
                </c:pt>
                <c:pt idx="121">
                  <c:v>0.73634077149091703</c:v>
                </c:pt>
                <c:pt idx="122">
                  <c:v>0.73624957944546021</c:v>
                </c:pt>
                <c:pt idx="123">
                  <c:v>0.73615580416335014</c:v>
                </c:pt>
                <c:pt idx="124">
                  <c:v>0.7360594742094464</c:v>
                </c:pt>
                <c:pt idx="125">
                  <c:v>0.73596061892678588</c:v>
                </c:pt>
                <c:pt idx="126">
                  <c:v>0.73585926842764537</c:v>
                </c:pt>
                <c:pt idx="127">
                  <c:v>0.73575545358436889</c:v>
                </c:pt>
                <c:pt idx="128">
                  <c:v>0.7356492060199632</c:v>
                </c:pt>
                <c:pt idx="129">
                  <c:v>0.73554055809846564</c:v>
                </c:pt>
                <c:pt idx="130">
                  <c:v>0.73542954291508567</c:v>
                </c:pt>
                <c:pt idx="131">
                  <c:v>0.7353161942861236</c:v>
                </c:pt>
                <c:pt idx="132">
                  <c:v>0.73520054673866986</c:v>
                </c:pt>
                <c:pt idx="133">
                  <c:v>0.73508263550008768</c:v>
                </c:pt>
                <c:pt idx="134">
                  <c:v>0.7349624964872824</c:v>
                </c:pt>
                <c:pt idx="135">
                  <c:v>0.73484016629576143</c:v>
                </c:pt>
                <c:pt idx="136">
                  <c:v>0.73471568218848593</c:v>
                </c:pt>
                <c:pt idx="137">
                  <c:v>0.73458908208452089</c:v>
                </c:pt>
                <c:pt idx="138">
                  <c:v>0.73446040454748451</c:v>
                </c:pt>
                <c:pt idx="139">
                  <c:v>0.734329688773801</c:v>
                </c:pt>
                <c:pt idx="140">
                  <c:v>0.73419697458076127</c:v>
                </c:pt>
                <c:pt idx="141">
                  <c:v>0.73406230239439429</c:v>
                </c:pt>
                <c:pt idx="142">
                  <c:v>0.7339257132371525</c:v>
                </c:pt>
                <c:pt idx="143">
                  <c:v>0.73378724871541645</c:v>
                </c:pt>
                <c:pt idx="144">
                  <c:v>0.73364695100682065</c:v>
                </c:pt>
                <c:pt idx="145">
                  <c:v>0.73350486284740635</c:v>
                </c:pt>
                <c:pt idx="146">
                  <c:v>0.73336102751860344</c:v>
                </c:pt>
                <c:pt idx="147">
                  <c:v>0.73321548883404619</c:v>
                </c:pt>
                <c:pt idx="148">
                  <c:v>0.73306829112622796</c:v>
                </c:pt>
                <c:pt idx="149">
                  <c:v>0.7329194792329965</c:v>
                </c:pt>
                <c:pt idx="150">
                  <c:v>0.73276909848389593</c:v>
                </c:pt>
                <c:pt idx="151">
                  <c:v>0.73261719468635933</c:v>
                </c:pt>
                <c:pt idx="152">
                  <c:v>0.73246381411175487</c:v>
                </c:pt>
                <c:pt idx="153">
                  <c:v>0.73230900348129135</c:v>
                </c:pt>
                <c:pt idx="154">
                  <c:v>0.73215280995178667</c:v>
                </c:pt>
                <c:pt idx="155">
                  <c:v>0.73199528110130296</c:v>
                </c:pt>
                <c:pt idx="156">
                  <c:v>0.73183646491465393</c:v>
                </c:pt>
                <c:pt idx="157">
                  <c:v>0.73167640976878867</c:v>
                </c:pt>
                <c:pt idx="158">
                  <c:v>0.73151516441805509</c:v>
                </c:pt>
                <c:pt idx="159">
                  <c:v>0.73135277797934894</c:v>
                </c:pt>
                <c:pt idx="160">
                  <c:v>0.73118929991715265</c:v>
                </c:pt>
                <c:pt idx="161">
                  <c:v>0.73102478002846749</c:v>
                </c:pt>
                <c:pt idx="162">
                  <c:v>0.73085926842764537</c:v>
                </c:pt>
                <c:pt idx="163">
                  <c:v>0.73069281553112331</c:v>
                </c:pt>
                <c:pt idx="164">
                  <c:v>0.73052547204206597</c:v>
                </c:pt>
                <c:pt idx="165">
                  <c:v>0.73035728893492113</c:v>
                </c:pt>
                <c:pt idx="166">
                  <c:v>0.73018831743989265</c:v>
                </c:pt>
                <c:pt idx="167">
                  <c:v>0.73001860902733462</c:v>
                </c:pt>
                <c:pt idx="168">
                  <c:v>0.72984821539207356</c:v>
                </c:pt>
                <c:pt idx="169">
                  <c:v>0.72967718843766138</c:v>
                </c:pt>
                <c:pt idx="170">
                  <c:v>0.72950558026056522</c:v>
                </c:pt>
                <c:pt idx="171">
                  <c:v>0.72933344313429826</c:v>
                </c:pt>
                <c:pt idx="172">
                  <c:v>0.72916082949349659</c:v>
                </c:pt>
                <c:pt idx="173">
                  <c:v>0.72898779191794738</c:v>
                </c:pt>
                <c:pt idx="174">
                  <c:v>0.72881438311657243</c:v>
                </c:pt>
                <c:pt idx="175">
                  <c:v>0.7286406559113725</c:v>
                </c:pt>
                <c:pt idx="176">
                  <c:v>0.72846666322133713</c:v>
                </c:pt>
                <c:pt idx="177">
                  <c:v>0.72829245804632536</c:v>
                </c:pt>
                <c:pt idx="178">
                  <c:v>0.72811809345092093</c:v>
                </c:pt>
                <c:pt idx="179">
                  <c:v>0.72794362254826872</c:v>
                </c:pt>
                <c:pt idx="180">
                  <c:v>0.72776909848389593</c:v>
                </c:pt>
                <c:pt idx="181">
                  <c:v>0.72759457441952313</c:v>
                </c:pt>
                <c:pt idx="182">
                  <c:v>0.72742010351687092</c:v>
                </c:pt>
                <c:pt idx="183">
                  <c:v>0.72724573892146649</c:v>
                </c:pt>
                <c:pt idx="184">
                  <c:v>0.72707153374645472</c:v>
                </c:pt>
                <c:pt idx="185">
                  <c:v>0.72689754105641935</c:v>
                </c:pt>
                <c:pt idx="186">
                  <c:v>0.72672381385121942</c:v>
                </c:pt>
                <c:pt idx="187">
                  <c:v>0.72655040504984447</c:v>
                </c:pt>
                <c:pt idx="188">
                  <c:v>0.72637736747429527</c:v>
                </c:pt>
                <c:pt idx="189">
                  <c:v>0.72620475383349359</c:v>
                </c:pt>
                <c:pt idx="190">
                  <c:v>0.72603261670722663</c:v>
                </c:pt>
                <c:pt idx="191">
                  <c:v>0.72586100853013047</c:v>
                </c:pt>
                <c:pt idx="192">
                  <c:v>0.72568998157571829</c:v>
                </c:pt>
                <c:pt idx="193">
                  <c:v>0.72551958794045723</c:v>
                </c:pt>
                <c:pt idx="194">
                  <c:v>0.7253498795278992</c:v>
                </c:pt>
                <c:pt idx="195">
                  <c:v>0.72518090803287072</c:v>
                </c:pt>
                <c:pt idx="196">
                  <c:v>0.72501272492572588</c:v>
                </c:pt>
                <c:pt idx="197">
                  <c:v>0.72484538143666855</c:v>
                </c:pt>
                <c:pt idx="198">
                  <c:v>0.72467892854014648</c:v>
                </c:pt>
                <c:pt idx="199">
                  <c:v>0.72451341693932436</c:v>
                </c:pt>
                <c:pt idx="200">
                  <c:v>0.72434889705063921</c:v>
                </c:pt>
                <c:pt idx="201">
                  <c:v>0.72418541898844291</c:v>
                </c:pt>
                <c:pt idx="202">
                  <c:v>0.72402303254973677</c:v>
                </c:pt>
                <c:pt idx="203">
                  <c:v>0.72386178719900318</c:v>
                </c:pt>
                <c:pt idx="204">
                  <c:v>0.72370173205313792</c:v>
                </c:pt>
                <c:pt idx="205">
                  <c:v>0.72354291586648889</c:v>
                </c:pt>
                <c:pt idx="206">
                  <c:v>0.72338538701600519</c:v>
                </c:pt>
                <c:pt idx="207">
                  <c:v>0.7232291934865005</c:v>
                </c:pt>
                <c:pt idx="208">
                  <c:v>0.72307438285603698</c:v>
                </c:pt>
                <c:pt idx="209">
                  <c:v>0.72292100228143252</c:v>
                </c:pt>
                <c:pt idx="210">
                  <c:v>0.72276909848389592</c:v>
                </c:pt>
                <c:pt idx="211">
                  <c:v>0.72261871773479536</c:v>
                </c:pt>
                <c:pt idx="212">
                  <c:v>0.7224699058415639</c:v>
                </c:pt>
                <c:pt idx="213">
                  <c:v>0.72232270813374566</c:v>
                </c:pt>
                <c:pt idx="214">
                  <c:v>0.72217716944918842</c:v>
                </c:pt>
                <c:pt idx="215">
                  <c:v>0.72203333412038551</c:v>
                </c:pt>
                <c:pt idx="216">
                  <c:v>0.72189124596097121</c:v>
                </c:pt>
                <c:pt idx="217">
                  <c:v>0.7217509482523754</c:v>
                </c:pt>
                <c:pt idx="218">
                  <c:v>0.72161248373063935</c:v>
                </c:pt>
                <c:pt idx="219">
                  <c:v>0.72147589457339756</c:v>
                </c:pt>
                <c:pt idx="220">
                  <c:v>0.72134122238703058</c:v>
                </c:pt>
                <c:pt idx="221">
                  <c:v>0.72120850819399085</c:v>
                </c:pt>
                <c:pt idx="222">
                  <c:v>0.72107779242030734</c:v>
                </c:pt>
                <c:pt idx="223">
                  <c:v>0.72094911488327096</c:v>
                </c:pt>
                <c:pt idx="224">
                  <c:v>0.72082251477930592</c:v>
                </c:pt>
                <c:pt idx="225">
                  <c:v>0.72069803067203042</c:v>
                </c:pt>
                <c:pt idx="226">
                  <c:v>0.72057570048050945</c:v>
                </c:pt>
                <c:pt idx="227">
                  <c:v>0.72045556146770418</c:v>
                </c:pt>
                <c:pt idx="228">
                  <c:v>0.720337650229122</c:v>
                </c:pt>
                <c:pt idx="229">
                  <c:v>0.72022200268166825</c:v>
                </c:pt>
                <c:pt idx="230">
                  <c:v>0.72010865405270619</c:v>
                </c:pt>
                <c:pt idx="231">
                  <c:v>0.71999763886932622</c:v>
                </c:pt>
                <c:pt idx="232">
                  <c:v>0.71988899094782866</c:v>
                </c:pt>
                <c:pt idx="233">
                  <c:v>0.71978274338342296</c:v>
                </c:pt>
                <c:pt idx="234">
                  <c:v>0.71967892854014648</c:v>
                </c:pt>
                <c:pt idx="235">
                  <c:v>0.71957757804100597</c:v>
                </c:pt>
                <c:pt idx="236">
                  <c:v>0.71947872275834546</c:v>
                </c:pt>
                <c:pt idx="237">
                  <c:v>0.71938239280444172</c:v>
                </c:pt>
                <c:pt idx="238">
                  <c:v>0.71928861752233164</c:v>
                </c:pt>
                <c:pt idx="239">
                  <c:v>0.71919742547687482</c:v>
                </c:pt>
                <c:pt idx="240">
                  <c:v>0.7191088444460515</c:v>
                </c:pt>
                <c:pt idx="241">
                  <c:v>0.71902290141250191</c:v>
                </c:pt>
                <c:pt idx="242">
                  <c:v>0.71893962255530663</c:v>
                </c:pt>
                <c:pt idx="243">
                  <c:v>0.71885903324201228</c:v>
                </c:pt>
                <c:pt idx="244">
                  <c:v>0.71878115802090425</c:v>
                </c:pt>
                <c:pt idx="245">
                  <c:v>0.71870602061352939</c:v>
                </c:pt>
                <c:pt idx="246">
                  <c:v>0.71863364390746987</c:v>
                </c:pt>
                <c:pt idx="247">
                  <c:v>0.71856404994937151</c:v>
                </c:pt>
                <c:pt idx="248">
                  <c:v>0.71849725993822811</c:v>
                </c:pt>
                <c:pt idx="249">
                  <c:v>0.71843329421892388</c:v>
                </c:pt>
                <c:pt idx="250">
                  <c:v>0.71837217227603689</c:v>
                </c:pt>
                <c:pt idx="251">
                  <c:v>0.71831391272790279</c:v>
                </c:pt>
                <c:pt idx="252">
                  <c:v>0.71825853332094436</c:v>
                </c:pt>
                <c:pt idx="253">
                  <c:v>0.71820605092426559</c:v>
                </c:pt>
                <c:pt idx="254">
                  <c:v>0.71815648152451272</c:v>
                </c:pt>
                <c:pt idx="255">
                  <c:v>0.71810984022100521</c:v>
                </c:pt>
                <c:pt idx="256">
                  <c:v>0.71806614122113599</c:v>
                </c:pt>
                <c:pt idx="257">
                  <c:v>0.71802539783604358</c:v>
                </c:pt>
                <c:pt idx="258">
                  <c:v>0.7179876224765579</c:v>
                </c:pt>
                <c:pt idx="259">
                  <c:v>0.71795282664941928</c:v>
                </c:pt>
                <c:pt idx="260">
                  <c:v>0.71792102095377386</c:v>
                </c:pt>
                <c:pt idx="261">
                  <c:v>0.71789221507794454</c:v>
                </c:pt>
                <c:pt idx="262">
                  <c:v>0.71786641779648019</c:v>
                </c:pt>
                <c:pt idx="263">
                  <c:v>0.71784363696748266</c:v>
                </c:pt>
                <c:pt idx="264">
                  <c:v>0.7178238795302132</c:v>
                </c:pt>
                <c:pt idx="265">
                  <c:v>0.71780715150297847</c:v>
                </c:pt>
                <c:pt idx="266">
                  <c:v>0.71779345798129768</c:v>
                </c:pt>
                <c:pt idx="267">
                  <c:v>0.71778280313635023</c:v>
                </c:pt>
                <c:pt idx="268">
                  <c:v>0.71777519021370495</c:v>
                </c:pt>
                <c:pt idx="269">
                  <c:v>0.71777062153233206</c:v>
                </c:pt>
                <c:pt idx="270">
                  <c:v>0.71776909848389592</c:v>
                </c:pt>
                <c:pt idx="271">
                  <c:v>0.71777062153233206</c:v>
                </c:pt>
                <c:pt idx="272">
                  <c:v>0.71777519021370495</c:v>
                </c:pt>
                <c:pt idx="273">
                  <c:v>0.71778280313635023</c:v>
                </c:pt>
                <c:pt idx="274">
                  <c:v>0.71779345798129768</c:v>
                </c:pt>
                <c:pt idx="275">
                  <c:v>0.71780715150297847</c:v>
                </c:pt>
                <c:pt idx="276">
                  <c:v>0.7178238795302132</c:v>
                </c:pt>
                <c:pt idx="277">
                  <c:v>0.71784363696748266</c:v>
                </c:pt>
                <c:pt idx="278">
                  <c:v>0.71786641779648019</c:v>
                </c:pt>
                <c:pt idx="279">
                  <c:v>0.71789221507794454</c:v>
                </c:pt>
                <c:pt idx="280">
                  <c:v>0.71792102095377386</c:v>
                </c:pt>
                <c:pt idx="281">
                  <c:v>0.71795282664941928</c:v>
                </c:pt>
                <c:pt idx="282">
                  <c:v>0.7179876224765579</c:v>
                </c:pt>
                <c:pt idx="283">
                  <c:v>0.71802539783604358</c:v>
                </c:pt>
                <c:pt idx="284">
                  <c:v>0.71806614122113599</c:v>
                </c:pt>
                <c:pt idx="285">
                  <c:v>0.71810984022100521</c:v>
                </c:pt>
                <c:pt idx="286">
                  <c:v>0.71815648152451272</c:v>
                </c:pt>
                <c:pt idx="287">
                  <c:v>0.71820605092426559</c:v>
                </c:pt>
                <c:pt idx="288">
                  <c:v>0.71825853332094436</c:v>
                </c:pt>
                <c:pt idx="289">
                  <c:v>0.71831391272790279</c:v>
                </c:pt>
                <c:pt idx="290">
                  <c:v>0.71837217227603689</c:v>
                </c:pt>
                <c:pt idx="291">
                  <c:v>0.71843329421892388</c:v>
                </c:pt>
                <c:pt idx="292">
                  <c:v>0.71849725993822811</c:v>
                </c:pt>
                <c:pt idx="293">
                  <c:v>0.71856404994937151</c:v>
                </c:pt>
                <c:pt idx="294">
                  <c:v>0.71863364390746987</c:v>
                </c:pt>
                <c:pt idx="295">
                  <c:v>0.71870602061352939</c:v>
                </c:pt>
                <c:pt idx="296">
                  <c:v>0.71878115802090425</c:v>
                </c:pt>
                <c:pt idx="297">
                  <c:v>0.71885903324201228</c:v>
                </c:pt>
                <c:pt idx="298">
                  <c:v>0.71893962255530663</c:v>
                </c:pt>
                <c:pt idx="299">
                  <c:v>0.71902290141250202</c:v>
                </c:pt>
                <c:pt idx="300">
                  <c:v>0.7191088444460515</c:v>
                </c:pt>
                <c:pt idx="301">
                  <c:v>0.71919742547687482</c:v>
                </c:pt>
                <c:pt idx="302">
                  <c:v>0.71928861752233164</c:v>
                </c:pt>
                <c:pt idx="303">
                  <c:v>0.71938239280444172</c:v>
                </c:pt>
                <c:pt idx="304">
                  <c:v>0.71947872275834546</c:v>
                </c:pt>
                <c:pt idx="305">
                  <c:v>0.71957757804100597</c:v>
                </c:pt>
                <c:pt idx="306">
                  <c:v>0.71967892854014648</c:v>
                </c:pt>
                <c:pt idx="307">
                  <c:v>0.71978274338342296</c:v>
                </c:pt>
                <c:pt idx="308">
                  <c:v>0.71988899094782866</c:v>
                </c:pt>
                <c:pt idx="309">
                  <c:v>0.71999763886932622</c:v>
                </c:pt>
                <c:pt idx="310">
                  <c:v>0.72010865405270619</c:v>
                </c:pt>
                <c:pt idx="311">
                  <c:v>0.72022200268166825</c:v>
                </c:pt>
                <c:pt idx="312">
                  <c:v>0.720337650229122</c:v>
                </c:pt>
                <c:pt idx="313">
                  <c:v>0.72045556146770418</c:v>
                </c:pt>
                <c:pt idx="314">
                  <c:v>0.72057570048050945</c:v>
                </c:pt>
                <c:pt idx="315">
                  <c:v>0.72069803067203042</c:v>
                </c:pt>
                <c:pt idx="316">
                  <c:v>0.72082251477930592</c:v>
                </c:pt>
                <c:pt idx="317">
                  <c:v>0.72094911488327096</c:v>
                </c:pt>
                <c:pt idx="318">
                  <c:v>0.72107779242030734</c:v>
                </c:pt>
                <c:pt idx="319">
                  <c:v>0.72120850819399085</c:v>
                </c:pt>
                <c:pt idx="320">
                  <c:v>0.72134122238703058</c:v>
                </c:pt>
                <c:pt idx="321">
                  <c:v>0.72147589457339756</c:v>
                </c:pt>
                <c:pt idx="322">
                  <c:v>0.72161248373063935</c:v>
                </c:pt>
                <c:pt idx="323">
                  <c:v>0.7217509482523754</c:v>
                </c:pt>
                <c:pt idx="324">
                  <c:v>0.72189124596097121</c:v>
                </c:pt>
                <c:pt idx="325">
                  <c:v>0.72203333412038551</c:v>
                </c:pt>
                <c:pt idx="326">
                  <c:v>0.72217716944918842</c:v>
                </c:pt>
                <c:pt idx="327">
                  <c:v>0.72232270813374566</c:v>
                </c:pt>
                <c:pt idx="328">
                  <c:v>0.7224699058415639</c:v>
                </c:pt>
                <c:pt idx="329">
                  <c:v>0.72261871773479536</c:v>
                </c:pt>
                <c:pt idx="330">
                  <c:v>0.72276909848389592</c:v>
                </c:pt>
                <c:pt idx="331">
                  <c:v>0.72292100228143252</c:v>
                </c:pt>
                <c:pt idx="332">
                  <c:v>0.72307438285603698</c:v>
                </c:pt>
                <c:pt idx="333">
                  <c:v>0.7232291934865005</c:v>
                </c:pt>
                <c:pt idx="334">
                  <c:v>0.72338538701600519</c:v>
                </c:pt>
                <c:pt idx="335">
                  <c:v>0.72354291586648889</c:v>
                </c:pt>
                <c:pt idx="336">
                  <c:v>0.72370173205313792</c:v>
                </c:pt>
                <c:pt idx="337">
                  <c:v>0.72386178719900318</c:v>
                </c:pt>
                <c:pt idx="338">
                  <c:v>0.72402303254973677</c:v>
                </c:pt>
                <c:pt idx="339">
                  <c:v>0.72418541898844291</c:v>
                </c:pt>
                <c:pt idx="340">
                  <c:v>0.72434889705063921</c:v>
                </c:pt>
                <c:pt idx="341">
                  <c:v>0.72451341693932436</c:v>
                </c:pt>
                <c:pt idx="342">
                  <c:v>0.72467892854014648</c:v>
                </c:pt>
                <c:pt idx="343">
                  <c:v>0.72484538143666855</c:v>
                </c:pt>
                <c:pt idx="344">
                  <c:v>0.72501272492572588</c:v>
                </c:pt>
                <c:pt idx="345">
                  <c:v>0.72518090803287072</c:v>
                </c:pt>
                <c:pt idx="346">
                  <c:v>0.7253498795278992</c:v>
                </c:pt>
                <c:pt idx="347">
                  <c:v>0.72551958794045723</c:v>
                </c:pt>
                <c:pt idx="348">
                  <c:v>0.72568998157571829</c:v>
                </c:pt>
                <c:pt idx="349">
                  <c:v>0.72586100853013047</c:v>
                </c:pt>
                <c:pt idx="350">
                  <c:v>0.72603261670722663</c:v>
                </c:pt>
                <c:pt idx="351">
                  <c:v>0.72620475383349359</c:v>
                </c:pt>
                <c:pt idx="352">
                  <c:v>0.72637736747429527</c:v>
                </c:pt>
                <c:pt idx="353">
                  <c:v>0.72655040504984447</c:v>
                </c:pt>
                <c:pt idx="354">
                  <c:v>0.72672381385121942</c:v>
                </c:pt>
                <c:pt idx="355">
                  <c:v>0.72689754105641935</c:v>
                </c:pt>
                <c:pt idx="356">
                  <c:v>0.72707153374645472</c:v>
                </c:pt>
                <c:pt idx="357">
                  <c:v>0.72724573892146649</c:v>
                </c:pt>
                <c:pt idx="358">
                  <c:v>0.72742010351687092</c:v>
                </c:pt>
                <c:pt idx="359">
                  <c:v>0.72759457441952313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EA6-4A2D-8507-EE2BA26FC5F6}"/>
            </c:ext>
          </c:extLst>
        </c:ser>
        <c:ser>
          <c:idx val="6"/>
          <c:order val="6"/>
          <c:tx>
            <c:strRef>
              <c:f>{"CoG Without Rider"}</c:f>
              <c:strCache>
                <c:ptCount val="1"/>
                <c:pt idx="0">
                  <c:v>CoG Without Rider</c:v>
                </c:pt>
              </c:strCache>
            </c:strRef>
          </c:tx>
          <c:spPr>
            <a:ln w="19050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Data'!$AL$3:$AL$362</c:f>
              <c:numCache>
                <c:formatCode>General</c:formatCode>
                <c:ptCount val="360"/>
                <c:pt idx="0">
                  <c:v>0.67898148148148163</c:v>
                </c:pt>
                <c:pt idx="1">
                  <c:v>0.67897995843304548</c:v>
                </c:pt>
                <c:pt idx="2">
                  <c:v>0.6789753897516726</c:v>
                </c:pt>
                <c:pt idx="3">
                  <c:v>0.67896777682902731</c:v>
                </c:pt>
                <c:pt idx="4">
                  <c:v>0.67895712198407987</c:v>
                </c:pt>
                <c:pt idx="5">
                  <c:v>0.67894342846239908</c:v>
                </c:pt>
                <c:pt idx="6">
                  <c:v>0.67892670043516434</c:v>
                </c:pt>
                <c:pt idx="7">
                  <c:v>0.67890694299789489</c:v>
                </c:pt>
                <c:pt idx="8">
                  <c:v>0.67888416216889735</c:v>
                </c:pt>
                <c:pt idx="9">
                  <c:v>0.67885836488743301</c:v>
                </c:pt>
                <c:pt idx="10">
                  <c:v>0.67882955901160369</c:v>
                </c:pt>
                <c:pt idx="11">
                  <c:v>0.67879775331595826</c:v>
                </c:pt>
                <c:pt idx="12">
                  <c:v>0.67876295748881965</c:v>
                </c:pt>
                <c:pt idx="13">
                  <c:v>0.67872518212933397</c:v>
                </c:pt>
                <c:pt idx="14">
                  <c:v>0.67868443874424156</c:v>
                </c:pt>
                <c:pt idx="15">
                  <c:v>0.67864073974437233</c:v>
                </c:pt>
                <c:pt idx="16">
                  <c:v>0.67859409844086482</c:v>
                </c:pt>
                <c:pt idx="17">
                  <c:v>0.67854452904111195</c:v>
                </c:pt>
                <c:pt idx="18">
                  <c:v>0.67849204664443319</c:v>
                </c:pt>
                <c:pt idx="19">
                  <c:v>0.67843666723747476</c:v>
                </c:pt>
                <c:pt idx="20">
                  <c:v>0.67837840768934066</c:v>
                </c:pt>
                <c:pt idx="21">
                  <c:v>0.67831728574645367</c:v>
                </c:pt>
                <c:pt idx="22">
                  <c:v>0.67825332002714944</c:v>
                </c:pt>
                <c:pt idx="23">
                  <c:v>0.67818653001600604</c:v>
                </c:pt>
                <c:pt idx="24">
                  <c:v>0.67811693605790768</c:v>
                </c:pt>
                <c:pt idx="25">
                  <c:v>0.67804455935184815</c:v>
                </c:pt>
                <c:pt idx="26">
                  <c:v>0.67796942194447329</c:v>
                </c:pt>
                <c:pt idx="27">
                  <c:v>0.67789154672336527</c:v>
                </c:pt>
                <c:pt idx="28">
                  <c:v>0.67781095741007091</c:v>
                </c:pt>
                <c:pt idx="29">
                  <c:v>0.67772767855287563</c:v>
                </c:pt>
                <c:pt idx="30">
                  <c:v>0.67764173551932605</c:v>
                </c:pt>
                <c:pt idx="31">
                  <c:v>0.67755315448850273</c:v>
                </c:pt>
                <c:pt idx="32">
                  <c:v>0.67746196244304591</c:v>
                </c:pt>
                <c:pt idx="33">
                  <c:v>0.67736818716093583</c:v>
                </c:pt>
                <c:pt idx="34">
                  <c:v>0.67727185720703209</c:v>
                </c:pt>
                <c:pt idx="35">
                  <c:v>0.67717300192437158</c:v>
                </c:pt>
                <c:pt idx="36">
                  <c:v>0.67707165142523107</c:v>
                </c:pt>
                <c:pt idx="37">
                  <c:v>0.67696783658195459</c:v>
                </c:pt>
                <c:pt idx="38">
                  <c:v>0.67686158901754889</c:v>
                </c:pt>
                <c:pt idx="39">
                  <c:v>0.67675294109605133</c:v>
                </c:pt>
                <c:pt idx="40">
                  <c:v>0.67664192591267136</c:v>
                </c:pt>
                <c:pt idx="41">
                  <c:v>0.6765285772837093</c:v>
                </c:pt>
                <c:pt idx="42">
                  <c:v>0.67641292973625555</c:v>
                </c:pt>
                <c:pt idx="43">
                  <c:v>0.67629501849767337</c:v>
                </c:pt>
                <c:pt idx="44">
                  <c:v>0.6761748794848681</c:v>
                </c:pt>
                <c:pt idx="45">
                  <c:v>0.67605254929334713</c:v>
                </c:pt>
                <c:pt idx="46">
                  <c:v>0.67592806518607162</c:v>
                </c:pt>
                <c:pt idx="47">
                  <c:v>0.67580146508210659</c:v>
                </c:pt>
                <c:pt idx="48">
                  <c:v>0.67567278754507021</c:v>
                </c:pt>
                <c:pt idx="49">
                  <c:v>0.6755420717713867</c:v>
                </c:pt>
                <c:pt idx="50">
                  <c:v>0.67540935757834697</c:v>
                </c:pt>
                <c:pt idx="51">
                  <c:v>0.67527468539197999</c:v>
                </c:pt>
                <c:pt idx="52">
                  <c:v>0.67513809623473819</c:v>
                </c:pt>
                <c:pt idx="53">
                  <c:v>0.67499963171300215</c:v>
                </c:pt>
                <c:pt idx="54">
                  <c:v>0.67485933400440634</c:v>
                </c:pt>
                <c:pt idx="55">
                  <c:v>0.67471724584499204</c:v>
                </c:pt>
                <c:pt idx="56">
                  <c:v>0.67457341051618913</c:v>
                </c:pt>
                <c:pt idx="57">
                  <c:v>0.67442787183163189</c:v>
                </c:pt>
                <c:pt idx="58">
                  <c:v>0.67428067412381365</c:v>
                </c:pt>
                <c:pt idx="59">
                  <c:v>0.67413186223058219</c:v>
                </c:pt>
                <c:pt idx="60">
                  <c:v>0.67398148148148163</c:v>
                </c:pt>
                <c:pt idx="61">
                  <c:v>0.67382957768394502</c:v>
                </c:pt>
                <c:pt idx="62">
                  <c:v>0.67367619710934057</c:v>
                </c:pt>
                <c:pt idx="63">
                  <c:v>0.67352138647887705</c:v>
                </c:pt>
                <c:pt idx="64">
                  <c:v>0.67336519294937236</c:v>
                </c:pt>
                <c:pt idx="65">
                  <c:v>0.67320766409888866</c:v>
                </c:pt>
                <c:pt idx="66">
                  <c:v>0.67304884791223962</c:v>
                </c:pt>
                <c:pt idx="67">
                  <c:v>0.67288879276637437</c:v>
                </c:pt>
                <c:pt idx="68">
                  <c:v>0.67272754741564078</c:v>
                </c:pt>
                <c:pt idx="69">
                  <c:v>0.67256516097693464</c:v>
                </c:pt>
                <c:pt idx="70">
                  <c:v>0.67240168291473834</c:v>
                </c:pt>
                <c:pt idx="71">
                  <c:v>0.67223716302605319</c:v>
                </c:pt>
                <c:pt idx="72">
                  <c:v>0.67207165142523106</c:v>
                </c:pt>
                <c:pt idx="73">
                  <c:v>0.671905198528709</c:v>
                </c:pt>
                <c:pt idx="74">
                  <c:v>0.67173785503965167</c:v>
                </c:pt>
                <c:pt idx="75">
                  <c:v>0.67156967193250683</c:v>
                </c:pt>
                <c:pt idx="76">
                  <c:v>0.67140070043747835</c:v>
                </c:pt>
                <c:pt idx="77">
                  <c:v>0.67123099202492031</c:v>
                </c:pt>
                <c:pt idx="78">
                  <c:v>0.67106059838965926</c:v>
                </c:pt>
                <c:pt idx="79">
                  <c:v>0.67088957143524708</c:v>
                </c:pt>
                <c:pt idx="80">
                  <c:v>0.67071796325815092</c:v>
                </c:pt>
                <c:pt idx="81">
                  <c:v>0.67054582613188396</c:v>
                </c:pt>
                <c:pt idx="82">
                  <c:v>0.67037321249108228</c:v>
                </c:pt>
                <c:pt idx="83">
                  <c:v>0.67020017491553308</c:v>
                </c:pt>
                <c:pt idx="84">
                  <c:v>0.67002676611415812</c:v>
                </c:pt>
                <c:pt idx="85">
                  <c:v>0.6698530389089582</c:v>
                </c:pt>
                <c:pt idx="86">
                  <c:v>0.66967904621892282</c:v>
                </c:pt>
                <c:pt idx="87">
                  <c:v>0.66950484104391106</c:v>
                </c:pt>
                <c:pt idx="88">
                  <c:v>0.66933047644850663</c:v>
                </c:pt>
                <c:pt idx="89">
                  <c:v>0.66915600554585442</c:v>
                </c:pt>
                <c:pt idx="90">
                  <c:v>0.66898148148148162</c:v>
                </c:pt>
                <c:pt idx="91">
                  <c:v>0.66880695741710883</c:v>
                </c:pt>
                <c:pt idx="92">
                  <c:v>0.66863248651445661</c:v>
                </c:pt>
                <c:pt idx="93">
                  <c:v>0.66845812191905218</c:v>
                </c:pt>
                <c:pt idx="94">
                  <c:v>0.66828391674404042</c:v>
                </c:pt>
                <c:pt idx="95">
                  <c:v>0.66810992405400504</c:v>
                </c:pt>
                <c:pt idx="96">
                  <c:v>0.66793619684880512</c:v>
                </c:pt>
                <c:pt idx="97">
                  <c:v>0.66776278804743017</c:v>
                </c:pt>
                <c:pt idx="98">
                  <c:v>0.66758975047188096</c:v>
                </c:pt>
                <c:pt idx="99">
                  <c:v>0.66741713683107928</c:v>
                </c:pt>
                <c:pt idx="100">
                  <c:v>0.66724499970481232</c:v>
                </c:pt>
                <c:pt idx="101">
                  <c:v>0.66707339152771616</c:v>
                </c:pt>
                <c:pt idx="102">
                  <c:v>0.66690236457330399</c:v>
                </c:pt>
                <c:pt idx="103">
                  <c:v>0.66673197093804293</c:v>
                </c:pt>
                <c:pt idx="104">
                  <c:v>0.66656226252548489</c:v>
                </c:pt>
                <c:pt idx="105">
                  <c:v>0.66639329103045641</c:v>
                </c:pt>
                <c:pt idx="106">
                  <c:v>0.66622510792331158</c:v>
                </c:pt>
                <c:pt idx="107">
                  <c:v>0.66605776443425424</c:v>
                </c:pt>
                <c:pt idx="108">
                  <c:v>0.66589131153773218</c:v>
                </c:pt>
                <c:pt idx="109">
                  <c:v>0.66572579993691006</c:v>
                </c:pt>
                <c:pt idx="110">
                  <c:v>0.6655612800482249</c:v>
                </c:pt>
                <c:pt idx="111">
                  <c:v>0.6653978019860286</c:v>
                </c:pt>
                <c:pt idx="112">
                  <c:v>0.66523541554732246</c:v>
                </c:pt>
                <c:pt idx="113">
                  <c:v>0.66507417019658888</c:v>
                </c:pt>
                <c:pt idx="114">
                  <c:v>0.66491411505072362</c:v>
                </c:pt>
                <c:pt idx="115">
                  <c:v>0.66475529886407458</c:v>
                </c:pt>
                <c:pt idx="116">
                  <c:v>0.66459777001359088</c:v>
                </c:pt>
                <c:pt idx="117">
                  <c:v>0.66444157648408619</c:v>
                </c:pt>
                <c:pt idx="118">
                  <c:v>0.66428676585362267</c:v>
                </c:pt>
                <c:pt idx="119">
                  <c:v>0.66413338527901822</c:v>
                </c:pt>
                <c:pt idx="120">
                  <c:v>0.66398148148148162</c:v>
                </c:pt>
                <c:pt idx="121">
                  <c:v>0.66383110073238105</c:v>
                </c:pt>
                <c:pt idx="122">
                  <c:v>0.66368228883914959</c:v>
                </c:pt>
                <c:pt idx="123">
                  <c:v>0.66353509113133136</c:v>
                </c:pt>
                <c:pt idx="124">
                  <c:v>0.66338955244677411</c:v>
                </c:pt>
                <c:pt idx="125">
                  <c:v>0.6632457171179712</c:v>
                </c:pt>
                <c:pt idx="126">
                  <c:v>0.6631036289585569</c:v>
                </c:pt>
                <c:pt idx="127">
                  <c:v>0.6629633312499611</c:v>
                </c:pt>
                <c:pt idx="128">
                  <c:v>0.66282486672822505</c:v>
                </c:pt>
                <c:pt idx="129">
                  <c:v>0.66268827757098325</c:v>
                </c:pt>
                <c:pt idx="130">
                  <c:v>0.66255360538461627</c:v>
                </c:pt>
                <c:pt idx="131">
                  <c:v>0.66242089119157654</c:v>
                </c:pt>
                <c:pt idx="132">
                  <c:v>0.66229017541789303</c:v>
                </c:pt>
                <c:pt idx="133">
                  <c:v>0.66216149788085665</c:v>
                </c:pt>
                <c:pt idx="134">
                  <c:v>0.66203489777689162</c:v>
                </c:pt>
                <c:pt idx="135">
                  <c:v>0.66191041366961612</c:v>
                </c:pt>
                <c:pt idx="136">
                  <c:v>0.66178808347809515</c:v>
                </c:pt>
                <c:pt idx="137">
                  <c:v>0.66166794446528987</c:v>
                </c:pt>
                <c:pt idx="138">
                  <c:v>0.66155003322670769</c:v>
                </c:pt>
                <c:pt idx="139">
                  <c:v>0.66143438567925394</c:v>
                </c:pt>
                <c:pt idx="140">
                  <c:v>0.66132103705029188</c:v>
                </c:pt>
                <c:pt idx="141">
                  <c:v>0.66121002186691191</c:v>
                </c:pt>
                <c:pt idx="142">
                  <c:v>0.66110137394541435</c:v>
                </c:pt>
                <c:pt idx="143">
                  <c:v>0.66099512638100866</c:v>
                </c:pt>
                <c:pt idx="144">
                  <c:v>0.66089131153773217</c:v>
                </c:pt>
                <c:pt idx="145">
                  <c:v>0.66078996103859167</c:v>
                </c:pt>
                <c:pt idx="146">
                  <c:v>0.66069110575593115</c:v>
                </c:pt>
                <c:pt idx="147">
                  <c:v>0.66059477580202741</c:v>
                </c:pt>
                <c:pt idx="148">
                  <c:v>0.66050100051991734</c:v>
                </c:pt>
                <c:pt idx="149">
                  <c:v>0.66040980847446051</c:v>
                </c:pt>
                <c:pt idx="150">
                  <c:v>0.66032122744363719</c:v>
                </c:pt>
                <c:pt idx="151">
                  <c:v>0.66023528441008761</c:v>
                </c:pt>
                <c:pt idx="152">
                  <c:v>0.66015200555289233</c:v>
                </c:pt>
                <c:pt idx="153">
                  <c:v>0.66007141623959797</c:v>
                </c:pt>
                <c:pt idx="154">
                  <c:v>0.65999354101848995</c:v>
                </c:pt>
                <c:pt idx="155">
                  <c:v>0.65991840361111509</c:v>
                </c:pt>
                <c:pt idx="156">
                  <c:v>0.65984602690505556</c:v>
                </c:pt>
                <c:pt idx="157">
                  <c:v>0.6597764329469572</c:v>
                </c:pt>
                <c:pt idx="158">
                  <c:v>0.6597096429358138</c:v>
                </c:pt>
                <c:pt idx="159">
                  <c:v>0.65964567721650957</c:v>
                </c:pt>
                <c:pt idx="160">
                  <c:v>0.65958455527362259</c:v>
                </c:pt>
                <c:pt idx="161">
                  <c:v>0.65952629572548849</c:v>
                </c:pt>
                <c:pt idx="162">
                  <c:v>0.65947091631853005</c:v>
                </c:pt>
                <c:pt idx="163">
                  <c:v>0.65941843392185129</c:v>
                </c:pt>
                <c:pt idx="164">
                  <c:v>0.65936886452209842</c:v>
                </c:pt>
                <c:pt idx="165">
                  <c:v>0.65932222321859091</c:v>
                </c:pt>
                <c:pt idx="166">
                  <c:v>0.65927852421872168</c:v>
                </c:pt>
                <c:pt idx="167">
                  <c:v>0.65923778083362927</c:v>
                </c:pt>
                <c:pt idx="168">
                  <c:v>0.65920000547414359</c:v>
                </c:pt>
                <c:pt idx="169">
                  <c:v>0.65916520964700498</c:v>
                </c:pt>
                <c:pt idx="170">
                  <c:v>0.65913340395135955</c:v>
                </c:pt>
                <c:pt idx="171">
                  <c:v>0.65910459807553023</c:v>
                </c:pt>
                <c:pt idx="172">
                  <c:v>0.65907880079406589</c:v>
                </c:pt>
                <c:pt idx="173">
                  <c:v>0.65905601996506835</c:v>
                </c:pt>
                <c:pt idx="174">
                  <c:v>0.6590362625277989</c:v>
                </c:pt>
                <c:pt idx="175">
                  <c:v>0.65901953450056416</c:v>
                </c:pt>
                <c:pt idx="176">
                  <c:v>0.65900584097888337</c:v>
                </c:pt>
                <c:pt idx="177">
                  <c:v>0.65899518613393593</c:v>
                </c:pt>
                <c:pt idx="178">
                  <c:v>0.65898757321129064</c:v>
                </c:pt>
                <c:pt idx="179">
                  <c:v>0.65898300452991776</c:v>
                </c:pt>
                <c:pt idx="180">
                  <c:v>0.65898148148148161</c:v>
                </c:pt>
                <c:pt idx="181">
                  <c:v>0.65898300452991776</c:v>
                </c:pt>
                <c:pt idx="182">
                  <c:v>0.65898757321129064</c:v>
                </c:pt>
                <c:pt idx="183">
                  <c:v>0.65899518613393593</c:v>
                </c:pt>
                <c:pt idx="184">
                  <c:v>0.65900584097888337</c:v>
                </c:pt>
                <c:pt idx="185">
                  <c:v>0.65901953450056416</c:v>
                </c:pt>
                <c:pt idx="186">
                  <c:v>0.6590362625277989</c:v>
                </c:pt>
                <c:pt idx="187">
                  <c:v>0.65905601996506835</c:v>
                </c:pt>
                <c:pt idx="188">
                  <c:v>0.65907880079406589</c:v>
                </c:pt>
                <c:pt idx="189">
                  <c:v>0.65910459807553023</c:v>
                </c:pt>
                <c:pt idx="190">
                  <c:v>0.65913340395135955</c:v>
                </c:pt>
                <c:pt idx="191">
                  <c:v>0.65916520964700498</c:v>
                </c:pt>
                <c:pt idx="192">
                  <c:v>0.65920000547414359</c:v>
                </c:pt>
                <c:pt idx="193">
                  <c:v>0.65923778083362927</c:v>
                </c:pt>
                <c:pt idx="194">
                  <c:v>0.65927852421872168</c:v>
                </c:pt>
                <c:pt idx="195">
                  <c:v>0.65932222321859091</c:v>
                </c:pt>
                <c:pt idx="196">
                  <c:v>0.65936886452209842</c:v>
                </c:pt>
                <c:pt idx="197">
                  <c:v>0.65941843392185129</c:v>
                </c:pt>
                <c:pt idx="198">
                  <c:v>0.65947091631853005</c:v>
                </c:pt>
                <c:pt idx="199">
                  <c:v>0.65952629572548849</c:v>
                </c:pt>
                <c:pt idx="200">
                  <c:v>0.65958455527362259</c:v>
                </c:pt>
                <c:pt idx="201">
                  <c:v>0.65964567721650957</c:v>
                </c:pt>
                <c:pt idx="202">
                  <c:v>0.6597096429358138</c:v>
                </c:pt>
                <c:pt idx="203">
                  <c:v>0.6597764329469572</c:v>
                </c:pt>
                <c:pt idx="204">
                  <c:v>0.65984602690505556</c:v>
                </c:pt>
                <c:pt idx="205">
                  <c:v>0.65991840361111509</c:v>
                </c:pt>
                <c:pt idx="206">
                  <c:v>0.65999354101848995</c:v>
                </c:pt>
                <c:pt idx="207">
                  <c:v>0.66007141623959797</c:v>
                </c:pt>
                <c:pt idx="208">
                  <c:v>0.66015200555289233</c:v>
                </c:pt>
                <c:pt idx="209">
                  <c:v>0.66023528441008761</c:v>
                </c:pt>
                <c:pt idx="210">
                  <c:v>0.66032122744363719</c:v>
                </c:pt>
                <c:pt idx="211">
                  <c:v>0.66040980847446051</c:v>
                </c:pt>
                <c:pt idx="212">
                  <c:v>0.66050100051991734</c:v>
                </c:pt>
                <c:pt idx="213">
                  <c:v>0.66059477580202741</c:v>
                </c:pt>
                <c:pt idx="214">
                  <c:v>0.66069110575593115</c:v>
                </c:pt>
                <c:pt idx="215">
                  <c:v>0.66078996103859167</c:v>
                </c:pt>
                <c:pt idx="216">
                  <c:v>0.66089131153773217</c:v>
                </c:pt>
                <c:pt idx="217">
                  <c:v>0.66099512638100866</c:v>
                </c:pt>
                <c:pt idx="218">
                  <c:v>0.66110137394541435</c:v>
                </c:pt>
                <c:pt idx="219">
                  <c:v>0.66121002186691191</c:v>
                </c:pt>
                <c:pt idx="220">
                  <c:v>0.66132103705029188</c:v>
                </c:pt>
                <c:pt idx="221">
                  <c:v>0.66143438567925394</c:v>
                </c:pt>
                <c:pt idx="222">
                  <c:v>0.66155003322670769</c:v>
                </c:pt>
                <c:pt idx="223">
                  <c:v>0.66166794446528987</c:v>
                </c:pt>
                <c:pt idx="224">
                  <c:v>0.66178808347809515</c:v>
                </c:pt>
                <c:pt idx="225">
                  <c:v>0.66191041366961612</c:v>
                </c:pt>
                <c:pt idx="226">
                  <c:v>0.66203489777689162</c:v>
                </c:pt>
                <c:pt idx="227">
                  <c:v>0.66216149788085665</c:v>
                </c:pt>
                <c:pt idx="228">
                  <c:v>0.66229017541789303</c:v>
                </c:pt>
                <c:pt idx="229">
                  <c:v>0.66242089119157654</c:v>
                </c:pt>
                <c:pt idx="230">
                  <c:v>0.66255360538461627</c:v>
                </c:pt>
                <c:pt idx="231">
                  <c:v>0.66268827757098325</c:v>
                </c:pt>
                <c:pt idx="232">
                  <c:v>0.66282486672822505</c:v>
                </c:pt>
                <c:pt idx="233">
                  <c:v>0.6629633312499611</c:v>
                </c:pt>
                <c:pt idx="234">
                  <c:v>0.6631036289585569</c:v>
                </c:pt>
                <c:pt idx="235">
                  <c:v>0.6632457171179712</c:v>
                </c:pt>
                <c:pt idx="236">
                  <c:v>0.66338955244677411</c:v>
                </c:pt>
                <c:pt idx="237">
                  <c:v>0.66353509113133136</c:v>
                </c:pt>
                <c:pt idx="238">
                  <c:v>0.66368228883914959</c:v>
                </c:pt>
                <c:pt idx="239">
                  <c:v>0.66383110073238105</c:v>
                </c:pt>
                <c:pt idx="240">
                  <c:v>0.66398148148148162</c:v>
                </c:pt>
                <c:pt idx="241">
                  <c:v>0.66413338527901822</c:v>
                </c:pt>
                <c:pt idx="242">
                  <c:v>0.66428676585362267</c:v>
                </c:pt>
                <c:pt idx="243">
                  <c:v>0.66444157648408619</c:v>
                </c:pt>
                <c:pt idx="244">
                  <c:v>0.66459777001359088</c:v>
                </c:pt>
                <c:pt idx="245">
                  <c:v>0.66475529886407458</c:v>
                </c:pt>
                <c:pt idx="246">
                  <c:v>0.66491411505072362</c:v>
                </c:pt>
                <c:pt idx="247">
                  <c:v>0.66507417019658888</c:v>
                </c:pt>
                <c:pt idx="248">
                  <c:v>0.66523541554732246</c:v>
                </c:pt>
                <c:pt idx="249">
                  <c:v>0.6653978019860286</c:v>
                </c:pt>
                <c:pt idx="250">
                  <c:v>0.6655612800482249</c:v>
                </c:pt>
                <c:pt idx="251">
                  <c:v>0.66572579993691006</c:v>
                </c:pt>
                <c:pt idx="252">
                  <c:v>0.66589131153773218</c:v>
                </c:pt>
                <c:pt idx="253">
                  <c:v>0.66605776443425424</c:v>
                </c:pt>
                <c:pt idx="254">
                  <c:v>0.66622510792331169</c:v>
                </c:pt>
                <c:pt idx="255">
                  <c:v>0.66639329103045641</c:v>
                </c:pt>
                <c:pt idx="256">
                  <c:v>0.66656226252548489</c:v>
                </c:pt>
                <c:pt idx="257">
                  <c:v>0.66673197093804293</c:v>
                </c:pt>
                <c:pt idx="258">
                  <c:v>0.66690236457330399</c:v>
                </c:pt>
                <c:pt idx="259">
                  <c:v>0.66707339152771616</c:v>
                </c:pt>
                <c:pt idx="260">
                  <c:v>0.66724499970481232</c:v>
                </c:pt>
                <c:pt idx="261">
                  <c:v>0.66741713683107928</c:v>
                </c:pt>
                <c:pt idx="262">
                  <c:v>0.66758975047188096</c:v>
                </c:pt>
                <c:pt idx="263">
                  <c:v>0.66776278804743017</c:v>
                </c:pt>
                <c:pt idx="264">
                  <c:v>0.66793619684880512</c:v>
                </c:pt>
                <c:pt idx="265">
                  <c:v>0.66810992405400504</c:v>
                </c:pt>
                <c:pt idx="266">
                  <c:v>0.66828391674404042</c:v>
                </c:pt>
                <c:pt idx="267">
                  <c:v>0.66845812191905218</c:v>
                </c:pt>
                <c:pt idx="268">
                  <c:v>0.66863248651445661</c:v>
                </c:pt>
                <c:pt idx="269">
                  <c:v>0.66880695741710883</c:v>
                </c:pt>
                <c:pt idx="270">
                  <c:v>0.66898148148148162</c:v>
                </c:pt>
                <c:pt idx="271">
                  <c:v>0.66915600554585442</c:v>
                </c:pt>
                <c:pt idx="272">
                  <c:v>0.66933047644850663</c:v>
                </c:pt>
                <c:pt idx="273">
                  <c:v>0.66950484104391106</c:v>
                </c:pt>
                <c:pt idx="274">
                  <c:v>0.66967904621892282</c:v>
                </c:pt>
                <c:pt idx="275">
                  <c:v>0.6698530389089582</c:v>
                </c:pt>
                <c:pt idx="276">
                  <c:v>0.67002676611415812</c:v>
                </c:pt>
                <c:pt idx="277">
                  <c:v>0.67020017491553308</c:v>
                </c:pt>
                <c:pt idx="278">
                  <c:v>0.67037321249108228</c:v>
                </c:pt>
                <c:pt idx="279">
                  <c:v>0.67054582613188396</c:v>
                </c:pt>
                <c:pt idx="280">
                  <c:v>0.67071796325815092</c:v>
                </c:pt>
                <c:pt idx="281">
                  <c:v>0.67088957143524708</c:v>
                </c:pt>
                <c:pt idx="282">
                  <c:v>0.67106059838965926</c:v>
                </c:pt>
                <c:pt idx="283">
                  <c:v>0.67123099202492031</c:v>
                </c:pt>
                <c:pt idx="284">
                  <c:v>0.67140070043747835</c:v>
                </c:pt>
                <c:pt idx="285">
                  <c:v>0.67156967193250683</c:v>
                </c:pt>
                <c:pt idx="286">
                  <c:v>0.67173785503965167</c:v>
                </c:pt>
                <c:pt idx="287">
                  <c:v>0.671905198528709</c:v>
                </c:pt>
                <c:pt idx="288">
                  <c:v>0.67207165142523106</c:v>
                </c:pt>
                <c:pt idx="289">
                  <c:v>0.67223716302605319</c:v>
                </c:pt>
                <c:pt idx="290">
                  <c:v>0.67240168291473834</c:v>
                </c:pt>
                <c:pt idx="291">
                  <c:v>0.67256516097693464</c:v>
                </c:pt>
                <c:pt idx="292">
                  <c:v>0.67272754741564078</c:v>
                </c:pt>
                <c:pt idx="293">
                  <c:v>0.67288879276637437</c:v>
                </c:pt>
                <c:pt idx="294">
                  <c:v>0.67304884791223962</c:v>
                </c:pt>
                <c:pt idx="295">
                  <c:v>0.67320766409888866</c:v>
                </c:pt>
                <c:pt idx="296">
                  <c:v>0.67336519294937236</c:v>
                </c:pt>
                <c:pt idx="297">
                  <c:v>0.67352138647887705</c:v>
                </c:pt>
                <c:pt idx="298">
                  <c:v>0.67367619710934057</c:v>
                </c:pt>
                <c:pt idx="299">
                  <c:v>0.67382957768394502</c:v>
                </c:pt>
                <c:pt idx="300">
                  <c:v>0.67398148148148163</c:v>
                </c:pt>
                <c:pt idx="301">
                  <c:v>0.67413186223058219</c:v>
                </c:pt>
                <c:pt idx="302">
                  <c:v>0.67428067412381365</c:v>
                </c:pt>
                <c:pt idx="303">
                  <c:v>0.67442787183163189</c:v>
                </c:pt>
                <c:pt idx="304">
                  <c:v>0.67457341051618913</c:v>
                </c:pt>
                <c:pt idx="305">
                  <c:v>0.67471724584499204</c:v>
                </c:pt>
                <c:pt idx="306">
                  <c:v>0.67485933400440634</c:v>
                </c:pt>
                <c:pt idx="307">
                  <c:v>0.67499963171300215</c:v>
                </c:pt>
                <c:pt idx="308">
                  <c:v>0.67513809623473819</c:v>
                </c:pt>
                <c:pt idx="309">
                  <c:v>0.67527468539197999</c:v>
                </c:pt>
                <c:pt idx="310">
                  <c:v>0.67540935757834697</c:v>
                </c:pt>
                <c:pt idx="311">
                  <c:v>0.6755420717713867</c:v>
                </c:pt>
                <c:pt idx="312">
                  <c:v>0.67567278754507021</c:v>
                </c:pt>
                <c:pt idx="313">
                  <c:v>0.67580146508210659</c:v>
                </c:pt>
                <c:pt idx="314">
                  <c:v>0.67592806518607162</c:v>
                </c:pt>
                <c:pt idx="315">
                  <c:v>0.67605254929334713</c:v>
                </c:pt>
                <c:pt idx="316">
                  <c:v>0.6761748794848681</c:v>
                </c:pt>
                <c:pt idx="317">
                  <c:v>0.67629501849767337</c:v>
                </c:pt>
                <c:pt idx="318">
                  <c:v>0.67641292973625555</c:v>
                </c:pt>
                <c:pt idx="319">
                  <c:v>0.6765285772837093</c:v>
                </c:pt>
                <c:pt idx="320">
                  <c:v>0.67664192591267136</c:v>
                </c:pt>
                <c:pt idx="321">
                  <c:v>0.67675294109605133</c:v>
                </c:pt>
                <c:pt idx="322">
                  <c:v>0.67686158901754889</c:v>
                </c:pt>
                <c:pt idx="323">
                  <c:v>0.67696783658195459</c:v>
                </c:pt>
                <c:pt idx="324">
                  <c:v>0.67707165142523107</c:v>
                </c:pt>
                <c:pt idx="325">
                  <c:v>0.67717300192437158</c:v>
                </c:pt>
                <c:pt idx="326">
                  <c:v>0.67727185720703209</c:v>
                </c:pt>
                <c:pt idx="327">
                  <c:v>0.67736818716093583</c:v>
                </c:pt>
                <c:pt idx="328">
                  <c:v>0.67746196244304591</c:v>
                </c:pt>
                <c:pt idx="329">
                  <c:v>0.67755315448850273</c:v>
                </c:pt>
                <c:pt idx="330">
                  <c:v>0.67764173551932605</c:v>
                </c:pt>
                <c:pt idx="331">
                  <c:v>0.67772767855287563</c:v>
                </c:pt>
                <c:pt idx="332">
                  <c:v>0.67781095741007091</c:v>
                </c:pt>
                <c:pt idx="333">
                  <c:v>0.67789154672336527</c:v>
                </c:pt>
                <c:pt idx="334">
                  <c:v>0.67796942194447329</c:v>
                </c:pt>
                <c:pt idx="335">
                  <c:v>0.67804455935184815</c:v>
                </c:pt>
                <c:pt idx="336">
                  <c:v>0.67811693605790768</c:v>
                </c:pt>
                <c:pt idx="337">
                  <c:v>0.67818653001600604</c:v>
                </c:pt>
                <c:pt idx="338">
                  <c:v>0.67825332002714944</c:v>
                </c:pt>
                <c:pt idx="339">
                  <c:v>0.67831728574645367</c:v>
                </c:pt>
                <c:pt idx="340">
                  <c:v>0.67837840768934066</c:v>
                </c:pt>
                <c:pt idx="341">
                  <c:v>0.67843666723747476</c:v>
                </c:pt>
                <c:pt idx="342">
                  <c:v>0.67849204664443319</c:v>
                </c:pt>
                <c:pt idx="343">
                  <c:v>0.67854452904111195</c:v>
                </c:pt>
                <c:pt idx="344">
                  <c:v>0.67859409844086482</c:v>
                </c:pt>
                <c:pt idx="345">
                  <c:v>0.67864073974437233</c:v>
                </c:pt>
                <c:pt idx="346">
                  <c:v>0.67868443874424156</c:v>
                </c:pt>
                <c:pt idx="347">
                  <c:v>0.67872518212933397</c:v>
                </c:pt>
                <c:pt idx="348">
                  <c:v>0.67876295748881965</c:v>
                </c:pt>
                <c:pt idx="349">
                  <c:v>0.67879775331595826</c:v>
                </c:pt>
                <c:pt idx="350">
                  <c:v>0.67882955901160369</c:v>
                </c:pt>
                <c:pt idx="351">
                  <c:v>0.67885836488743301</c:v>
                </c:pt>
                <c:pt idx="352">
                  <c:v>0.67888416216889735</c:v>
                </c:pt>
                <c:pt idx="353">
                  <c:v>0.67890694299789489</c:v>
                </c:pt>
                <c:pt idx="354">
                  <c:v>0.67892670043516434</c:v>
                </c:pt>
                <c:pt idx="355">
                  <c:v>0.67894342846239908</c:v>
                </c:pt>
                <c:pt idx="356">
                  <c:v>0.67895712198407987</c:v>
                </c:pt>
                <c:pt idx="357">
                  <c:v>0.67896777682902731</c:v>
                </c:pt>
                <c:pt idx="358">
                  <c:v>0.6789753897516726</c:v>
                </c:pt>
                <c:pt idx="359">
                  <c:v>0.67897995843304548</c:v>
                </c:pt>
              </c:numCache>
            </c:numRef>
          </c:xVal>
          <c:yVal>
            <c:numRef>
              <c:f>'ZXR750 Data'!$AM$3:$AM$362</c:f>
              <c:numCache>
                <c:formatCode>General</c:formatCode>
                <c:ptCount val="360"/>
                <c:pt idx="0">
                  <c:v>0.53921707751674997</c:v>
                </c:pt>
                <c:pt idx="1">
                  <c:v>0.53939160158112276</c:v>
                </c:pt>
                <c:pt idx="2">
                  <c:v>0.53956607248377497</c:v>
                </c:pt>
                <c:pt idx="3">
                  <c:v>0.5397404370791794</c:v>
                </c:pt>
                <c:pt idx="4">
                  <c:v>0.53991464225419117</c:v>
                </c:pt>
                <c:pt idx="5">
                  <c:v>0.54008863494422654</c:v>
                </c:pt>
                <c:pt idx="6">
                  <c:v>0.54026236214942647</c:v>
                </c:pt>
                <c:pt idx="7">
                  <c:v>0.54043577095080142</c:v>
                </c:pt>
                <c:pt idx="8">
                  <c:v>0.54060880852635063</c:v>
                </c:pt>
                <c:pt idx="9">
                  <c:v>0.5407814221671523</c:v>
                </c:pt>
                <c:pt idx="10">
                  <c:v>0.54095355929341926</c:v>
                </c:pt>
                <c:pt idx="11">
                  <c:v>0.54112516747051542</c:v>
                </c:pt>
                <c:pt idx="12">
                  <c:v>0.5412961944249276</c:v>
                </c:pt>
                <c:pt idx="13">
                  <c:v>0.54146658806018866</c:v>
                </c:pt>
                <c:pt idx="14">
                  <c:v>0.54163629647274669</c:v>
                </c:pt>
                <c:pt idx="15">
                  <c:v>0.54180526796777517</c:v>
                </c:pt>
                <c:pt idx="16">
                  <c:v>0.54197345107492001</c:v>
                </c:pt>
                <c:pt idx="17">
                  <c:v>0.54214079456397735</c:v>
                </c:pt>
                <c:pt idx="18">
                  <c:v>0.54230724746049941</c:v>
                </c:pt>
                <c:pt idx="19">
                  <c:v>0.54247275906132153</c:v>
                </c:pt>
                <c:pt idx="20">
                  <c:v>0.54263727895000669</c:v>
                </c:pt>
                <c:pt idx="21">
                  <c:v>0.54280075701220298</c:v>
                </c:pt>
                <c:pt idx="22">
                  <c:v>0.54296314345090912</c:v>
                </c:pt>
                <c:pt idx="23">
                  <c:v>0.54312438880164271</c:v>
                </c:pt>
                <c:pt idx="24">
                  <c:v>0.54328444394750797</c:v>
                </c:pt>
                <c:pt idx="25">
                  <c:v>0.543443260134157</c:v>
                </c:pt>
                <c:pt idx="26">
                  <c:v>0.5436007889846407</c:v>
                </c:pt>
                <c:pt idx="27">
                  <c:v>0.54375698251414539</c:v>
                </c:pt>
                <c:pt idx="28">
                  <c:v>0.54391179314460891</c:v>
                </c:pt>
                <c:pt idx="29">
                  <c:v>0.54406517371921337</c:v>
                </c:pt>
                <c:pt idx="30">
                  <c:v>0.54421707751674997</c:v>
                </c:pt>
                <c:pt idx="31">
                  <c:v>0.54436745826585053</c:v>
                </c:pt>
                <c:pt idx="32">
                  <c:v>0.54451627015908199</c:v>
                </c:pt>
                <c:pt idx="33">
                  <c:v>0.54466346786690023</c:v>
                </c:pt>
                <c:pt idx="34">
                  <c:v>0.54480900655145748</c:v>
                </c:pt>
                <c:pt idx="35">
                  <c:v>0.54495284188026039</c:v>
                </c:pt>
                <c:pt idx="36">
                  <c:v>0.54509493003967469</c:v>
                </c:pt>
                <c:pt idx="37">
                  <c:v>0.54523522774827049</c:v>
                </c:pt>
                <c:pt idx="38">
                  <c:v>0.54537369227000654</c:v>
                </c:pt>
                <c:pt idx="39">
                  <c:v>0.54551028142724833</c:v>
                </c:pt>
                <c:pt idx="40">
                  <c:v>0.54564495361361531</c:v>
                </c:pt>
                <c:pt idx="41">
                  <c:v>0.54577766780665504</c:v>
                </c:pt>
                <c:pt idx="42">
                  <c:v>0.54590838358033855</c:v>
                </c:pt>
                <c:pt idx="43">
                  <c:v>0.54603706111737493</c:v>
                </c:pt>
                <c:pt idx="44">
                  <c:v>0.54616366122133997</c:v>
                </c:pt>
                <c:pt idx="45">
                  <c:v>0.54628814532861547</c:v>
                </c:pt>
                <c:pt idx="46">
                  <c:v>0.54641047552013644</c:v>
                </c:pt>
                <c:pt idx="47">
                  <c:v>0.54653061453294172</c:v>
                </c:pt>
                <c:pt idx="48">
                  <c:v>0.5466485257715239</c:v>
                </c:pt>
                <c:pt idx="49">
                  <c:v>0.54676417331897764</c:v>
                </c:pt>
                <c:pt idx="50">
                  <c:v>0.5468775219479397</c:v>
                </c:pt>
                <c:pt idx="51">
                  <c:v>0.54698853713131967</c:v>
                </c:pt>
                <c:pt idx="52">
                  <c:v>0.54709718505281724</c:v>
                </c:pt>
                <c:pt idx="53">
                  <c:v>0.54720343261722293</c:v>
                </c:pt>
                <c:pt idx="54">
                  <c:v>0.54730724746049941</c:v>
                </c:pt>
                <c:pt idx="55">
                  <c:v>0.54740859795963992</c:v>
                </c:pt>
                <c:pt idx="56">
                  <c:v>0.54750745324230043</c:v>
                </c:pt>
                <c:pt idx="57">
                  <c:v>0.54760378319620417</c:v>
                </c:pt>
                <c:pt idx="58">
                  <c:v>0.54769755847831425</c:v>
                </c:pt>
                <c:pt idx="59">
                  <c:v>0.54778875052377107</c:v>
                </c:pt>
                <c:pt idx="60">
                  <c:v>0.54787733155459439</c:v>
                </c:pt>
                <c:pt idx="61">
                  <c:v>0.54796327458814398</c:v>
                </c:pt>
                <c:pt idx="62">
                  <c:v>0.54804655344533926</c:v>
                </c:pt>
                <c:pt idx="63">
                  <c:v>0.54812714275863361</c:v>
                </c:pt>
                <c:pt idx="64">
                  <c:v>0.54820501797974164</c:v>
                </c:pt>
                <c:pt idx="65">
                  <c:v>0.5482801553871165</c:v>
                </c:pt>
                <c:pt idx="66">
                  <c:v>0.54835253209317603</c:v>
                </c:pt>
                <c:pt idx="67">
                  <c:v>0.54842212605127438</c:v>
                </c:pt>
                <c:pt idx="68">
                  <c:v>0.54848891606241779</c:v>
                </c:pt>
                <c:pt idx="69">
                  <c:v>0.54855288178172201</c:v>
                </c:pt>
                <c:pt idx="70">
                  <c:v>0.548614003724609</c:v>
                </c:pt>
                <c:pt idx="71">
                  <c:v>0.5486722632727431</c:v>
                </c:pt>
                <c:pt idx="72">
                  <c:v>0.54872764267970153</c:v>
                </c:pt>
                <c:pt idx="73">
                  <c:v>0.5487801250763803</c:v>
                </c:pt>
                <c:pt idx="74">
                  <c:v>0.54882969447613317</c:v>
                </c:pt>
                <c:pt idx="75">
                  <c:v>0.54887633577964068</c:v>
                </c:pt>
                <c:pt idx="76">
                  <c:v>0.5489200347795099</c:v>
                </c:pt>
                <c:pt idx="77">
                  <c:v>0.54896077816460231</c:v>
                </c:pt>
                <c:pt idx="78">
                  <c:v>0.548998553524088</c:v>
                </c:pt>
                <c:pt idx="79">
                  <c:v>0.54903334935122661</c:v>
                </c:pt>
                <c:pt idx="80">
                  <c:v>0.54906515504687203</c:v>
                </c:pt>
                <c:pt idx="81">
                  <c:v>0.54909396092270135</c:v>
                </c:pt>
                <c:pt idx="82">
                  <c:v>0.5491197582041657</c:v>
                </c:pt>
                <c:pt idx="83">
                  <c:v>0.54914253903316324</c:v>
                </c:pt>
                <c:pt idx="84">
                  <c:v>0.54916229647043269</c:v>
                </c:pt>
                <c:pt idx="85">
                  <c:v>0.54917902449766742</c:v>
                </c:pt>
                <c:pt idx="86">
                  <c:v>0.54919271801934821</c:v>
                </c:pt>
                <c:pt idx="87">
                  <c:v>0.54920337286429566</c:v>
                </c:pt>
                <c:pt idx="88">
                  <c:v>0.54921098578694094</c:v>
                </c:pt>
                <c:pt idx="89">
                  <c:v>0.54921555446831383</c:v>
                </c:pt>
                <c:pt idx="90">
                  <c:v>0.54921707751674997</c:v>
                </c:pt>
                <c:pt idx="91">
                  <c:v>0.54921555446831383</c:v>
                </c:pt>
                <c:pt idx="92">
                  <c:v>0.54921098578694094</c:v>
                </c:pt>
                <c:pt idx="93">
                  <c:v>0.54920337286429566</c:v>
                </c:pt>
                <c:pt idx="94">
                  <c:v>0.54919271801934821</c:v>
                </c:pt>
                <c:pt idx="95">
                  <c:v>0.54917902449766742</c:v>
                </c:pt>
                <c:pt idx="96">
                  <c:v>0.54916229647043269</c:v>
                </c:pt>
                <c:pt idx="97">
                  <c:v>0.54914253903316324</c:v>
                </c:pt>
                <c:pt idx="98">
                  <c:v>0.5491197582041657</c:v>
                </c:pt>
                <c:pt idx="99">
                  <c:v>0.54909396092270135</c:v>
                </c:pt>
                <c:pt idx="100">
                  <c:v>0.54906515504687203</c:v>
                </c:pt>
                <c:pt idx="101">
                  <c:v>0.54903334935122661</c:v>
                </c:pt>
                <c:pt idx="102">
                  <c:v>0.548998553524088</c:v>
                </c:pt>
                <c:pt idx="103">
                  <c:v>0.54896077816460231</c:v>
                </c:pt>
                <c:pt idx="104">
                  <c:v>0.5489200347795099</c:v>
                </c:pt>
                <c:pt idx="105">
                  <c:v>0.54887633577964068</c:v>
                </c:pt>
                <c:pt idx="106">
                  <c:v>0.54882969447613317</c:v>
                </c:pt>
                <c:pt idx="107">
                  <c:v>0.5487801250763803</c:v>
                </c:pt>
                <c:pt idx="108">
                  <c:v>0.54872764267970153</c:v>
                </c:pt>
                <c:pt idx="109">
                  <c:v>0.5486722632727431</c:v>
                </c:pt>
                <c:pt idx="110">
                  <c:v>0.548614003724609</c:v>
                </c:pt>
                <c:pt idx="111">
                  <c:v>0.54855288178172201</c:v>
                </c:pt>
                <c:pt idx="112">
                  <c:v>0.54848891606241779</c:v>
                </c:pt>
                <c:pt idx="113">
                  <c:v>0.54842212605127438</c:v>
                </c:pt>
                <c:pt idx="114">
                  <c:v>0.54835253209317603</c:v>
                </c:pt>
                <c:pt idx="115">
                  <c:v>0.5482801553871165</c:v>
                </c:pt>
                <c:pt idx="116">
                  <c:v>0.54820501797974164</c:v>
                </c:pt>
                <c:pt idx="117">
                  <c:v>0.54812714275863361</c:v>
                </c:pt>
                <c:pt idx="118">
                  <c:v>0.54804655344533926</c:v>
                </c:pt>
                <c:pt idx="119">
                  <c:v>0.54796327458814398</c:v>
                </c:pt>
                <c:pt idx="120">
                  <c:v>0.54787733155459439</c:v>
                </c:pt>
                <c:pt idx="121">
                  <c:v>0.54778875052377107</c:v>
                </c:pt>
                <c:pt idx="122">
                  <c:v>0.54769755847831425</c:v>
                </c:pt>
                <c:pt idx="123">
                  <c:v>0.54760378319620417</c:v>
                </c:pt>
                <c:pt idx="124">
                  <c:v>0.54750745324230043</c:v>
                </c:pt>
                <c:pt idx="125">
                  <c:v>0.54740859795963992</c:v>
                </c:pt>
                <c:pt idx="126">
                  <c:v>0.54730724746049941</c:v>
                </c:pt>
                <c:pt idx="127">
                  <c:v>0.54720343261722293</c:v>
                </c:pt>
                <c:pt idx="128">
                  <c:v>0.54709718505281724</c:v>
                </c:pt>
                <c:pt idx="129">
                  <c:v>0.54698853713131967</c:v>
                </c:pt>
                <c:pt idx="130">
                  <c:v>0.5468775219479397</c:v>
                </c:pt>
                <c:pt idx="131">
                  <c:v>0.54676417331897764</c:v>
                </c:pt>
                <c:pt idx="132">
                  <c:v>0.5466485257715239</c:v>
                </c:pt>
                <c:pt idx="133">
                  <c:v>0.54653061453294172</c:v>
                </c:pt>
                <c:pt idx="134">
                  <c:v>0.54641047552013644</c:v>
                </c:pt>
                <c:pt idx="135">
                  <c:v>0.54628814532861547</c:v>
                </c:pt>
                <c:pt idx="136">
                  <c:v>0.54616366122133997</c:v>
                </c:pt>
                <c:pt idx="137">
                  <c:v>0.54603706111737493</c:v>
                </c:pt>
                <c:pt idx="138">
                  <c:v>0.54590838358033855</c:v>
                </c:pt>
                <c:pt idx="139">
                  <c:v>0.54577766780665504</c:v>
                </c:pt>
                <c:pt idx="140">
                  <c:v>0.54564495361361531</c:v>
                </c:pt>
                <c:pt idx="141">
                  <c:v>0.54551028142724833</c:v>
                </c:pt>
                <c:pt idx="142">
                  <c:v>0.54537369227000654</c:v>
                </c:pt>
                <c:pt idx="143">
                  <c:v>0.54523522774827049</c:v>
                </c:pt>
                <c:pt idx="144">
                  <c:v>0.54509493003967469</c:v>
                </c:pt>
                <c:pt idx="145">
                  <c:v>0.54495284188026039</c:v>
                </c:pt>
                <c:pt idx="146">
                  <c:v>0.54480900655145748</c:v>
                </c:pt>
                <c:pt idx="147">
                  <c:v>0.54466346786690023</c:v>
                </c:pt>
                <c:pt idx="148">
                  <c:v>0.54451627015908199</c:v>
                </c:pt>
                <c:pt idx="149">
                  <c:v>0.54436745826585053</c:v>
                </c:pt>
                <c:pt idx="150">
                  <c:v>0.54421707751674997</c:v>
                </c:pt>
                <c:pt idx="151">
                  <c:v>0.54406517371921337</c:v>
                </c:pt>
                <c:pt idx="152">
                  <c:v>0.54391179314460891</c:v>
                </c:pt>
                <c:pt idx="153">
                  <c:v>0.54375698251414539</c:v>
                </c:pt>
                <c:pt idx="154">
                  <c:v>0.5436007889846407</c:v>
                </c:pt>
                <c:pt idx="155">
                  <c:v>0.543443260134157</c:v>
                </c:pt>
                <c:pt idx="156">
                  <c:v>0.54328444394750797</c:v>
                </c:pt>
                <c:pt idx="157">
                  <c:v>0.54312438880164271</c:v>
                </c:pt>
                <c:pt idx="158">
                  <c:v>0.54296314345090912</c:v>
                </c:pt>
                <c:pt idx="159">
                  <c:v>0.54280075701220298</c:v>
                </c:pt>
                <c:pt idx="160">
                  <c:v>0.54263727895000669</c:v>
                </c:pt>
                <c:pt idx="161">
                  <c:v>0.54247275906132153</c:v>
                </c:pt>
                <c:pt idx="162">
                  <c:v>0.54230724746049941</c:v>
                </c:pt>
                <c:pt idx="163">
                  <c:v>0.54214079456397735</c:v>
                </c:pt>
                <c:pt idx="164">
                  <c:v>0.54197345107492001</c:v>
                </c:pt>
                <c:pt idx="165">
                  <c:v>0.54180526796777517</c:v>
                </c:pt>
                <c:pt idx="166">
                  <c:v>0.54163629647274669</c:v>
                </c:pt>
                <c:pt idx="167">
                  <c:v>0.54146658806018866</c:v>
                </c:pt>
                <c:pt idx="168">
                  <c:v>0.5412961944249276</c:v>
                </c:pt>
                <c:pt idx="169">
                  <c:v>0.54112516747051542</c:v>
                </c:pt>
                <c:pt idx="170">
                  <c:v>0.54095355929341926</c:v>
                </c:pt>
                <c:pt idx="171">
                  <c:v>0.5407814221671523</c:v>
                </c:pt>
                <c:pt idx="172">
                  <c:v>0.54060880852635063</c:v>
                </c:pt>
                <c:pt idx="173">
                  <c:v>0.54043577095080142</c:v>
                </c:pt>
                <c:pt idx="174">
                  <c:v>0.54026236214942647</c:v>
                </c:pt>
                <c:pt idx="175">
                  <c:v>0.54008863494422654</c:v>
                </c:pt>
                <c:pt idx="176">
                  <c:v>0.53991464225419117</c:v>
                </c:pt>
                <c:pt idx="177">
                  <c:v>0.5397404370791794</c:v>
                </c:pt>
                <c:pt idx="178">
                  <c:v>0.53956607248377497</c:v>
                </c:pt>
                <c:pt idx="179">
                  <c:v>0.53939160158112276</c:v>
                </c:pt>
                <c:pt idx="180">
                  <c:v>0.53921707751674997</c:v>
                </c:pt>
                <c:pt idx="181">
                  <c:v>0.53904255345237717</c:v>
                </c:pt>
                <c:pt idx="182">
                  <c:v>0.53886808254972496</c:v>
                </c:pt>
                <c:pt idx="183">
                  <c:v>0.53869371795432053</c:v>
                </c:pt>
                <c:pt idx="184">
                  <c:v>0.53851951277930876</c:v>
                </c:pt>
                <c:pt idx="185">
                  <c:v>0.53834552008927339</c:v>
                </c:pt>
                <c:pt idx="186">
                  <c:v>0.53817179288407346</c:v>
                </c:pt>
                <c:pt idx="187">
                  <c:v>0.53799838408269851</c:v>
                </c:pt>
                <c:pt idx="188">
                  <c:v>0.5378253465071493</c:v>
                </c:pt>
                <c:pt idx="189">
                  <c:v>0.53765273286634763</c:v>
                </c:pt>
                <c:pt idx="190">
                  <c:v>0.53748059574008067</c:v>
                </c:pt>
                <c:pt idx="191">
                  <c:v>0.53730898756298451</c:v>
                </c:pt>
                <c:pt idx="192">
                  <c:v>0.53713796060857233</c:v>
                </c:pt>
                <c:pt idx="193">
                  <c:v>0.53696756697331127</c:v>
                </c:pt>
                <c:pt idx="194">
                  <c:v>0.53679785856075324</c:v>
                </c:pt>
                <c:pt idx="195">
                  <c:v>0.53662888706572476</c:v>
                </c:pt>
                <c:pt idx="196">
                  <c:v>0.53646070395857992</c:v>
                </c:pt>
                <c:pt idx="197">
                  <c:v>0.53629336046952258</c:v>
                </c:pt>
                <c:pt idx="198">
                  <c:v>0.53612690757300052</c:v>
                </c:pt>
                <c:pt idx="199">
                  <c:v>0.5359613959721784</c:v>
                </c:pt>
                <c:pt idx="200">
                  <c:v>0.53579687608349325</c:v>
                </c:pt>
                <c:pt idx="201">
                  <c:v>0.53563339802129695</c:v>
                </c:pt>
                <c:pt idx="202">
                  <c:v>0.53547101158259081</c:v>
                </c:pt>
                <c:pt idx="203">
                  <c:v>0.53530976623185722</c:v>
                </c:pt>
                <c:pt idx="204">
                  <c:v>0.53514971108599196</c:v>
                </c:pt>
                <c:pt idx="205">
                  <c:v>0.53499089489934293</c:v>
                </c:pt>
                <c:pt idx="206">
                  <c:v>0.53483336604885923</c:v>
                </c:pt>
                <c:pt idx="207">
                  <c:v>0.53467717251935454</c:v>
                </c:pt>
                <c:pt idx="208">
                  <c:v>0.53452236188889102</c:v>
                </c:pt>
                <c:pt idx="209">
                  <c:v>0.53436898131428656</c:v>
                </c:pt>
                <c:pt idx="210">
                  <c:v>0.53421707751674996</c:v>
                </c:pt>
                <c:pt idx="211">
                  <c:v>0.5340666967676494</c:v>
                </c:pt>
                <c:pt idx="212">
                  <c:v>0.53391788487441794</c:v>
                </c:pt>
                <c:pt idx="213">
                  <c:v>0.5337706871665997</c:v>
                </c:pt>
                <c:pt idx="214">
                  <c:v>0.53362514848204246</c:v>
                </c:pt>
                <c:pt idx="215">
                  <c:v>0.53348131315323954</c:v>
                </c:pt>
                <c:pt idx="216">
                  <c:v>0.53333922499382524</c:v>
                </c:pt>
                <c:pt idx="217">
                  <c:v>0.53319892728522944</c:v>
                </c:pt>
                <c:pt idx="218">
                  <c:v>0.53306046276349339</c:v>
                </c:pt>
                <c:pt idx="219">
                  <c:v>0.5329238736062516</c:v>
                </c:pt>
                <c:pt idx="220">
                  <c:v>0.53278920141988462</c:v>
                </c:pt>
                <c:pt idx="221">
                  <c:v>0.53265648722684489</c:v>
                </c:pt>
                <c:pt idx="222">
                  <c:v>0.53252577145316138</c:v>
                </c:pt>
                <c:pt idx="223">
                  <c:v>0.532397093916125</c:v>
                </c:pt>
                <c:pt idx="224">
                  <c:v>0.53227049381215996</c:v>
                </c:pt>
                <c:pt idx="225">
                  <c:v>0.53214600970488446</c:v>
                </c:pt>
                <c:pt idx="226">
                  <c:v>0.53202367951336349</c:v>
                </c:pt>
                <c:pt idx="227">
                  <c:v>0.53190354050055821</c:v>
                </c:pt>
                <c:pt idx="228">
                  <c:v>0.53178562926197603</c:v>
                </c:pt>
                <c:pt idx="229">
                  <c:v>0.53166998171452229</c:v>
                </c:pt>
                <c:pt idx="230">
                  <c:v>0.53155663308556023</c:v>
                </c:pt>
                <c:pt idx="231">
                  <c:v>0.53144561790218026</c:v>
                </c:pt>
                <c:pt idx="232">
                  <c:v>0.53133696998068269</c:v>
                </c:pt>
                <c:pt idx="233">
                  <c:v>0.531230722416277</c:v>
                </c:pt>
                <c:pt idx="234">
                  <c:v>0.53112690757300052</c:v>
                </c:pt>
                <c:pt idx="235">
                  <c:v>0.53102555707386001</c:v>
                </c:pt>
                <c:pt idx="236">
                  <c:v>0.5309267017911995</c:v>
                </c:pt>
                <c:pt idx="237">
                  <c:v>0.53083037183729576</c:v>
                </c:pt>
                <c:pt idx="238">
                  <c:v>0.53073659655518568</c:v>
                </c:pt>
                <c:pt idx="239">
                  <c:v>0.53064540450972886</c:v>
                </c:pt>
                <c:pt idx="240">
                  <c:v>0.53055682347890554</c:v>
                </c:pt>
                <c:pt idx="241">
                  <c:v>0.53047088044535595</c:v>
                </c:pt>
                <c:pt idx="242">
                  <c:v>0.53038760158816067</c:v>
                </c:pt>
                <c:pt idx="243">
                  <c:v>0.53030701227486632</c:v>
                </c:pt>
                <c:pt idx="244">
                  <c:v>0.53022913705375829</c:v>
                </c:pt>
                <c:pt idx="245">
                  <c:v>0.53015399964638343</c:v>
                </c:pt>
                <c:pt idx="246">
                  <c:v>0.5300816229403239</c:v>
                </c:pt>
                <c:pt idx="247">
                  <c:v>0.53001202898222555</c:v>
                </c:pt>
                <c:pt idx="248">
                  <c:v>0.52994523897108214</c:v>
                </c:pt>
                <c:pt idx="249">
                  <c:v>0.52988127325177792</c:v>
                </c:pt>
                <c:pt idx="250">
                  <c:v>0.52982015130889093</c:v>
                </c:pt>
                <c:pt idx="251">
                  <c:v>0.52976189176075683</c:v>
                </c:pt>
                <c:pt idx="252">
                  <c:v>0.5297065123537984</c:v>
                </c:pt>
                <c:pt idx="253">
                  <c:v>0.52965402995711963</c:v>
                </c:pt>
                <c:pt idx="254">
                  <c:v>0.52960446055736676</c:v>
                </c:pt>
                <c:pt idx="255">
                  <c:v>0.52955781925385925</c:v>
                </c:pt>
                <c:pt idx="256">
                  <c:v>0.52951412025399003</c:v>
                </c:pt>
                <c:pt idx="257">
                  <c:v>0.52947337686889762</c:v>
                </c:pt>
                <c:pt idx="258">
                  <c:v>0.52943560150941193</c:v>
                </c:pt>
                <c:pt idx="259">
                  <c:v>0.52940080568227332</c:v>
                </c:pt>
                <c:pt idx="260">
                  <c:v>0.5293689999866279</c:v>
                </c:pt>
                <c:pt idx="261">
                  <c:v>0.52934019411079858</c:v>
                </c:pt>
                <c:pt idx="262">
                  <c:v>0.52931439682933423</c:v>
                </c:pt>
                <c:pt idx="263">
                  <c:v>0.5292916160003367</c:v>
                </c:pt>
                <c:pt idx="264">
                  <c:v>0.52927185856306724</c:v>
                </c:pt>
                <c:pt idx="265">
                  <c:v>0.52925513053583251</c:v>
                </c:pt>
                <c:pt idx="266">
                  <c:v>0.52924143701415172</c:v>
                </c:pt>
                <c:pt idx="267">
                  <c:v>0.52923078216920427</c:v>
                </c:pt>
                <c:pt idx="268">
                  <c:v>0.52922316924655899</c:v>
                </c:pt>
                <c:pt idx="269">
                  <c:v>0.5292186005651861</c:v>
                </c:pt>
                <c:pt idx="270">
                  <c:v>0.52921707751674996</c:v>
                </c:pt>
                <c:pt idx="271">
                  <c:v>0.5292186005651861</c:v>
                </c:pt>
                <c:pt idx="272">
                  <c:v>0.52922316924655899</c:v>
                </c:pt>
                <c:pt idx="273">
                  <c:v>0.52923078216920427</c:v>
                </c:pt>
                <c:pt idx="274">
                  <c:v>0.52924143701415172</c:v>
                </c:pt>
                <c:pt idx="275">
                  <c:v>0.52925513053583251</c:v>
                </c:pt>
                <c:pt idx="276">
                  <c:v>0.52927185856306724</c:v>
                </c:pt>
                <c:pt idx="277">
                  <c:v>0.5292916160003367</c:v>
                </c:pt>
                <c:pt idx="278">
                  <c:v>0.52931439682933423</c:v>
                </c:pt>
                <c:pt idx="279">
                  <c:v>0.52934019411079858</c:v>
                </c:pt>
                <c:pt idx="280">
                  <c:v>0.5293689999866279</c:v>
                </c:pt>
                <c:pt idx="281">
                  <c:v>0.52940080568227332</c:v>
                </c:pt>
                <c:pt idx="282">
                  <c:v>0.52943560150941193</c:v>
                </c:pt>
                <c:pt idx="283">
                  <c:v>0.52947337686889762</c:v>
                </c:pt>
                <c:pt idx="284">
                  <c:v>0.52951412025399003</c:v>
                </c:pt>
                <c:pt idx="285">
                  <c:v>0.52955781925385925</c:v>
                </c:pt>
                <c:pt idx="286">
                  <c:v>0.52960446055736676</c:v>
                </c:pt>
                <c:pt idx="287">
                  <c:v>0.52965402995711963</c:v>
                </c:pt>
                <c:pt idx="288">
                  <c:v>0.5297065123537984</c:v>
                </c:pt>
                <c:pt idx="289">
                  <c:v>0.52976189176075683</c:v>
                </c:pt>
                <c:pt idx="290">
                  <c:v>0.52982015130889093</c:v>
                </c:pt>
                <c:pt idx="291">
                  <c:v>0.52988127325177792</c:v>
                </c:pt>
                <c:pt idx="292">
                  <c:v>0.52994523897108214</c:v>
                </c:pt>
                <c:pt idx="293">
                  <c:v>0.53001202898222555</c:v>
                </c:pt>
                <c:pt idx="294">
                  <c:v>0.5300816229403239</c:v>
                </c:pt>
                <c:pt idx="295">
                  <c:v>0.53015399964638343</c:v>
                </c:pt>
                <c:pt idx="296">
                  <c:v>0.53022913705375829</c:v>
                </c:pt>
                <c:pt idx="297">
                  <c:v>0.53030701227486632</c:v>
                </c:pt>
                <c:pt idx="298">
                  <c:v>0.53038760158816067</c:v>
                </c:pt>
                <c:pt idx="299">
                  <c:v>0.53047088044535606</c:v>
                </c:pt>
                <c:pt idx="300">
                  <c:v>0.53055682347890554</c:v>
                </c:pt>
                <c:pt idx="301">
                  <c:v>0.53064540450972886</c:v>
                </c:pt>
                <c:pt idx="302">
                  <c:v>0.53073659655518568</c:v>
                </c:pt>
                <c:pt idx="303">
                  <c:v>0.53083037183729576</c:v>
                </c:pt>
                <c:pt idx="304">
                  <c:v>0.5309267017911995</c:v>
                </c:pt>
                <c:pt idx="305">
                  <c:v>0.53102555707386001</c:v>
                </c:pt>
                <c:pt idx="306">
                  <c:v>0.53112690757300052</c:v>
                </c:pt>
                <c:pt idx="307">
                  <c:v>0.531230722416277</c:v>
                </c:pt>
                <c:pt idx="308">
                  <c:v>0.53133696998068269</c:v>
                </c:pt>
                <c:pt idx="309">
                  <c:v>0.53144561790218026</c:v>
                </c:pt>
                <c:pt idx="310">
                  <c:v>0.53155663308556023</c:v>
                </c:pt>
                <c:pt idx="311">
                  <c:v>0.53166998171452229</c:v>
                </c:pt>
                <c:pt idx="312">
                  <c:v>0.53178562926197603</c:v>
                </c:pt>
                <c:pt idx="313">
                  <c:v>0.53190354050055821</c:v>
                </c:pt>
                <c:pt idx="314">
                  <c:v>0.53202367951336349</c:v>
                </c:pt>
                <c:pt idx="315">
                  <c:v>0.53214600970488446</c:v>
                </c:pt>
                <c:pt idx="316">
                  <c:v>0.53227049381215996</c:v>
                </c:pt>
                <c:pt idx="317">
                  <c:v>0.532397093916125</c:v>
                </c:pt>
                <c:pt idx="318">
                  <c:v>0.53252577145316138</c:v>
                </c:pt>
                <c:pt idx="319">
                  <c:v>0.53265648722684489</c:v>
                </c:pt>
                <c:pt idx="320">
                  <c:v>0.53278920141988462</c:v>
                </c:pt>
                <c:pt idx="321">
                  <c:v>0.5329238736062516</c:v>
                </c:pt>
                <c:pt idx="322">
                  <c:v>0.53306046276349339</c:v>
                </c:pt>
                <c:pt idx="323">
                  <c:v>0.53319892728522944</c:v>
                </c:pt>
                <c:pt idx="324">
                  <c:v>0.53333922499382524</c:v>
                </c:pt>
                <c:pt idx="325">
                  <c:v>0.53348131315323954</c:v>
                </c:pt>
                <c:pt idx="326">
                  <c:v>0.53362514848204246</c:v>
                </c:pt>
                <c:pt idx="327">
                  <c:v>0.5337706871665997</c:v>
                </c:pt>
                <c:pt idx="328">
                  <c:v>0.53391788487441794</c:v>
                </c:pt>
                <c:pt idx="329">
                  <c:v>0.5340666967676494</c:v>
                </c:pt>
                <c:pt idx="330">
                  <c:v>0.53421707751674996</c:v>
                </c:pt>
                <c:pt idx="331">
                  <c:v>0.53436898131428656</c:v>
                </c:pt>
                <c:pt idx="332">
                  <c:v>0.53452236188889102</c:v>
                </c:pt>
                <c:pt idx="333">
                  <c:v>0.53467717251935454</c:v>
                </c:pt>
                <c:pt idx="334">
                  <c:v>0.53483336604885923</c:v>
                </c:pt>
                <c:pt idx="335">
                  <c:v>0.53499089489934293</c:v>
                </c:pt>
                <c:pt idx="336">
                  <c:v>0.53514971108599196</c:v>
                </c:pt>
                <c:pt idx="337">
                  <c:v>0.53530976623185722</c:v>
                </c:pt>
                <c:pt idx="338">
                  <c:v>0.53547101158259081</c:v>
                </c:pt>
                <c:pt idx="339">
                  <c:v>0.53563339802129695</c:v>
                </c:pt>
                <c:pt idx="340">
                  <c:v>0.53579687608349325</c:v>
                </c:pt>
                <c:pt idx="341">
                  <c:v>0.5359613959721784</c:v>
                </c:pt>
                <c:pt idx="342">
                  <c:v>0.53612690757300052</c:v>
                </c:pt>
                <c:pt idx="343">
                  <c:v>0.53629336046952258</c:v>
                </c:pt>
                <c:pt idx="344">
                  <c:v>0.53646070395857992</c:v>
                </c:pt>
                <c:pt idx="345">
                  <c:v>0.53662888706572476</c:v>
                </c:pt>
                <c:pt idx="346">
                  <c:v>0.53679785856075324</c:v>
                </c:pt>
                <c:pt idx="347">
                  <c:v>0.53696756697331127</c:v>
                </c:pt>
                <c:pt idx="348">
                  <c:v>0.53713796060857233</c:v>
                </c:pt>
                <c:pt idx="349">
                  <c:v>0.53730898756298451</c:v>
                </c:pt>
                <c:pt idx="350">
                  <c:v>0.53748059574008067</c:v>
                </c:pt>
                <c:pt idx="351">
                  <c:v>0.53765273286634763</c:v>
                </c:pt>
                <c:pt idx="352">
                  <c:v>0.5378253465071493</c:v>
                </c:pt>
                <c:pt idx="353">
                  <c:v>0.53799838408269851</c:v>
                </c:pt>
                <c:pt idx="354">
                  <c:v>0.53817179288407346</c:v>
                </c:pt>
                <c:pt idx="355">
                  <c:v>0.53834552008927339</c:v>
                </c:pt>
                <c:pt idx="356">
                  <c:v>0.53851951277930876</c:v>
                </c:pt>
                <c:pt idx="357">
                  <c:v>0.53869371795432053</c:v>
                </c:pt>
                <c:pt idx="358">
                  <c:v>0.53886808254972496</c:v>
                </c:pt>
                <c:pt idx="359">
                  <c:v>0.53904255345237717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EA6-4A2D-8507-EE2BA26FC5F6}"/>
            </c:ext>
          </c:extLst>
        </c:ser>
        <c:ser>
          <c:idx val="7"/>
          <c:order val="7"/>
          <c:tx>
            <c:strRef>
              <c:f>{"Forks"}</c:f>
              <c:strCache>
                <c:ptCount val="1"/>
                <c:pt idx="0">
                  <c:v>Forks</c:v>
                </c:pt>
              </c:strCache>
            </c:strRef>
          </c:tx>
          <c:spPr>
            <a:ln w="19050" cap="rnd">
              <a:solidFill>
                <a:srgbClr val="57811B"/>
              </a:solidFill>
              <a:round/>
            </a:ln>
            <a:effectLst/>
          </c:spPr>
          <c:marker>
            <c:symbol val="none"/>
          </c:marker>
          <c:xVal>
            <c:numRef>
              <c:f>'ZXR750 Data'!$Z$3:$Z$4</c:f>
              <c:numCache>
                <c:formatCode>General</c:formatCode>
                <c:ptCount val="2"/>
                <c:pt idx="0">
                  <c:v>0</c:v>
                </c:pt>
                <c:pt idx="1">
                  <c:v>0.2724451750469265</c:v>
                </c:pt>
              </c:numCache>
            </c:numRef>
          </c:xVal>
          <c:yVal>
            <c:numRef>
              <c:f>'ZXR750 Data'!$AA$3:$AA$4</c:f>
              <c:numCache>
                <c:formatCode>General</c:formatCode>
                <c:ptCount val="2"/>
                <c:pt idx="0">
                  <c:v>0.2999</c:v>
                </c:pt>
                <c:pt idx="1">
                  <c:v>0.95862186254416182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EA6-4A2D-8507-EE2BA26FC5F6}"/>
            </c:ext>
          </c:extLst>
        </c:ser>
        <c:ser>
          <c:idx val="8"/>
          <c:order val="8"/>
          <c:tx>
            <c:strRef>
              <c:f>{"Steering Axis"}</c:f>
              <c:strCache>
                <c:ptCount val="1"/>
                <c:pt idx="0">
                  <c:v>Steering Axis</c:v>
                </c:pt>
              </c:strCache>
            </c:strRef>
          </c:tx>
          <c:spPr>
            <a:ln w="19050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Data'!$AD$3:$AD$4</c:f>
              <c:numCache>
                <c:formatCode>General</c:formatCode>
                <c:ptCount val="2"/>
                <c:pt idx="0">
                  <c:v>0.30224678560055596</c:v>
                </c:pt>
                <c:pt idx="1">
                  <c:v>-8.9138104160975451E-2</c:v>
                </c:pt>
              </c:numCache>
            </c:numRef>
          </c:xVal>
          <c:yVal>
            <c:numRef>
              <c:f>'ZXR750 Data'!$AE$3:$AE$4</c:f>
              <c:numCache>
                <c:formatCode>General</c:formatCode>
                <c:ptCount val="2"/>
                <c:pt idx="0">
                  <c:v>0.94629601537612495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EA6-4A2D-8507-EE2BA26FC5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038536"/>
        <c:axId val="1478040584"/>
      </c:scatterChart>
      <c:valAx>
        <c:axId val="147803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40584"/>
        <c:crosses val="autoZero"/>
        <c:crossBetween val="midCat"/>
      </c:valAx>
      <c:valAx>
        <c:axId val="147804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3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ER6N Geometry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xVal>
            <c:numRef>
              <c:f>'ER6N Data'!$F$3:$F$362</c:f>
              <c:numCache>
                <c:formatCode>General</c:formatCode>
                <c:ptCount val="360"/>
                <c:pt idx="0">
                  <c:v>0.2999</c:v>
                </c:pt>
                <c:pt idx="1">
                  <c:v>0.29985432377740173</c:v>
                </c:pt>
                <c:pt idx="2">
                  <c:v>0.29971730902302685</c:v>
                </c:pt>
                <c:pt idx="3">
                  <c:v>0.2994889974728967</c:v>
                </c:pt>
                <c:pt idx="4">
                  <c:v>0.29916945867292127</c:v>
                </c:pt>
                <c:pt idx="5">
                  <c:v>0.29875878995771449</c:v>
                </c:pt>
                <c:pt idx="6">
                  <c:v>0.29825711642094516</c:v>
                </c:pt>
                <c:pt idx="7">
                  <c:v>0.29766459087723246</c:v>
                </c:pt>
                <c:pt idx="8">
                  <c:v>0.29698139381559696</c:v>
                </c:pt>
                <c:pt idx="9">
                  <c:v>0.29620773334448181</c:v>
                </c:pt>
                <c:pt idx="10">
                  <c:v>0.2953438451283612</c:v>
                </c:pt>
                <c:pt idx="11">
                  <c:v>0.29438999231595442</c:v>
                </c:pt>
                <c:pt idx="12">
                  <c:v>0.29334646546006832</c:v>
                </c:pt>
                <c:pt idx="13">
                  <c:v>0.29221358242909207</c:v>
                </c:pt>
                <c:pt idx="14">
                  <c:v>0.29099168831017136</c:v>
                </c:pt>
                <c:pt idx="15">
                  <c:v>0.28968115530409161</c:v>
                </c:pt>
                <c:pt idx="16">
                  <c:v>0.28828238261190181</c:v>
                </c:pt>
                <c:pt idx="17">
                  <c:v>0.28679579631331431</c:v>
                </c:pt>
                <c:pt idx="18">
                  <c:v>0.28522184923691657</c:v>
                </c:pt>
                <c:pt idx="19">
                  <c:v>0.28356102082223511</c:v>
                </c:pt>
                <c:pt idx="20">
                  <c:v>0.28181381697369395</c:v>
                </c:pt>
                <c:pt idx="21">
                  <c:v>0.27998076990651083</c:v>
                </c:pt>
                <c:pt idx="22">
                  <c:v>0.27806243798457952</c:v>
                </c:pt>
                <c:pt idx="23">
                  <c:v>0.27605940555038688</c:v>
                </c:pt>
                <c:pt idx="24">
                  <c:v>0.27397228274701602</c:v>
                </c:pt>
                <c:pt idx="25">
                  <c:v>0.27180170533229131</c:v>
                </c:pt>
                <c:pt idx="26">
                  <c:v>0.26954833448512017</c:v>
                </c:pt>
                <c:pt idx="27">
                  <c:v>0.26721285660409155</c:v>
                </c:pt>
                <c:pt idx="28">
                  <c:v>0.2647959830983922</c:v>
                </c:pt>
                <c:pt idx="29">
                  <c:v>0.26229845017110476</c:v>
                </c:pt>
                <c:pt idx="30">
                  <c:v>0.25972101859495317</c:v>
                </c:pt>
                <c:pt idx="31">
                  <c:v>0.25706447348056349</c:v>
                </c:pt>
                <c:pt idx="32">
                  <c:v>0.25432962403731213</c:v>
                </c:pt>
                <c:pt idx="33">
                  <c:v>0.2515173033268327</c:v>
                </c:pt>
                <c:pt idx="34">
                  <c:v>0.24862836800925697</c:v>
                </c:pt>
                <c:pt idx="35">
                  <c:v>0.24566369808226865</c:v>
                </c:pt>
                <c:pt idx="36">
                  <c:v>0.24262419661304674</c:v>
                </c:pt>
                <c:pt idx="37">
                  <c:v>0.23951078946318313</c:v>
                </c:pt>
                <c:pt idx="38">
                  <c:v>0.2363244250066559</c:v>
                </c:pt>
                <c:pt idx="39">
                  <c:v>0.23306607384094558</c:v>
                </c:pt>
                <c:pt idx="40">
                  <c:v>0.22973672849138152</c:v>
                </c:pt>
                <c:pt idx="41">
                  <c:v>0.22633740310880932</c:v>
                </c:pt>
                <c:pt idx="42">
                  <c:v>0.22286913316067053</c:v>
                </c:pt>
                <c:pt idx="43">
                  <c:v>0.21933297511558922</c:v>
                </c:pt>
                <c:pt idx="44">
                  <c:v>0.21573000612156149</c:v>
                </c:pt>
                <c:pt idx="45">
                  <c:v>0.21206132367784561</c:v>
                </c:pt>
                <c:pt idx="46">
                  <c:v>0.20832804530065327</c:v>
                </c:pt>
                <c:pt idx="47">
                  <c:v>0.20453130818274329</c:v>
                </c:pt>
                <c:pt idx="48">
                  <c:v>0.20067226884702158</c:v>
                </c:pt>
                <c:pt idx="49">
                  <c:v>0.19675210279425312</c:v>
                </c:pt>
                <c:pt idx="50">
                  <c:v>0.19277200414499315</c:v>
                </c:pt>
                <c:pt idx="51">
                  <c:v>0.18873318527584626</c:v>
                </c:pt>
                <c:pt idx="52">
                  <c:v>0.18463687645016491</c:v>
                </c:pt>
                <c:pt idx="53">
                  <c:v>0.18048432544329931</c:v>
                </c:pt>
                <c:pt idx="54">
                  <c:v>0.17627679716251268</c:v>
                </c:pt>
                <c:pt idx="55">
                  <c:v>0.17201557326167874</c:v>
                </c:pt>
                <c:pt idx="56">
                  <c:v>0.16770195175087696</c:v>
                </c:pt>
                <c:pt idx="57">
                  <c:v>0.16333724660100662</c:v>
                </c:pt>
                <c:pt idx="58">
                  <c:v>0.15892278734353815</c:v>
                </c:pt>
                <c:pt idx="59">
                  <c:v>0.15445991866552525</c:v>
                </c:pt>
                <c:pt idx="60">
                  <c:v>0.14995000000000003</c:v>
                </c:pt>
                <c:pt idx="61">
                  <c:v>0.14539440511187651</c:v>
                </c:pt>
                <c:pt idx="62">
                  <c:v>0.14079452167948867</c:v>
                </c:pt>
                <c:pt idx="63">
                  <c:v>0.13615175087189008</c:v>
                </c:pt>
                <c:pt idx="64">
                  <c:v>0.13146750692204434</c:v>
                </c:pt>
                <c:pt idx="65">
                  <c:v>0.12674321669603575</c:v>
                </c:pt>
                <c:pt idx="66">
                  <c:v>0.12198031925843249</c:v>
                </c:pt>
                <c:pt idx="67">
                  <c:v>0.11718026543393319</c:v>
                </c:pt>
                <c:pt idx="68">
                  <c:v>0.112344517365432</c:v>
                </c:pt>
                <c:pt idx="69">
                  <c:v>0.10747454806863559</c:v>
                </c:pt>
                <c:pt idx="70">
                  <c:v>0.10257184098336808</c:v>
                </c:pt>
                <c:pt idx="71">
                  <c:v>9.7637889521701313E-2</c:v>
                </c:pt>
                <c:pt idx="72">
                  <c:v>9.2674196613046739E-2</c:v>
                </c:pt>
                <c:pt idx="73">
                  <c:v>8.7682274246348751E-2</c:v>
                </c:pt>
                <c:pt idx="74">
                  <c:v>8.2663643009518048E-2</c:v>
                </c:pt>
                <c:pt idx="75">
                  <c:v>7.7619831626245972E-2</c:v>
                </c:pt>
                <c:pt idx="76">
                  <c:v>7.255237649034034E-2</c:v>
                </c:pt>
                <c:pt idx="77">
                  <c:v>6.7462821197725092E-2</c:v>
                </c:pt>
                <c:pt idx="78">
                  <c:v>6.2352716076246061E-2</c:v>
                </c:pt>
                <c:pt idx="79">
                  <c:v>5.7223617713425823E-2</c:v>
                </c:pt>
                <c:pt idx="80">
                  <c:v>5.2077088482312434E-2</c:v>
                </c:pt>
                <c:pt idx="81">
                  <c:v>4.6914696065565253E-2</c:v>
                </c:pt>
                <c:pt idx="82">
                  <c:v>4.1738012977923636E-2</c:v>
                </c:pt>
                <c:pt idx="83">
                  <c:v>3.6548616087203729E-2</c:v>
                </c:pt>
                <c:pt idx="84">
                  <c:v>3.134808613396927E-2</c:v>
                </c:pt>
                <c:pt idx="85">
                  <c:v>2.6138007250022674E-2</c:v>
                </c:pt>
                <c:pt idx="86">
                  <c:v>2.0919966475863156E-2</c:v>
                </c:pt>
                <c:pt idx="87">
                  <c:v>1.5695553277258894E-2</c:v>
                </c:pt>
                <c:pt idx="88">
                  <c:v>1.0466359061080075E-2</c:v>
                </c:pt>
                <c:pt idx="89">
                  <c:v>5.2339766905413511E-3</c:v>
                </c:pt>
                <c:pt idx="90">
                  <c:v>1.8371101081354757E-17</c:v>
                </c:pt>
                <c:pt idx="91">
                  <c:v>-5.2339766905413147E-3</c:v>
                </c:pt>
                <c:pt idx="92">
                  <c:v>-1.0466359061080037E-2</c:v>
                </c:pt>
                <c:pt idx="93">
                  <c:v>-1.5695553277258859E-2</c:v>
                </c:pt>
                <c:pt idx="94">
                  <c:v>-2.0919966475863187E-2</c:v>
                </c:pt>
                <c:pt idx="95">
                  <c:v>-2.6138007250022705E-2</c:v>
                </c:pt>
                <c:pt idx="96">
                  <c:v>-3.1348086133969298E-2</c:v>
                </c:pt>
                <c:pt idx="97">
                  <c:v>-3.6548616087203695E-2</c:v>
                </c:pt>
                <c:pt idx="98">
                  <c:v>-4.1738012977923601E-2</c:v>
                </c:pt>
                <c:pt idx="99">
                  <c:v>-4.6914696065565219E-2</c:v>
                </c:pt>
                <c:pt idx="100">
                  <c:v>-5.2077088482312399E-2</c:v>
                </c:pt>
                <c:pt idx="101">
                  <c:v>-5.7223617713425788E-2</c:v>
                </c:pt>
                <c:pt idx="102">
                  <c:v>-6.2352716076246026E-2</c:v>
                </c:pt>
                <c:pt idx="103">
                  <c:v>-6.746282119772512E-2</c:v>
                </c:pt>
                <c:pt idx="104">
                  <c:v>-7.2552376490340367E-2</c:v>
                </c:pt>
                <c:pt idx="105">
                  <c:v>-7.7619831626246E-2</c:v>
                </c:pt>
                <c:pt idx="106">
                  <c:v>-8.266364300951802E-2</c:v>
                </c:pt>
                <c:pt idx="107">
                  <c:v>-8.7682274246348724E-2</c:v>
                </c:pt>
                <c:pt idx="108">
                  <c:v>-9.2674196613046711E-2</c:v>
                </c:pt>
                <c:pt idx="109">
                  <c:v>-9.7637889521701271E-2</c:v>
                </c:pt>
                <c:pt idx="110">
                  <c:v>-0.10257184098336805</c:v>
                </c:pt>
                <c:pt idx="111">
                  <c:v>-0.10747454806863554</c:v>
                </c:pt>
                <c:pt idx="112">
                  <c:v>-0.11234451736543204</c:v>
                </c:pt>
                <c:pt idx="113">
                  <c:v>-0.1171802654339332</c:v>
                </c:pt>
                <c:pt idx="114">
                  <c:v>-0.1219803192584325</c:v>
                </c:pt>
                <c:pt idx="115">
                  <c:v>-0.12674321669603572</c:v>
                </c:pt>
                <c:pt idx="116">
                  <c:v>-0.13146750692204434</c:v>
                </c:pt>
                <c:pt idx="117">
                  <c:v>-0.13615175087189005</c:v>
                </c:pt>
                <c:pt idx="118">
                  <c:v>-0.14079452167948869</c:v>
                </c:pt>
                <c:pt idx="119">
                  <c:v>-0.14539440511187646</c:v>
                </c:pt>
                <c:pt idx="120">
                  <c:v>-0.14994999999999994</c:v>
                </c:pt>
                <c:pt idx="121">
                  <c:v>-0.15445991866552528</c:v>
                </c:pt>
                <c:pt idx="122">
                  <c:v>-0.15892278734353812</c:v>
                </c:pt>
                <c:pt idx="123">
                  <c:v>-0.16333724660100662</c:v>
                </c:pt>
                <c:pt idx="124">
                  <c:v>-0.16770195175087693</c:v>
                </c:pt>
                <c:pt idx="125">
                  <c:v>-0.17201557326167874</c:v>
                </c:pt>
                <c:pt idx="126">
                  <c:v>-0.17627679716251266</c:v>
                </c:pt>
                <c:pt idx="127">
                  <c:v>-0.18048432544329931</c:v>
                </c:pt>
                <c:pt idx="128">
                  <c:v>-0.18463687645016491</c:v>
                </c:pt>
                <c:pt idx="129">
                  <c:v>-0.1887331852758462</c:v>
                </c:pt>
                <c:pt idx="130">
                  <c:v>-0.19277200414499315</c:v>
                </c:pt>
                <c:pt idx="131">
                  <c:v>-0.19675210279425309</c:v>
                </c:pt>
                <c:pt idx="132">
                  <c:v>-0.20067226884702158</c:v>
                </c:pt>
                <c:pt idx="133">
                  <c:v>-0.20453130818274326</c:v>
                </c:pt>
                <c:pt idx="134">
                  <c:v>-0.2083280453006533</c:v>
                </c:pt>
                <c:pt idx="135">
                  <c:v>-0.21206132367784558</c:v>
                </c:pt>
                <c:pt idx="136">
                  <c:v>-0.21573000612156149</c:v>
                </c:pt>
                <c:pt idx="137">
                  <c:v>-0.21933297511558922</c:v>
                </c:pt>
                <c:pt idx="138">
                  <c:v>-0.22286913316067047</c:v>
                </c:pt>
                <c:pt idx="139">
                  <c:v>-0.22633740310880932</c:v>
                </c:pt>
                <c:pt idx="140">
                  <c:v>-0.22973672849138146</c:v>
                </c:pt>
                <c:pt idx="141">
                  <c:v>-0.23306607384094558</c:v>
                </c:pt>
                <c:pt idx="142">
                  <c:v>-0.2363244250066559</c:v>
                </c:pt>
                <c:pt idx="143">
                  <c:v>-0.23951078946318316</c:v>
                </c:pt>
                <c:pt idx="144">
                  <c:v>-0.24262419661304671</c:v>
                </c:pt>
                <c:pt idx="145">
                  <c:v>-0.24566369808226868</c:v>
                </c:pt>
                <c:pt idx="146">
                  <c:v>-0.24862836800925697</c:v>
                </c:pt>
                <c:pt idx="147">
                  <c:v>-0.25151730332683264</c:v>
                </c:pt>
                <c:pt idx="148">
                  <c:v>-0.25432962403731213</c:v>
                </c:pt>
                <c:pt idx="149">
                  <c:v>-0.25706447348056344</c:v>
                </c:pt>
                <c:pt idx="150">
                  <c:v>-0.25972101859495317</c:v>
                </c:pt>
                <c:pt idx="151">
                  <c:v>-0.26229845017110476</c:v>
                </c:pt>
                <c:pt idx="152">
                  <c:v>-0.2647959830983922</c:v>
                </c:pt>
                <c:pt idx="153">
                  <c:v>-0.2672128566040915</c:v>
                </c:pt>
                <c:pt idx="154">
                  <c:v>-0.26954833448512017</c:v>
                </c:pt>
                <c:pt idx="155">
                  <c:v>-0.27180170533229131</c:v>
                </c:pt>
                <c:pt idx="156">
                  <c:v>-0.27397228274701596</c:v>
                </c:pt>
                <c:pt idx="157">
                  <c:v>-0.27605940555038688</c:v>
                </c:pt>
                <c:pt idx="158">
                  <c:v>-0.27806243798457952</c:v>
                </c:pt>
                <c:pt idx="159">
                  <c:v>-0.27998076990651083</c:v>
                </c:pt>
                <c:pt idx="160">
                  <c:v>-0.2818138169736939</c:v>
                </c:pt>
                <c:pt idx="161">
                  <c:v>-0.28356102082223511</c:v>
                </c:pt>
                <c:pt idx="162">
                  <c:v>-0.28522184923691657</c:v>
                </c:pt>
                <c:pt idx="163">
                  <c:v>-0.28679579631331437</c:v>
                </c:pt>
                <c:pt idx="164">
                  <c:v>-0.28828238261190181</c:v>
                </c:pt>
                <c:pt idx="165">
                  <c:v>-0.28968115530409155</c:v>
                </c:pt>
                <c:pt idx="166">
                  <c:v>-0.29099168831017136</c:v>
                </c:pt>
                <c:pt idx="167">
                  <c:v>-0.29221358242909201</c:v>
                </c:pt>
                <c:pt idx="168">
                  <c:v>-0.29334646546006832</c:v>
                </c:pt>
                <c:pt idx="169">
                  <c:v>-0.29438999231595442</c:v>
                </c:pt>
                <c:pt idx="170">
                  <c:v>-0.2953438451283612</c:v>
                </c:pt>
                <c:pt idx="171">
                  <c:v>-0.29620773334448181</c:v>
                </c:pt>
                <c:pt idx="172">
                  <c:v>-0.29698139381559696</c:v>
                </c:pt>
                <c:pt idx="173">
                  <c:v>-0.29766459087723246</c:v>
                </c:pt>
                <c:pt idx="174">
                  <c:v>-0.29825711642094516</c:v>
                </c:pt>
                <c:pt idx="175">
                  <c:v>-0.29875878995771449</c:v>
                </c:pt>
                <c:pt idx="176">
                  <c:v>-0.29916945867292127</c:v>
                </c:pt>
                <c:pt idx="177">
                  <c:v>-0.2994889974728967</c:v>
                </c:pt>
                <c:pt idx="178">
                  <c:v>-0.29971730902302685</c:v>
                </c:pt>
                <c:pt idx="179">
                  <c:v>-0.29985432377740173</c:v>
                </c:pt>
                <c:pt idx="180">
                  <c:v>-0.2999</c:v>
                </c:pt>
                <c:pt idx="181">
                  <c:v>-0.29985432377740173</c:v>
                </c:pt>
                <c:pt idx="182">
                  <c:v>-0.29971730902302685</c:v>
                </c:pt>
                <c:pt idx="183">
                  <c:v>-0.2994889974728967</c:v>
                </c:pt>
                <c:pt idx="184">
                  <c:v>-0.29916945867292127</c:v>
                </c:pt>
                <c:pt idx="185">
                  <c:v>-0.29875878995771449</c:v>
                </c:pt>
                <c:pt idx="186">
                  <c:v>-0.29825711642094516</c:v>
                </c:pt>
                <c:pt idx="187">
                  <c:v>-0.29766459087723252</c:v>
                </c:pt>
                <c:pt idx="188">
                  <c:v>-0.29698139381559691</c:v>
                </c:pt>
                <c:pt idx="189">
                  <c:v>-0.29620773334448181</c:v>
                </c:pt>
                <c:pt idx="190">
                  <c:v>-0.2953438451283612</c:v>
                </c:pt>
                <c:pt idx="191">
                  <c:v>-0.29438999231595442</c:v>
                </c:pt>
                <c:pt idx="192">
                  <c:v>-0.29334646546006832</c:v>
                </c:pt>
                <c:pt idx="193">
                  <c:v>-0.29221358242909207</c:v>
                </c:pt>
                <c:pt idx="194">
                  <c:v>-0.29099168831017136</c:v>
                </c:pt>
                <c:pt idx="195">
                  <c:v>-0.28968115530409161</c:v>
                </c:pt>
                <c:pt idx="196">
                  <c:v>-0.28828238261190181</c:v>
                </c:pt>
                <c:pt idx="197">
                  <c:v>-0.28679579631331431</c:v>
                </c:pt>
                <c:pt idx="198">
                  <c:v>-0.28522184923691657</c:v>
                </c:pt>
                <c:pt idx="199">
                  <c:v>-0.28356102082223511</c:v>
                </c:pt>
                <c:pt idx="200">
                  <c:v>-0.28181381697369395</c:v>
                </c:pt>
                <c:pt idx="201">
                  <c:v>-0.27998076990651083</c:v>
                </c:pt>
                <c:pt idx="202">
                  <c:v>-0.27806243798457952</c:v>
                </c:pt>
                <c:pt idx="203">
                  <c:v>-0.27605940555038688</c:v>
                </c:pt>
                <c:pt idx="204">
                  <c:v>-0.27397228274701602</c:v>
                </c:pt>
                <c:pt idx="205">
                  <c:v>-0.27180170533229137</c:v>
                </c:pt>
                <c:pt idx="206">
                  <c:v>-0.26954833448512017</c:v>
                </c:pt>
                <c:pt idx="207">
                  <c:v>-0.26721285660409155</c:v>
                </c:pt>
                <c:pt idx="208">
                  <c:v>-0.2647959830983922</c:v>
                </c:pt>
                <c:pt idx="209">
                  <c:v>-0.26229845017110481</c:v>
                </c:pt>
                <c:pt idx="210">
                  <c:v>-0.25972101859495311</c:v>
                </c:pt>
                <c:pt idx="211">
                  <c:v>-0.25706447348056349</c:v>
                </c:pt>
                <c:pt idx="212">
                  <c:v>-0.25432962403731219</c:v>
                </c:pt>
                <c:pt idx="213">
                  <c:v>-0.2515173033268327</c:v>
                </c:pt>
                <c:pt idx="214">
                  <c:v>-0.24862836800925706</c:v>
                </c:pt>
                <c:pt idx="215">
                  <c:v>-0.24566369808226865</c:v>
                </c:pt>
                <c:pt idx="216">
                  <c:v>-0.24262419661304677</c:v>
                </c:pt>
                <c:pt idx="217">
                  <c:v>-0.23951078946318313</c:v>
                </c:pt>
                <c:pt idx="218">
                  <c:v>-0.23632442500665593</c:v>
                </c:pt>
                <c:pt idx="219">
                  <c:v>-0.23306607384094555</c:v>
                </c:pt>
                <c:pt idx="220">
                  <c:v>-0.22973672849138152</c:v>
                </c:pt>
                <c:pt idx="221">
                  <c:v>-0.22633740310880937</c:v>
                </c:pt>
                <c:pt idx="222">
                  <c:v>-0.22286913316067053</c:v>
                </c:pt>
                <c:pt idx="223">
                  <c:v>-0.21933297511558925</c:v>
                </c:pt>
                <c:pt idx="224">
                  <c:v>-0.21573000612156146</c:v>
                </c:pt>
                <c:pt idx="225">
                  <c:v>-0.21206132367784564</c:v>
                </c:pt>
                <c:pt idx="226">
                  <c:v>-0.20832804530065327</c:v>
                </c:pt>
                <c:pt idx="227">
                  <c:v>-0.20453130818274332</c:v>
                </c:pt>
                <c:pt idx="228">
                  <c:v>-0.20067226884702155</c:v>
                </c:pt>
                <c:pt idx="229">
                  <c:v>-0.19675210279425312</c:v>
                </c:pt>
                <c:pt idx="230">
                  <c:v>-0.19277200414499318</c:v>
                </c:pt>
                <c:pt idx="231">
                  <c:v>-0.18873318527584637</c:v>
                </c:pt>
                <c:pt idx="232">
                  <c:v>-0.18463687645016486</c:v>
                </c:pt>
                <c:pt idx="233">
                  <c:v>-0.18048432544329929</c:v>
                </c:pt>
                <c:pt idx="234">
                  <c:v>-0.17627679716251274</c:v>
                </c:pt>
                <c:pt idx="235">
                  <c:v>-0.17201557326167882</c:v>
                </c:pt>
                <c:pt idx="236">
                  <c:v>-0.1677019517508769</c:v>
                </c:pt>
                <c:pt idx="237">
                  <c:v>-0.1633372466010066</c:v>
                </c:pt>
                <c:pt idx="238">
                  <c:v>-0.15892278734353818</c:v>
                </c:pt>
                <c:pt idx="239">
                  <c:v>-0.15445991866552533</c:v>
                </c:pt>
                <c:pt idx="240">
                  <c:v>-0.14995000000000014</c:v>
                </c:pt>
                <c:pt idx="241">
                  <c:v>-0.14539440511187643</c:v>
                </c:pt>
                <c:pt idx="242">
                  <c:v>-0.14079452167948864</c:v>
                </c:pt>
                <c:pt idx="243">
                  <c:v>-0.13615175087189013</c:v>
                </c:pt>
                <c:pt idx="244">
                  <c:v>-0.13146750692204442</c:v>
                </c:pt>
                <c:pt idx="245">
                  <c:v>-0.12674321669603567</c:v>
                </c:pt>
                <c:pt idx="246">
                  <c:v>-0.12198031925843245</c:v>
                </c:pt>
                <c:pt idx="247">
                  <c:v>-0.11718026543393321</c:v>
                </c:pt>
                <c:pt idx="248">
                  <c:v>-0.11234451736543209</c:v>
                </c:pt>
                <c:pt idx="249">
                  <c:v>-0.10747454806863568</c:v>
                </c:pt>
                <c:pt idx="250">
                  <c:v>-0.102571840983368</c:v>
                </c:pt>
                <c:pt idx="251">
                  <c:v>-9.7637889521701271E-2</c:v>
                </c:pt>
                <c:pt idx="252">
                  <c:v>-9.267419661304678E-2</c:v>
                </c:pt>
                <c:pt idx="253">
                  <c:v>-8.7682274246348862E-2</c:v>
                </c:pt>
                <c:pt idx="254">
                  <c:v>-8.2663643009517965E-2</c:v>
                </c:pt>
                <c:pt idx="255">
                  <c:v>-7.761983162624593E-2</c:v>
                </c:pt>
                <c:pt idx="256">
                  <c:v>-7.2552376490340367E-2</c:v>
                </c:pt>
                <c:pt idx="257">
                  <c:v>-6.746282119772519E-2</c:v>
                </c:pt>
                <c:pt idx="258">
                  <c:v>-6.2352716076246158E-2</c:v>
                </c:pt>
                <c:pt idx="259">
                  <c:v>-5.7223617713425726E-2</c:v>
                </c:pt>
                <c:pt idx="260">
                  <c:v>-5.2077088482312406E-2</c:v>
                </c:pt>
                <c:pt idx="261">
                  <c:v>-4.6914696065565288E-2</c:v>
                </c:pt>
                <c:pt idx="262">
                  <c:v>-4.173801297792374E-2</c:v>
                </c:pt>
                <c:pt idx="263">
                  <c:v>-3.6548616087203639E-2</c:v>
                </c:pt>
                <c:pt idx="264">
                  <c:v>-3.1348086133969243E-2</c:v>
                </c:pt>
                <c:pt idx="265">
                  <c:v>-2.6138007250022709E-2</c:v>
                </c:pt>
                <c:pt idx="266">
                  <c:v>-2.091996647586326E-2</c:v>
                </c:pt>
                <c:pt idx="267">
                  <c:v>-1.5695553277258998E-2</c:v>
                </c:pt>
                <c:pt idx="268">
                  <c:v>-1.0466359061079978E-2</c:v>
                </c:pt>
                <c:pt idx="269">
                  <c:v>-5.2339766905413207E-3</c:v>
                </c:pt>
                <c:pt idx="270">
                  <c:v>-5.5113303244064268E-17</c:v>
                </c:pt>
                <c:pt idx="271">
                  <c:v>5.2339766905412106E-3</c:v>
                </c:pt>
                <c:pt idx="272">
                  <c:v>1.0466359061080134E-2</c:v>
                </c:pt>
                <c:pt idx="273">
                  <c:v>1.569555327725889E-2</c:v>
                </c:pt>
                <c:pt idx="274">
                  <c:v>2.0919966475863153E-2</c:v>
                </c:pt>
                <c:pt idx="275">
                  <c:v>2.6138007250022601E-2</c:v>
                </c:pt>
                <c:pt idx="276">
                  <c:v>3.1348086133969132E-2</c:v>
                </c:pt>
                <c:pt idx="277">
                  <c:v>3.6548616087203792E-2</c:v>
                </c:pt>
                <c:pt idx="278">
                  <c:v>4.1738012977923636E-2</c:v>
                </c:pt>
                <c:pt idx="279">
                  <c:v>4.6914696065565177E-2</c:v>
                </c:pt>
                <c:pt idx="280">
                  <c:v>5.2077088482312295E-2</c:v>
                </c:pt>
                <c:pt idx="281">
                  <c:v>5.7223617713425878E-2</c:v>
                </c:pt>
                <c:pt idx="282">
                  <c:v>6.2352716076246054E-2</c:v>
                </c:pt>
                <c:pt idx="283">
                  <c:v>6.7462821197725092E-2</c:v>
                </c:pt>
                <c:pt idx="284">
                  <c:v>7.255237649034027E-2</c:v>
                </c:pt>
                <c:pt idx="285">
                  <c:v>7.7619831626245833E-2</c:v>
                </c:pt>
                <c:pt idx="286">
                  <c:v>8.2663643009518117E-2</c:v>
                </c:pt>
                <c:pt idx="287">
                  <c:v>8.7682274246348738E-2</c:v>
                </c:pt>
                <c:pt idx="288">
                  <c:v>9.2674196613046669E-2</c:v>
                </c:pt>
                <c:pt idx="289">
                  <c:v>9.7637889521701174E-2</c:v>
                </c:pt>
                <c:pt idx="290">
                  <c:v>0.10257184098336813</c:v>
                </c:pt>
                <c:pt idx="291">
                  <c:v>0.10747454806863559</c:v>
                </c:pt>
                <c:pt idx="292">
                  <c:v>0.112344517365432</c:v>
                </c:pt>
                <c:pt idx="293">
                  <c:v>0.11718026543393312</c:v>
                </c:pt>
                <c:pt idx="294">
                  <c:v>0.12198031925843235</c:v>
                </c:pt>
                <c:pt idx="295">
                  <c:v>0.1267432166960358</c:v>
                </c:pt>
                <c:pt idx="296">
                  <c:v>0.13146750692204431</c:v>
                </c:pt>
                <c:pt idx="297">
                  <c:v>0.13615175087189005</c:v>
                </c:pt>
                <c:pt idx="298">
                  <c:v>0.14079452167948853</c:v>
                </c:pt>
                <c:pt idx="299">
                  <c:v>0.14539440511187654</c:v>
                </c:pt>
                <c:pt idx="300">
                  <c:v>0.14995000000000003</c:v>
                </c:pt>
                <c:pt idx="301">
                  <c:v>0.15445991866552525</c:v>
                </c:pt>
                <c:pt idx="302">
                  <c:v>0.1589227873435381</c:v>
                </c:pt>
                <c:pt idx="303">
                  <c:v>0.16333724660100649</c:v>
                </c:pt>
                <c:pt idx="304">
                  <c:v>0.16770195175087704</c:v>
                </c:pt>
                <c:pt idx="305">
                  <c:v>0.17201557326167871</c:v>
                </c:pt>
                <c:pt idx="306">
                  <c:v>0.17627679716251263</c:v>
                </c:pt>
                <c:pt idx="307">
                  <c:v>0.18048432544329918</c:v>
                </c:pt>
                <c:pt idx="308">
                  <c:v>0.18463687645016499</c:v>
                </c:pt>
                <c:pt idx="309">
                  <c:v>0.18873318527584626</c:v>
                </c:pt>
                <c:pt idx="310">
                  <c:v>0.19277200414499313</c:v>
                </c:pt>
                <c:pt idx="311">
                  <c:v>0.19675210279425306</c:v>
                </c:pt>
                <c:pt idx="312">
                  <c:v>0.20067226884702144</c:v>
                </c:pt>
                <c:pt idx="313">
                  <c:v>0.20453130818274332</c:v>
                </c:pt>
                <c:pt idx="314">
                  <c:v>0.20832804530065327</c:v>
                </c:pt>
                <c:pt idx="315">
                  <c:v>0.21206132367784555</c:v>
                </c:pt>
                <c:pt idx="316">
                  <c:v>0.2157300061215614</c:v>
                </c:pt>
                <c:pt idx="317">
                  <c:v>0.21933297511558927</c:v>
                </c:pt>
                <c:pt idx="318">
                  <c:v>0.22286913316067053</c:v>
                </c:pt>
                <c:pt idx="319">
                  <c:v>0.22633740310880929</c:v>
                </c:pt>
                <c:pt idx="320">
                  <c:v>0.22973672849138144</c:v>
                </c:pt>
                <c:pt idx="321">
                  <c:v>0.23306607384094546</c:v>
                </c:pt>
                <c:pt idx="322">
                  <c:v>0.23632442500665593</c:v>
                </c:pt>
                <c:pt idx="323">
                  <c:v>0.23951078946318313</c:v>
                </c:pt>
                <c:pt idx="324">
                  <c:v>0.24262419661304671</c:v>
                </c:pt>
                <c:pt idx="325">
                  <c:v>0.24566369808226857</c:v>
                </c:pt>
                <c:pt idx="326">
                  <c:v>0.24862836800925706</c:v>
                </c:pt>
                <c:pt idx="327">
                  <c:v>0.2515173033268327</c:v>
                </c:pt>
                <c:pt idx="328">
                  <c:v>0.25432962403731213</c:v>
                </c:pt>
                <c:pt idx="329">
                  <c:v>0.25706447348056344</c:v>
                </c:pt>
                <c:pt idx="330">
                  <c:v>0.25972101859495306</c:v>
                </c:pt>
                <c:pt idx="331">
                  <c:v>0.26229845017110481</c:v>
                </c:pt>
                <c:pt idx="332">
                  <c:v>0.2647959830983922</c:v>
                </c:pt>
                <c:pt idx="333">
                  <c:v>0.2672128566040915</c:v>
                </c:pt>
                <c:pt idx="334">
                  <c:v>0.26954833448512011</c:v>
                </c:pt>
                <c:pt idx="335">
                  <c:v>0.27180170533229137</c:v>
                </c:pt>
                <c:pt idx="336">
                  <c:v>0.27397228274701602</c:v>
                </c:pt>
                <c:pt idx="337">
                  <c:v>0.27605940555038683</c:v>
                </c:pt>
                <c:pt idx="338">
                  <c:v>0.27806243798457952</c:v>
                </c:pt>
                <c:pt idx="339">
                  <c:v>0.27998076990651072</c:v>
                </c:pt>
                <c:pt idx="340">
                  <c:v>0.28181381697369395</c:v>
                </c:pt>
                <c:pt idx="341">
                  <c:v>0.28356102082223511</c:v>
                </c:pt>
                <c:pt idx="342">
                  <c:v>0.28522184923691657</c:v>
                </c:pt>
                <c:pt idx="343">
                  <c:v>0.28679579631331431</c:v>
                </c:pt>
                <c:pt idx="344">
                  <c:v>0.28828238261190181</c:v>
                </c:pt>
                <c:pt idx="345">
                  <c:v>0.28968115530409161</c:v>
                </c:pt>
                <c:pt idx="346">
                  <c:v>0.29099168831017136</c:v>
                </c:pt>
                <c:pt idx="347">
                  <c:v>0.29221358242909201</c:v>
                </c:pt>
                <c:pt idx="348">
                  <c:v>0.29334646546006832</c:v>
                </c:pt>
                <c:pt idx="349">
                  <c:v>0.29438999231595442</c:v>
                </c:pt>
                <c:pt idx="350">
                  <c:v>0.2953438451283612</c:v>
                </c:pt>
                <c:pt idx="351">
                  <c:v>0.29620773334448181</c:v>
                </c:pt>
                <c:pt idx="352">
                  <c:v>0.29698139381559691</c:v>
                </c:pt>
                <c:pt idx="353">
                  <c:v>0.29766459087723252</c:v>
                </c:pt>
                <c:pt idx="354">
                  <c:v>0.29825711642094516</c:v>
                </c:pt>
                <c:pt idx="355">
                  <c:v>0.29875878995771449</c:v>
                </c:pt>
                <c:pt idx="356">
                  <c:v>0.29916945867292127</c:v>
                </c:pt>
                <c:pt idx="357">
                  <c:v>0.2994889974728967</c:v>
                </c:pt>
                <c:pt idx="358">
                  <c:v>0.29971730902302685</c:v>
                </c:pt>
                <c:pt idx="359">
                  <c:v>0.29985432377740173</c:v>
                </c:pt>
              </c:numCache>
            </c:numRef>
          </c:xVal>
          <c:yVal>
            <c:numRef>
              <c:f>'ER6N Data'!$G$3:$G$362</c:f>
              <c:numCache>
                <c:formatCode>General</c:formatCode>
                <c:ptCount val="360"/>
                <c:pt idx="0">
                  <c:v>0.2999</c:v>
                </c:pt>
                <c:pt idx="1">
                  <c:v>0.30513397669054132</c:v>
                </c:pt>
                <c:pt idx="2">
                  <c:v>0.31036635906108007</c:v>
                </c:pt>
                <c:pt idx="3">
                  <c:v>0.31559555327725886</c:v>
                </c:pt>
                <c:pt idx="4">
                  <c:v>0.32081996647586319</c:v>
                </c:pt>
                <c:pt idx="5">
                  <c:v>0.32603800725002269</c:v>
                </c:pt>
                <c:pt idx="6">
                  <c:v>0.33124808613396928</c:v>
                </c:pt>
                <c:pt idx="7">
                  <c:v>0.33644861608720372</c:v>
                </c:pt>
                <c:pt idx="8">
                  <c:v>0.34163801297792362</c:v>
                </c:pt>
                <c:pt idx="9">
                  <c:v>0.34681469606556525</c:v>
                </c:pt>
                <c:pt idx="10">
                  <c:v>0.35197708848231241</c:v>
                </c:pt>
                <c:pt idx="11">
                  <c:v>0.35712361771342577</c:v>
                </c:pt>
                <c:pt idx="12">
                  <c:v>0.36225271607624604</c:v>
                </c:pt>
                <c:pt idx="13">
                  <c:v>0.36736282119772512</c:v>
                </c:pt>
                <c:pt idx="14">
                  <c:v>0.37245237649034035</c:v>
                </c:pt>
                <c:pt idx="15">
                  <c:v>0.37751983162624597</c:v>
                </c:pt>
                <c:pt idx="16">
                  <c:v>0.38256364300951806</c:v>
                </c:pt>
                <c:pt idx="17">
                  <c:v>0.38758227424634872</c:v>
                </c:pt>
                <c:pt idx="18">
                  <c:v>0.39257419661304671</c:v>
                </c:pt>
                <c:pt idx="19">
                  <c:v>0.39753788952170133</c:v>
                </c:pt>
                <c:pt idx="20">
                  <c:v>0.40247184098336808</c:v>
                </c:pt>
                <c:pt idx="21">
                  <c:v>0.40737454806863554</c:v>
                </c:pt>
                <c:pt idx="22">
                  <c:v>0.41224451736543199</c:v>
                </c:pt>
                <c:pt idx="23">
                  <c:v>0.41708026543393317</c:v>
                </c:pt>
                <c:pt idx="24">
                  <c:v>0.4218803192584325</c:v>
                </c:pt>
                <c:pt idx="25">
                  <c:v>0.42664321669603578</c:v>
                </c:pt>
                <c:pt idx="26">
                  <c:v>0.43136750692204429</c:v>
                </c:pt>
                <c:pt idx="27">
                  <c:v>0.43605175087189008</c:v>
                </c:pt>
                <c:pt idx="28">
                  <c:v>0.44069452167948864</c:v>
                </c:pt>
                <c:pt idx="29">
                  <c:v>0.44529440511187646</c:v>
                </c:pt>
                <c:pt idx="30">
                  <c:v>0.44984999999999997</c:v>
                </c:pt>
                <c:pt idx="31">
                  <c:v>0.45435991866552528</c:v>
                </c:pt>
                <c:pt idx="32">
                  <c:v>0.45882278734353815</c:v>
                </c:pt>
                <c:pt idx="33">
                  <c:v>0.46323724660100662</c:v>
                </c:pt>
                <c:pt idx="34">
                  <c:v>0.46760195175087699</c:v>
                </c:pt>
                <c:pt idx="35">
                  <c:v>0.47191557326167871</c:v>
                </c:pt>
                <c:pt idx="36">
                  <c:v>0.47617679716251271</c:v>
                </c:pt>
                <c:pt idx="37">
                  <c:v>0.48038432544329929</c:v>
                </c:pt>
                <c:pt idx="38">
                  <c:v>0.48453687645016491</c:v>
                </c:pt>
                <c:pt idx="39">
                  <c:v>0.4886331852758462</c:v>
                </c:pt>
                <c:pt idx="40">
                  <c:v>0.49267200414499313</c:v>
                </c:pt>
                <c:pt idx="41">
                  <c:v>0.49665210279425309</c:v>
                </c:pt>
                <c:pt idx="42">
                  <c:v>0.50057226884702155</c:v>
                </c:pt>
                <c:pt idx="43">
                  <c:v>0.50443130818274329</c:v>
                </c:pt>
                <c:pt idx="44">
                  <c:v>0.50822804530065324</c:v>
                </c:pt>
                <c:pt idx="45">
                  <c:v>0.51196132367784553</c:v>
                </c:pt>
                <c:pt idx="46">
                  <c:v>0.51563000612156151</c:v>
                </c:pt>
                <c:pt idx="47">
                  <c:v>0.51923297511558919</c:v>
                </c:pt>
                <c:pt idx="48">
                  <c:v>0.52276913316067053</c:v>
                </c:pt>
                <c:pt idx="49">
                  <c:v>0.52623740310880929</c:v>
                </c:pt>
                <c:pt idx="50">
                  <c:v>0.52963672849138155</c:v>
                </c:pt>
                <c:pt idx="51">
                  <c:v>0.53296607384094563</c:v>
                </c:pt>
                <c:pt idx="52">
                  <c:v>0.5362244250066559</c:v>
                </c:pt>
                <c:pt idx="53">
                  <c:v>0.5394107894631831</c:v>
                </c:pt>
                <c:pt idx="54">
                  <c:v>0.54252419661304674</c:v>
                </c:pt>
                <c:pt idx="55">
                  <c:v>0.54556369808226868</c:v>
                </c:pt>
                <c:pt idx="56">
                  <c:v>0.54852836800925697</c:v>
                </c:pt>
                <c:pt idx="57">
                  <c:v>0.5514173033268327</c:v>
                </c:pt>
                <c:pt idx="58">
                  <c:v>0.55422962403731213</c:v>
                </c:pt>
                <c:pt idx="59">
                  <c:v>0.55696447348056344</c:v>
                </c:pt>
                <c:pt idx="60">
                  <c:v>0.55962101859495306</c:v>
                </c:pt>
                <c:pt idx="61">
                  <c:v>0.56219845017110481</c:v>
                </c:pt>
                <c:pt idx="62">
                  <c:v>0.5646959830983922</c:v>
                </c:pt>
                <c:pt idx="63">
                  <c:v>0.5671128566040915</c:v>
                </c:pt>
                <c:pt idx="64">
                  <c:v>0.56944833448512022</c:v>
                </c:pt>
                <c:pt idx="65">
                  <c:v>0.57170170533229125</c:v>
                </c:pt>
                <c:pt idx="66">
                  <c:v>0.57387228274701596</c:v>
                </c:pt>
                <c:pt idx="67">
                  <c:v>0.57595940555038694</c:v>
                </c:pt>
                <c:pt idx="68">
                  <c:v>0.57796243798457958</c:v>
                </c:pt>
                <c:pt idx="69">
                  <c:v>0.57988076990651083</c:v>
                </c:pt>
                <c:pt idx="70">
                  <c:v>0.58171381697369395</c:v>
                </c:pt>
                <c:pt idx="71">
                  <c:v>0.58346102082223505</c:v>
                </c:pt>
                <c:pt idx="72">
                  <c:v>0.58512184923691657</c:v>
                </c:pt>
                <c:pt idx="73">
                  <c:v>0.58669579631331437</c:v>
                </c:pt>
                <c:pt idx="74">
                  <c:v>0.58818238261190181</c:v>
                </c:pt>
                <c:pt idx="75">
                  <c:v>0.58958115530409161</c:v>
                </c:pt>
                <c:pt idx="76">
                  <c:v>0.59089168831017136</c:v>
                </c:pt>
                <c:pt idx="77">
                  <c:v>0.59211358242909207</c:v>
                </c:pt>
                <c:pt idx="78">
                  <c:v>0.59324646546006832</c:v>
                </c:pt>
                <c:pt idx="79">
                  <c:v>0.59428999231595436</c:v>
                </c:pt>
                <c:pt idx="80">
                  <c:v>0.59524384512836126</c:v>
                </c:pt>
                <c:pt idx="81">
                  <c:v>0.59610773334448175</c:v>
                </c:pt>
                <c:pt idx="82">
                  <c:v>0.59688139381559702</c:v>
                </c:pt>
                <c:pt idx="83">
                  <c:v>0.59756459087723246</c:v>
                </c:pt>
                <c:pt idx="84">
                  <c:v>0.59815711642094516</c:v>
                </c:pt>
                <c:pt idx="85">
                  <c:v>0.59865878995771449</c:v>
                </c:pt>
                <c:pt idx="86">
                  <c:v>0.59906945867292127</c:v>
                </c:pt>
                <c:pt idx="87">
                  <c:v>0.59938899747289676</c:v>
                </c:pt>
                <c:pt idx="88">
                  <c:v>0.59961730902302679</c:v>
                </c:pt>
                <c:pt idx="89">
                  <c:v>0.59975432377740168</c:v>
                </c:pt>
                <c:pt idx="90">
                  <c:v>0.5998</c:v>
                </c:pt>
                <c:pt idx="91">
                  <c:v>0.59975432377740168</c:v>
                </c:pt>
                <c:pt idx="92">
                  <c:v>0.59961730902302679</c:v>
                </c:pt>
                <c:pt idx="93">
                  <c:v>0.59938899747289676</c:v>
                </c:pt>
                <c:pt idx="94">
                  <c:v>0.59906945867292127</c:v>
                </c:pt>
                <c:pt idx="95">
                  <c:v>0.59865878995771449</c:v>
                </c:pt>
                <c:pt idx="96">
                  <c:v>0.59815711642094516</c:v>
                </c:pt>
                <c:pt idx="97">
                  <c:v>0.59756459087723246</c:v>
                </c:pt>
                <c:pt idx="98">
                  <c:v>0.59688139381559702</c:v>
                </c:pt>
                <c:pt idx="99">
                  <c:v>0.59610773334448175</c:v>
                </c:pt>
                <c:pt idx="100">
                  <c:v>0.59524384512836126</c:v>
                </c:pt>
                <c:pt idx="101">
                  <c:v>0.59428999231595436</c:v>
                </c:pt>
                <c:pt idx="102">
                  <c:v>0.59324646546006832</c:v>
                </c:pt>
                <c:pt idx="103">
                  <c:v>0.59211358242909207</c:v>
                </c:pt>
                <c:pt idx="104">
                  <c:v>0.59089168831017136</c:v>
                </c:pt>
                <c:pt idx="105">
                  <c:v>0.58958115530409161</c:v>
                </c:pt>
                <c:pt idx="106">
                  <c:v>0.58818238261190181</c:v>
                </c:pt>
                <c:pt idx="107">
                  <c:v>0.58669579631331437</c:v>
                </c:pt>
                <c:pt idx="108">
                  <c:v>0.58512184923691657</c:v>
                </c:pt>
                <c:pt idx="109">
                  <c:v>0.58346102082223505</c:v>
                </c:pt>
                <c:pt idx="110">
                  <c:v>0.58171381697369395</c:v>
                </c:pt>
                <c:pt idx="111">
                  <c:v>0.57988076990651083</c:v>
                </c:pt>
                <c:pt idx="112">
                  <c:v>0.57796243798457958</c:v>
                </c:pt>
                <c:pt idx="113">
                  <c:v>0.57595940555038683</c:v>
                </c:pt>
                <c:pt idx="114">
                  <c:v>0.57387228274701596</c:v>
                </c:pt>
                <c:pt idx="115">
                  <c:v>0.57170170533229137</c:v>
                </c:pt>
                <c:pt idx="116">
                  <c:v>0.56944833448512022</c:v>
                </c:pt>
                <c:pt idx="117">
                  <c:v>0.5671128566040915</c:v>
                </c:pt>
                <c:pt idx="118">
                  <c:v>0.5646959830983922</c:v>
                </c:pt>
                <c:pt idx="119">
                  <c:v>0.56219845017110481</c:v>
                </c:pt>
                <c:pt idx="120">
                  <c:v>0.55962101859495317</c:v>
                </c:pt>
                <c:pt idx="121">
                  <c:v>0.55696447348056344</c:v>
                </c:pt>
                <c:pt idx="122">
                  <c:v>0.55422962403731213</c:v>
                </c:pt>
                <c:pt idx="123">
                  <c:v>0.55141730332683259</c:v>
                </c:pt>
                <c:pt idx="124">
                  <c:v>0.54852836800925697</c:v>
                </c:pt>
                <c:pt idx="125">
                  <c:v>0.54556369808226857</c:v>
                </c:pt>
                <c:pt idx="126">
                  <c:v>0.54252419661304674</c:v>
                </c:pt>
                <c:pt idx="127">
                  <c:v>0.5394107894631831</c:v>
                </c:pt>
                <c:pt idx="128">
                  <c:v>0.5362244250066559</c:v>
                </c:pt>
                <c:pt idx="129">
                  <c:v>0.53296607384094563</c:v>
                </c:pt>
                <c:pt idx="130">
                  <c:v>0.52963672849138155</c:v>
                </c:pt>
                <c:pt idx="131">
                  <c:v>0.5262374031088094</c:v>
                </c:pt>
                <c:pt idx="132">
                  <c:v>0.52276913316067053</c:v>
                </c:pt>
                <c:pt idx="133">
                  <c:v>0.5192329751155893</c:v>
                </c:pt>
                <c:pt idx="134">
                  <c:v>0.51563000612156151</c:v>
                </c:pt>
                <c:pt idx="135">
                  <c:v>0.51196132367784564</c:v>
                </c:pt>
                <c:pt idx="136">
                  <c:v>0.50822804530065324</c:v>
                </c:pt>
                <c:pt idx="137">
                  <c:v>0.50443130818274329</c:v>
                </c:pt>
                <c:pt idx="138">
                  <c:v>0.50057226884702155</c:v>
                </c:pt>
                <c:pt idx="139">
                  <c:v>0.49665210279425309</c:v>
                </c:pt>
                <c:pt idx="140">
                  <c:v>0.49267200414499318</c:v>
                </c:pt>
                <c:pt idx="141">
                  <c:v>0.4886331852758462</c:v>
                </c:pt>
                <c:pt idx="142">
                  <c:v>0.48453687645016497</c:v>
                </c:pt>
                <c:pt idx="143">
                  <c:v>0.48038432544329923</c:v>
                </c:pt>
                <c:pt idx="144">
                  <c:v>0.47617679716251271</c:v>
                </c:pt>
                <c:pt idx="145">
                  <c:v>0.47191557326167866</c:v>
                </c:pt>
                <c:pt idx="146">
                  <c:v>0.46760195175087699</c:v>
                </c:pt>
                <c:pt idx="147">
                  <c:v>0.46323724660100668</c:v>
                </c:pt>
                <c:pt idx="148">
                  <c:v>0.45882278734353815</c:v>
                </c:pt>
                <c:pt idx="149">
                  <c:v>0.45435991866552528</c:v>
                </c:pt>
                <c:pt idx="150">
                  <c:v>0.44984999999999997</c:v>
                </c:pt>
                <c:pt idx="151">
                  <c:v>0.44529440511187651</c:v>
                </c:pt>
                <c:pt idx="152">
                  <c:v>0.44069452167948864</c:v>
                </c:pt>
                <c:pt idx="153">
                  <c:v>0.43605175087189008</c:v>
                </c:pt>
                <c:pt idx="154">
                  <c:v>0.43136750692204429</c:v>
                </c:pt>
                <c:pt idx="155">
                  <c:v>0.42664321669603578</c:v>
                </c:pt>
                <c:pt idx="156">
                  <c:v>0.42188031925843256</c:v>
                </c:pt>
                <c:pt idx="157">
                  <c:v>0.41708026543393317</c:v>
                </c:pt>
                <c:pt idx="158">
                  <c:v>0.41224451736543211</c:v>
                </c:pt>
                <c:pt idx="159">
                  <c:v>0.40737454806863554</c:v>
                </c:pt>
                <c:pt idx="160">
                  <c:v>0.40247184098336808</c:v>
                </c:pt>
                <c:pt idx="161">
                  <c:v>0.39753788952170127</c:v>
                </c:pt>
                <c:pt idx="162">
                  <c:v>0.39257419661304677</c:v>
                </c:pt>
                <c:pt idx="163">
                  <c:v>0.38758227424634872</c:v>
                </c:pt>
                <c:pt idx="164">
                  <c:v>0.38256364300951806</c:v>
                </c:pt>
                <c:pt idx="165">
                  <c:v>0.37751983162624603</c:v>
                </c:pt>
                <c:pt idx="166">
                  <c:v>0.37245237649034035</c:v>
                </c:pt>
                <c:pt idx="167">
                  <c:v>0.36736282119772518</c:v>
                </c:pt>
                <c:pt idx="168">
                  <c:v>0.36225271607624604</c:v>
                </c:pt>
                <c:pt idx="169">
                  <c:v>0.35712361771342582</c:v>
                </c:pt>
                <c:pt idx="170">
                  <c:v>0.35197708848231241</c:v>
                </c:pt>
                <c:pt idx="171">
                  <c:v>0.34681469606556525</c:v>
                </c:pt>
                <c:pt idx="172">
                  <c:v>0.34163801297792362</c:v>
                </c:pt>
                <c:pt idx="173">
                  <c:v>0.33644861608720378</c:v>
                </c:pt>
                <c:pt idx="174">
                  <c:v>0.33124808613396933</c:v>
                </c:pt>
                <c:pt idx="175">
                  <c:v>0.32603800725002269</c:v>
                </c:pt>
                <c:pt idx="176">
                  <c:v>0.32081996647586325</c:v>
                </c:pt>
                <c:pt idx="177">
                  <c:v>0.31559555327725886</c:v>
                </c:pt>
                <c:pt idx="178">
                  <c:v>0.31036635906108007</c:v>
                </c:pt>
                <c:pt idx="179">
                  <c:v>0.30513397669054132</c:v>
                </c:pt>
                <c:pt idx="180">
                  <c:v>0.29990000000000006</c:v>
                </c:pt>
                <c:pt idx="181">
                  <c:v>0.29466602330945862</c:v>
                </c:pt>
                <c:pt idx="182">
                  <c:v>0.28943364093891999</c:v>
                </c:pt>
                <c:pt idx="183">
                  <c:v>0.28420444672274126</c:v>
                </c:pt>
                <c:pt idx="184">
                  <c:v>0.27898003352413681</c:v>
                </c:pt>
                <c:pt idx="185">
                  <c:v>0.27376199274997737</c:v>
                </c:pt>
                <c:pt idx="186">
                  <c:v>0.26855191386603072</c:v>
                </c:pt>
                <c:pt idx="187">
                  <c:v>0.26335138391279633</c:v>
                </c:pt>
                <c:pt idx="188">
                  <c:v>0.25816198702207638</c:v>
                </c:pt>
                <c:pt idx="189">
                  <c:v>0.2529853039344348</c:v>
                </c:pt>
                <c:pt idx="190">
                  <c:v>0.24782291151768754</c:v>
                </c:pt>
                <c:pt idx="191">
                  <c:v>0.24267638228657423</c:v>
                </c:pt>
                <c:pt idx="192">
                  <c:v>0.23754728392375393</c:v>
                </c:pt>
                <c:pt idx="193">
                  <c:v>0.23243717880227488</c:v>
                </c:pt>
                <c:pt idx="194">
                  <c:v>0.2273476235096597</c:v>
                </c:pt>
                <c:pt idx="195">
                  <c:v>0.22228016837375403</c:v>
                </c:pt>
                <c:pt idx="196">
                  <c:v>0.21723635699048199</c:v>
                </c:pt>
                <c:pt idx="197">
                  <c:v>0.21221772575365125</c:v>
                </c:pt>
                <c:pt idx="198">
                  <c:v>0.20722580338695329</c:v>
                </c:pt>
                <c:pt idx="199">
                  <c:v>0.20226211047829867</c:v>
                </c:pt>
                <c:pt idx="200">
                  <c:v>0.19732815901663198</c:v>
                </c:pt>
                <c:pt idx="201">
                  <c:v>0.1924254519313644</c:v>
                </c:pt>
                <c:pt idx="202">
                  <c:v>0.187555482634568</c:v>
                </c:pt>
                <c:pt idx="203">
                  <c:v>0.18271973456606688</c:v>
                </c:pt>
                <c:pt idx="204">
                  <c:v>0.1779196807415675</c:v>
                </c:pt>
                <c:pt idx="205">
                  <c:v>0.17315678330396428</c:v>
                </c:pt>
                <c:pt idx="206">
                  <c:v>0.16843249307795566</c:v>
                </c:pt>
                <c:pt idx="207">
                  <c:v>0.16374824912810995</c:v>
                </c:pt>
                <c:pt idx="208">
                  <c:v>0.15910547832051133</c:v>
                </c:pt>
                <c:pt idx="209">
                  <c:v>0.15450559488812354</c:v>
                </c:pt>
                <c:pt idx="210">
                  <c:v>0.14994999999999997</c:v>
                </c:pt>
                <c:pt idx="211">
                  <c:v>0.14544008133447475</c:v>
                </c:pt>
                <c:pt idx="212">
                  <c:v>0.14097721265646188</c:v>
                </c:pt>
                <c:pt idx="213">
                  <c:v>0.13656275339899338</c:v>
                </c:pt>
                <c:pt idx="214">
                  <c:v>0.13219804824912307</c:v>
                </c:pt>
                <c:pt idx="215">
                  <c:v>0.12788442673832126</c:v>
                </c:pt>
                <c:pt idx="216">
                  <c:v>0.12362320283748734</c:v>
                </c:pt>
                <c:pt idx="217">
                  <c:v>0.11941567455670068</c:v>
                </c:pt>
                <c:pt idx="218">
                  <c:v>0.11526312354983512</c:v>
                </c:pt>
                <c:pt idx="219">
                  <c:v>0.11116681472415371</c:v>
                </c:pt>
                <c:pt idx="220">
                  <c:v>0.10712799585500687</c:v>
                </c:pt>
                <c:pt idx="221">
                  <c:v>0.10314789720574694</c:v>
                </c:pt>
                <c:pt idx="222">
                  <c:v>9.9227731152978421E-2</c:v>
                </c:pt>
                <c:pt idx="223">
                  <c:v>9.536869181725674E-2</c:v>
                </c:pt>
                <c:pt idx="224">
                  <c:v>9.1571954699346703E-2</c:v>
                </c:pt>
                <c:pt idx="225">
                  <c:v>8.7838676322154419E-2</c:v>
                </c:pt>
                <c:pt idx="226">
                  <c:v>8.4169993878438515E-2</c:v>
                </c:pt>
                <c:pt idx="227">
                  <c:v>8.0567024884410782E-2</c:v>
                </c:pt>
                <c:pt idx="228">
                  <c:v>7.7030866839329443E-2</c:v>
                </c:pt>
                <c:pt idx="229">
                  <c:v>7.3562596891190685E-2</c:v>
                </c:pt>
                <c:pt idx="230">
                  <c:v>7.0163271508618535E-2</c:v>
                </c:pt>
                <c:pt idx="231">
                  <c:v>6.6833926159054535E-2</c:v>
                </c:pt>
                <c:pt idx="232">
                  <c:v>6.3575574993344042E-2</c:v>
                </c:pt>
                <c:pt idx="233">
                  <c:v>6.0389210536816867E-2</c:v>
                </c:pt>
                <c:pt idx="234">
                  <c:v>5.7275803386953289E-2</c:v>
                </c:pt>
                <c:pt idx="235">
                  <c:v>5.4236301917731433E-2</c:v>
                </c:pt>
                <c:pt idx="236">
                  <c:v>5.1271631990742944E-2</c:v>
                </c:pt>
                <c:pt idx="237">
                  <c:v>4.8382696673167302E-2</c:v>
                </c:pt>
                <c:pt idx="238">
                  <c:v>4.557037596268787E-2</c:v>
                </c:pt>
                <c:pt idx="239">
                  <c:v>4.2835526519436562E-2</c:v>
                </c:pt>
                <c:pt idx="240">
                  <c:v>4.0178981405046943E-2</c:v>
                </c:pt>
                <c:pt idx="241">
                  <c:v>3.7601549828895131E-2</c:v>
                </c:pt>
                <c:pt idx="242">
                  <c:v>3.5104016901607804E-2</c:v>
                </c:pt>
                <c:pt idx="243">
                  <c:v>3.2687143395908502E-2</c:v>
                </c:pt>
                <c:pt idx="244">
                  <c:v>3.0351665514879889E-2</c:v>
                </c:pt>
                <c:pt idx="245">
                  <c:v>2.8098294667708634E-2</c:v>
                </c:pt>
                <c:pt idx="246">
                  <c:v>2.5927717252983984E-2</c:v>
                </c:pt>
                <c:pt idx="247">
                  <c:v>2.3840594449613173E-2</c:v>
                </c:pt>
                <c:pt idx="248">
                  <c:v>2.1837562015420475E-2</c:v>
                </c:pt>
                <c:pt idx="249">
                  <c:v>1.9919230093489226E-2</c:v>
                </c:pt>
                <c:pt idx="250">
                  <c:v>1.8086183026306046E-2</c:v>
                </c:pt>
                <c:pt idx="251">
                  <c:v>1.633897917776489E-2</c:v>
                </c:pt>
                <c:pt idx="252">
                  <c:v>1.4678150763083431E-2</c:v>
                </c:pt>
                <c:pt idx="253">
                  <c:v>1.3104203686685689E-2</c:v>
                </c:pt>
                <c:pt idx="254">
                  <c:v>1.1617617388098134E-2</c:v>
                </c:pt>
                <c:pt idx="255">
                  <c:v>1.0218844695908391E-2</c:v>
                </c:pt>
                <c:pt idx="256">
                  <c:v>8.9083116898286407E-3</c:v>
                </c:pt>
                <c:pt idx="257">
                  <c:v>7.6864175709079885E-3</c:v>
                </c:pt>
                <c:pt idx="258">
                  <c:v>6.5535345399316824E-3</c:v>
                </c:pt>
                <c:pt idx="259">
                  <c:v>5.5100076840455814E-3</c:v>
                </c:pt>
                <c:pt idx="260">
                  <c:v>4.5561548716387956E-3</c:v>
                </c:pt>
                <c:pt idx="261">
                  <c:v>3.6922666555181949E-3</c:v>
                </c:pt>
                <c:pt idx="262">
                  <c:v>2.9186061844030942E-3</c:v>
                </c:pt>
                <c:pt idx="263">
                  <c:v>2.2354091227674844E-3</c:v>
                </c:pt>
                <c:pt idx="264">
                  <c:v>1.642883579054788E-3</c:v>
                </c:pt>
                <c:pt idx="265">
                  <c:v>1.141210042285512E-3</c:v>
                </c:pt>
                <c:pt idx="266">
                  <c:v>7.3054132707872643E-4</c:v>
                </c:pt>
                <c:pt idx="267">
                  <c:v>4.110025271032991E-4</c:v>
                </c:pt>
                <c:pt idx="268">
                  <c:v>1.826909769731544E-4</c:v>
                </c:pt>
                <c:pt idx="269">
                  <c:v>4.5676222598267646E-5</c:v>
                </c:pt>
                <c:pt idx="270">
                  <c:v>0</c:v>
                </c:pt>
                <c:pt idx="271">
                  <c:v>4.5676222598267646E-5</c:v>
                </c:pt>
                <c:pt idx="272">
                  <c:v>1.826909769731544E-4</c:v>
                </c:pt>
                <c:pt idx="273">
                  <c:v>4.110025271032991E-4</c:v>
                </c:pt>
                <c:pt idx="274">
                  <c:v>7.3054132707867092E-4</c:v>
                </c:pt>
                <c:pt idx="275">
                  <c:v>1.141210042285512E-3</c:v>
                </c:pt>
                <c:pt idx="276">
                  <c:v>1.642883579054788E-3</c:v>
                </c:pt>
                <c:pt idx="277">
                  <c:v>2.2354091227675399E-3</c:v>
                </c:pt>
                <c:pt idx="278">
                  <c:v>2.9186061844030387E-3</c:v>
                </c:pt>
                <c:pt idx="279">
                  <c:v>3.6922666555181949E-3</c:v>
                </c:pt>
                <c:pt idx="280">
                  <c:v>4.5561548716387956E-3</c:v>
                </c:pt>
                <c:pt idx="281">
                  <c:v>5.5100076840455814E-3</c:v>
                </c:pt>
                <c:pt idx="282">
                  <c:v>6.5535345399316824E-3</c:v>
                </c:pt>
                <c:pt idx="283">
                  <c:v>7.686417570907933E-3</c:v>
                </c:pt>
                <c:pt idx="284">
                  <c:v>8.9083116898286407E-3</c:v>
                </c:pt>
                <c:pt idx="285">
                  <c:v>1.0218844695908391E-2</c:v>
                </c:pt>
                <c:pt idx="286">
                  <c:v>1.1617617388098189E-2</c:v>
                </c:pt>
                <c:pt idx="287">
                  <c:v>1.3104203686685689E-2</c:v>
                </c:pt>
                <c:pt idx="288">
                  <c:v>1.4678150763083431E-2</c:v>
                </c:pt>
                <c:pt idx="289">
                  <c:v>1.6338979177764834E-2</c:v>
                </c:pt>
                <c:pt idx="290">
                  <c:v>1.8086183026306102E-2</c:v>
                </c:pt>
                <c:pt idx="291">
                  <c:v>1.9919230093489171E-2</c:v>
                </c:pt>
                <c:pt idx="292">
                  <c:v>2.1837562015420475E-2</c:v>
                </c:pt>
                <c:pt idx="293">
                  <c:v>2.3840594449613117E-2</c:v>
                </c:pt>
                <c:pt idx="294">
                  <c:v>2.5927717252983928E-2</c:v>
                </c:pt>
                <c:pt idx="295">
                  <c:v>2.809829466770869E-2</c:v>
                </c:pt>
                <c:pt idx="296">
                  <c:v>3.0351665514879833E-2</c:v>
                </c:pt>
                <c:pt idx="297">
                  <c:v>3.2687143395908447E-2</c:v>
                </c:pt>
                <c:pt idx="298">
                  <c:v>3.5104016901607749E-2</c:v>
                </c:pt>
                <c:pt idx="299">
                  <c:v>3.7601549828895242E-2</c:v>
                </c:pt>
                <c:pt idx="300">
                  <c:v>4.0178981405046887E-2</c:v>
                </c:pt>
                <c:pt idx="301">
                  <c:v>4.2835526519436506E-2</c:v>
                </c:pt>
                <c:pt idx="302">
                  <c:v>4.5570375962687815E-2</c:v>
                </c:pt>
                <c:pt idx="303">
                  <c:v>4.8382696673167247E-2</c:v>
                </c:pt>
                <c:pt idx="304">
                  <c:v>5.1271631990743027E-2</c:v>
                </c:pt>
                <c:pt idx="305">
                  <c:v>5.423630191773135E-2</c:v>
                </c:pt>
                <c:pt idx="306">
                  <c:v>5.7275803386953233E-2</c:v>
                </c:pt>
                <c:pt idx="307">
                  <c:v>6.0389210536816812E-2</c:v>
                </c:pt>
                <c:pt idx="308">
                  <c:v>6.3575574993344125E-2</c:v>
                </c:pt>
                <c:pt idx="309">
                  <c:v>6.6833926159054452E-2</c:v>
                </c:pt>
                <c:pt idx="310">
                  <c:v>7.0163271508618452E-2</c:v>
                </c:pt>
                <c:pt idx="311">
                  <c:v>7.3562596891190601E-2</c:v>
                </c:pt>
                <c:pt idx="312">
                  <c:v>7.7030866839329359E-2</c:v>
                </c:pt>
                <c:pt idx="313">
                  <c:v>8.0567024884410809E-2</c:v>
                </c:pt>
                <c:pt idx="314">
                  <c:v>8.4169993878438515E-2</c:v>
                </c:pt>
                <c:pt idx="315">
                  <c:v>8.7838676322154363E-2</c:v>
                </c:pt>
                <c:pt idx="316">
                  <c:v>9.1571954699346619E-2</c:v>
                </c:pt>
                <c:pt idx="317">
                  <c:v>9.5368691817256768E-2</c:v>
                </c:pt>
                <c:pt idx="318">
                  <c:v>9.9227731152978449E-2</c:v>
                </c:pt>
                <c:pt idx="319">
                  <c:v>0.10314789720574682</c:v>
                </c:pt>
                <c:pt idx="320">
                  <c:v>0.10712799585500679</c:v>
                </c:pt>
                <c:pt idx="321">
                  <c:v>0.11116681472415363</c:v>
                </c:pt>
                <c:pt idx="322">
                  <c:v>0.11526312354983512</c:v>
                </c:pt>
                <c:pt idx="323">
                  <c:v>0.11941567455670071</c:v>
                </c:pt>
                <c:pt idx="324">
                  <c:v>0.12362320283748723</c:v>
                </c:pt>
                <c:pt idx="325">
                  <c:v>0.12788442673832115</c:v>
                </c:pt>
                <c:pt idx="326">
                  <c:v>0.1321980482491231</c:v>
                </c:pt>
                <c:pt idx="327">
                  <c:v>0.1365627533989934</c:v>
                </c:pt>
                <c:pt idx="328">
                  <c:v>0.14097721265646182</c:v>
                </c:pt>
                <c:pt idx="329">
                  <c:v>0.14544008133447467</c:v>
                </c:pt>
                <c:pt idx="330">
                  <c:v>0.14994999999999986</c:v>
                </c:pt>
                <c:pt idx="331">
                  <c:v>0.15450559488812357</c:v>
                </c:pt>
                <c:pt idx="332">
                  <c:v>0.15910547832051133</c:v>
                </c:pt>
                <c:pt idx="333">
                  <c:v>0.16374824912810987</c:v>
                </c:pt>
                <c:pt idx="334">
                  <c:v>0.16843249307795558</c:v>
                </c:pt>
                <c:pt idx="335">
                  <c:v>0.17315678330396431</c:v>
                </c:pt>
                <c:pt idx="336">
                  <c:v>0.17791968074156755</c:v>
                </c:pt>
                <c:pt idx="337">
                  <c:v>0.18271973456606677</c:v>
                </c:pt>
                <c:pt idx="338">
                  <c:v>0.18755548263456789</c:v>
                </c:pt>
                <c:pt idx="339">
                  <c:v>0.19242545193136429</c:v>
                </c:pt>
                <c:pt idx="340">
                  <c:v>0.19732815901663198</c:v>
                </c:pt>
                <c:pt idx="341">
                  <c:v>0.2022621104782987</c:v>
                </c:pt>
                <c:pt idx="342">
                  <c:v>0.20722580338695321</c:v>
                </c:pt>
                <c:pt idx="343">
                  <c:v>0.21221772575365111</c:v>
                </c:pt>
                <c:pt idx="344">
                  <c:v>0.21723635699048202</c:v>
                </c:pt>
                <c:pt idx="345">
                  <c:v>0.22228016837375403</c:v>
                </c:pt>
                <c:pt idx="346">
                  <c:v>0.22734762350965959</c:v>
                </c:pt>
                <c:pt idx="347">
                  <c:v>0.23243717880227477</c:v>
                </c:pt>
                <c:pt idx="348">
                  <c:v>0.23754728392375382</c:v>
                </c:pt>
                <c:pt idx="349">
                  <c:v>0.24267638228657426</c:v>
                </c:pt>
                <c:pt idx="350">
                  <c:v>0.24782291151768759</c:v>
                </c:pt>
                <c:pt idx="351">
                  <c:v>0.25298530393443469</c:v>
                </c:pt>
                <c:pt idx="352">
                  <c:v>0.25816198702207627</c:v>
                </c:pt>
                <c:pt idx="353">
                  <c:v>0.26335138391279633</c:v>
                </c:pt>
                <c:pt idx="354">
                  <c:v>0.26855191386603072</c:v>
                </c:pt>
                <c:pt idx="355">
                  <c:v>0.27376199274997726</c:v>
                </c:pt>
                <c:pt idx="356">
                  <c:v>0.27898003352413669</c:v>
                </c:pt>
                <c:pt idx="357">
                  <c:v>0.28420444672274098</c:v>
                </c:pt>
                <c:pt idx="358">
                  <c:v>0.28943364093891999</c:v>
                </c:pt>
                <c:pt idx="359">
                  <c:v>0.29466602330945868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4B-4C2E-943E-1137FA64C97C}"/>
            </c:ext>
          </c:extLst>
        </c:ser>
        <c:ser>
          <c:idx val="1"/>
          <c:order val="1"/>
          <c:tx>
            <c:strRef>
              <c:f>{"Rear Wheel"}</c:f>
              <c:strCache>
                <c:ptCount val="1"/>
                <c:pt idx="0">
                  <c:v>Rear Wheel</c:v>
                </c:pt>
              </c:strCache>
            </c:strRef>
          </c:tx>
          <c:spPr>
            <a:ln w="19050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xVal>
            <c:numRef>
              <c:f>'ER6N Data'!$J$3:$J$362</c:f>
              <c:numCache>
                <c:formatCode>General</c:formatCode>
                <c:ptCount val="360"/>
                <c:pt idx="0">
                  <c:v>1.7168999999999999</c:v>
                </c:pt>
                <c:pt idx="1">
                  <c:v>1.7168524961192784</c:v>
                </c:pt>
                <c:pt idx="2">
                  <c:v>1.7167099989472558</c:v>
                </c:pt>
                <c:pt idx="3">
                  <c:v>1.7164725518899515</c:v>
                </c:pt>
                <c:pt idx="4">
                  <c:v>1.7161402272760391</c:v>
                </c:pt>
                <c:pt idx="5">
                  <c:v>1.7157131263348155</c:v>
                </c:pt>
                <c:pt idx="6">
                  <c:v>1.7151913791653643</c:v>
                </c:pt>
                <c:pt idx="7">
                  <c:v>1.7145751446969282</c:v>
                </c:pt>
                <c:pt idx="8">
                  <c:v>1.7138646106404958</c:v>
                </c:pt>
                <c:pt idx="9">
                  <c:v>1.7130599934316235</c:v>
                </c:pt>
                <c:pt idx="10">
                  <c:v>1.7121615381645077</c:v>
                </c:pt>
                <c:pt idx="11">
                  <c:v>1.7111695185173263</c:v>
                </c:pt>
                <c:pt idx="12">
                  <c:v>1.710084236668874</c:v>
                </c:pt>
                <c:pt idx="13">
                  <c:v>1.7089060232065147</c:v>
                </c:pt>
                <c:pt idx="14">
                  <c:v>1.7076352370254833</c:v>
                </c:pt>
                <c:pt idx="15">
                  <c:v>1.7062722652195603</c:v>
                </c:pt>
                <c:pt idx="16">
                  <c:v>1.7048175229631617</c:v>
                </c:pt>
                <c:pt idx="17">
                  <c:v>1.7032714533848707</c:v>
                </c:pt>
                <c:pt idx="18">
                  <c:v>1.7016345274324585</c:v>
                </c:pt>
                <c:pt idx="19">
                  <c:v>1.6999072437294269</c:v>
                </c:pt>
                <c:pt idx="20">
                  <c:v>1.6980901284231249</c:v>
                </c:pt>
                <c:pt idx="21">
                  <c:v>1.6961837350244773</c:v>
                </c:pt>
                <c:pt idx="22">
                  <c:v>1.694188644239381</c:v>
                </c:pt>
                <c:pt idx="23">
                  <c:v>1.6921054637918163</c:v>
                </c:pt>
                <c:pt idx="24">
                  <c:v>1.6899348282387272</c:v>
                </c:pt>
                <c:pt idx="25">
                  <c:v>1.6876773987767311</c:v>
                </c:pt>
                <c:pt idx="26">
                  <c:v>1.6853338630407102</c:v>
                </c:pt>
                <c:pt idx="27">
                  <c:v>1.6829049348943519</c:v>
                </c:pt>
                <c:pt idx="28">
                  <c:v>1.6803913542126994</c:v>
                </c:pt>
                <c:pt idx="29">
                  <c:v>1.6777938866567776</c:v>
                </c:pt>
                <c:pt idx="30">
                  <c:v>1.6751133234403663</c:v>
                </c:pt>
                <c:pt idx="31">
                  <c:v>1.6723504810889889</c:v>
                </c:pt>
                <c:pt idx="32">
                  <c:v>1.6695062011911892</c:v>
                </c:pt>
                <c:pt idx="33">
                  <c:v>1.6665813501421778</c:v>
                </c:pt>
                <c:pt idx="34">
                  <c:v>1.6635768188799176</c:v>
                </c:pt>
                <c:pt idx="35">
                  <c:v>1.6604935226137365</c:v>
                </c:pt>
                <c:pt idx="36">
                  <c:v>1.6573324005455461</c:v>
                </c:pt>
                <c:pt idx="37">
                  <c:v>1.6540944155837507</c:v>
                </c:pt>
                <c:pt idx="38">
                  <c:v>1.6507805540499365</c:v>
                </c:pt>
                <c:pt idx="39">
                  <c:v>1.6473918253784292</c:v>
                </c:pt>
                <c:pt idx="40">
                  <c:v>1.6439292618088093</c:v>
                </c:pt>
                <c:pt idx="41">
                  <c:v>1.6403939180714826</c:v>
                </c:pt>
                <c:pt idx="42">
                  <c:v>1.6367868710663993</c:v>
                </c:pt>
                <c:pt idx="43">
                  <c:v>1.6331092195350192</c:v>
                </c:pt>
                <c:pt idx="44">
                  <c:v>1.6293620837256253</c:v>
                </c:pt>
                <c:pt idx="45">
                  <c:v>1.6255466050520841</c:v>
                </c:pt>
                <c:pt idx="46">
                  <c:v>1.6216639457461612</c:v>
                </c:pt>
                <c:pt idx="47">
                  <c:v>1.6177152885034933</c:v>
                </c:pt>
                <c:pt idx="48">
                  <c:v>1.613701836123328</c:v>
                </c:pt>
                <c:pt idx="49">
                  <c:v>1.6096248111421392</c:v>
                </c:pt>
                <c:pt idx="50">
                  <c:v>1.6054854554612317</c:v>
                </c:pt>
                <c:pt idx="51">
                  <c:v>1.6012850299684442</c:v>
                </c:pt>
                <c:pt idx="52">
                  <c:v>1.5970248141540728</c:v>
                </c:pt>
                <c:pt idx="53">
                  <c:v>1.5927061057211238</c:v>
                </c:pt>
                <c:pt idx="54">
                  <c:v>1.5883302201900225</c:v>
                </c:pt>
                <c:pt idx="55">
                  <c:v>1.5838984904978912</c:v>
                </c:pt>
                <c:pt idx="56">
                  <c:v>1.5794122665925259</c:v>
                </c:pt>
                <c:pt idx="57">
                  <c:v>1.5748729150211869</c:v>
                </c:pt>
                <c:pt idx="58">
                  <c:v>1.5702818185143366</c:v>
                </c:pt>
                <c:pt idx="59">
                  <c:v>1.5656403755644459</c:v>
                </c:pt>
                <c:pt idx="60">
                  <c:v>1.5609500000000001</c:v>
                </c:pt>
                <c:pt idx="61">
                  <c:v>1.5562121205548325</c:v>
                </c:pt>
                <c:pt idx="62">
                  <c:v>1.5514281804329193</c:v>
                </c:pt>
                <c:pt idx="63">
                  <c:v>1.5465996368687647</c:v>
                </c:pt>
                <c:pt idx="64">
                  <c:v>1.5417279606835133</c:v>
                </c:pt>
                <c:pt idx="65">
                  <c:v>1.5368146358369241</c:v>
                </c:pt>
                <c:pt idx="66">
                  <c:v>1.5318611589753421</c:v>
                </c:pt>
                <c:pt idx="67">
                  <c:v>1.5268690389758044</c:v>
                </c:pt>
                <c:pt idx="68">
                  <c:v>1.521839796486423</c:v>
                </c:pt>
                <c:pt idx="69">
                  <c:v>1.5167749634631793</c:v>
                </c:pt>
                <c:pt idx="70">
                  <c:v>1.511676082703276</c:v>
                </c:pt>
                <c:pt idx="71">
                  <c:v>1.5065447073751872</c:v>
                </c:pt>
                <c:pt idx="72">
                  <c:v>1.5013824005455461</c:v>
                </c:pt>
                <c:pt idx="73">
                  <c:v>1.4961907347030217</c:v>
                </c:pt>
                <c:pt idx="74">
                  <c:v>1.490971291279322</c:v>
                </c:pt>
                <c:pt idx="75">
                  <c:v>1.4857256601674762</c:v>
                </c:pt>
                <c:pt idx="76">
                  <c:v>1.4804554392375364</c:v>
                </c:pt>
                <c:pt idx="77">
                  <c:v>1.4751622338498516</c:v>
                </c:pt>
                <c:pt idx="78">
                  <c:v>1.4698476563660592</c:v>
                </c:pt>
                <c:pt idx="79">
                  <c:v>1.4645133256579443</c:v>
                </c:pt>
                <c:pt idx="80">
                  <c:v>1.4591608666143157</c:v>
                </c:pt>
                <c:pt idx="81">
                  <c:v>1.4537919096460481</c:v>
                </c:pt>
                <c:pt idx="82">
                  <c:v>1.4484080901894445</c:v>
                </c:pt>
                <c:pt idx="83">
                  <c:v>1.4430110482080656</c:v>
                </c:pt>
                <c:pt idx="84">
                  <c:v>1.4376024276931811</c:v>
                </c:pt>
                <c:pt idx="85">
                  <c:v>1.4321838761629946</c:v>
                </c:pt>
                <c:pt idx="86">
                  <c:v>1.4267570441607926</c:v>
                </c:pt>
                <c:pt idx="87">
                  <c:v>1.4213235847521744</c:v>
                </c:pt>
                <c:pt idx="88">
                  <c:v>1.4158851530215102</c:v>
                </c:pt>
                <c:pt idx="89">
                  <c:v>1.4104434055677888</c:v>
                </c:pt>
                <c:pt idx="90">
                  <c:v>1.405</c:v>
                </c:pt>
                <c:pt idx="91">
                  <c:v>1.3995565944322113</c:v>
                </c:pt>
                <c:pt idx="92">
                  <c:v>1.3941148469784901</c:v>
                </c:pt>
                <c:pt idx="93">
                  <c:v>1.3886764152478259</c:v>
                </c:pt>
                <c:pt idx="94">
                  <c:v>1.3832429558392074</c:v>
                </c:pt>
                <c:pt idx="95">
                  <c:v>1.3778161238370055</c:v>
                </c:pt>
                <c:pt idx="96">
                  <c:v>1.3723975723068189</c:v>
                </c:pt>
                <c:pt idx="97">
                  <c:v>1.3669889517919345</c:v>
                </c:pt>
                <c:pt idx="98">
                  <c:v>1.3615919098105556</c:v>
                </c:pt>
                <c:pt idx="99">
                  <c:v>1.356208090353952</c:v>
                </c:pt>
                <c:pt idx="100">
                  <c:v>1.3508391333856844</c:v>
                </c:pt>
                <c:pt idx="101">
                  <c:v>1.3454866743420557</c:v>
                </c:pt>
                <c:pt idx="102">
                  <c:v>1.3401523436339409</c:v>
                </c:pt>
                <c:pt idx="103">
                  <c:v>1.3348377661501485</c:v>
                </c:pt>
                <c:pt idx="104">
                  <c:v>1.3295445607624636</c:v>
                </c:pt>
                <c:pt idx="105">
                  <c:v>1.3242743398325239</c:v>
                </c:pt>
                <c:pt idx="106">
                  <c:v>1.319028708720678</c:v>
                </c:pt>
                <c:pt idx="107">
                  <c:v>1.3138092652969784</c:v>
                </c:pt>
                <c:pt idx="108">
                  <c:v>1.308617599454454</c:v>
                </c:pt>
                <c:pt idx="109">
                  <c:v>1.3034552926248129</c:v>
                </c:pt>
                <c:pt idx="110">
                  <c:v>1.298323917296724</c:v>
                </c:pt>
                <c:pt idx="111">
                  <c:v>1.293225036536821</c:v>
                </c:pt>
                <c:pt idx="112">
                  <c:v>1.2881602035135771</c:v>
                </c:pt>
                <c:pt idx="113">
                  <c:v>1.2831309610241957</c:v>
                </c:pt>
                <c:pt idx="114">
                  <c:v>1.2781388410246579</c:v>
                </c:pt>
                <c:pt idx="115">
                  <c:v>1.2731853641630759</c:v>
                </c:pt>
                <c:pt idx="116">
                  <c:v>1.2682720393164868</c:v>
                </c:pt>
                <c:pt idx="117">
                  <c:v>1.2634003631312354</c:v>
                </c:pt>
                <c:pt idx="118">
                  <c:v>1.2585718195670808</c:v>
                </c:pt>
                <c:pt idx="119">
                  <c:v>1.2537878794451676</c:v>
                </c:pt>
                <c:pt idx="120">
                  <c:v>1.24905</c:v>
                </c:pt>
                <c:pt idx="121">
                  <c:v>1.2443596244355541</c:v>
                </c:pt>
                <c:pt idx="122">
                  <c:v>1.2397181814856635</c:v>
                </c:pt>
                <c:pt idx="123">
                  <c:v>1.2351270849788132</c:v>
                </c:pt>
                <c:pt idx="124">
                  <c:v>1.2305877334074742</c:v>
                </c:pt>
                <c:pt idx="125">
                  <c:v>1.2261015095021088</c:v>
                </c:pt>
                <c:pt idx="126">
                  <c:v>1.2216697798099778</c:v>
                </c:pt>
                <c:pt idx="127">
                  <c:v>1.2172938942788762</c:v>
                </c:pt>
                <c:pt idx="128">
                  <c:v>1.2129751858459272</c:v>
                </c:pt>
                <c:pt idx="129">
                  <c:v>1.2087149700315558</c:v>
                </c:pt>
                <c:pt idx="130">
                  <c:v>1.2045145445387684</c:v>
                </c:pt>
                <c:pt idx="131">
                  <c:v>1.2003751888578609</c:v>
                </c:pt>
                <c:pt idx="132">
                  <c:v>1.1962981638766721</c:v>
                </c:pt>
                <c:pt idx="133">
                  <c:v>1.1922847114965067</c:v>
                </c:pt>
                <c:pt idx="134">
                  <c:v>1.1883360542538388</c:v>
                </c:pt>
                <c:pt idx="135">
                  <c:v>1.1844533949479159</c:v>
                </c:pt>
                <c:pt idx="136">
                  <c:v>1.1806379162743748</c:v>
                </c:pt>
                <c:pt idx="137">
                  <c:v>1.1768907804649809</c:v>
                </c:pt>
                <c:pt idx="138">
                  <c:v>1.1732131289336007</c:v>
                </c:pt>
                <c:pt idx="139">
                  <c:v>1.1696060819285174</c:v>
                </c:pt>
                <c:pt idx="140">
                  <c:v>1.1660707381911908</c:v>
                </c:pt>
                <c:pt idx="141">
                  <c:v>1.1626081746215708</c:v>
                </c:pt>
                <c:pt idx="142">
                  <c:v>1.1592194459500635</c:v>
                </c:pt>
                <c:pt idx="143">
                  <c:v>1.1559055844162494</c:v>
                </c:pt>
                <c:pt idx="144">
                  <c:v>1.152667599454454</c:v>
                </c:pt>
                <c:pt idx="145">
                  <c:v>1.1495064773862635</c:v>
                </c:pt>
                <c:pt idx="146">
                  <c:v>1.1464231811200825</c:v>
                </c:pt>
                <c:pt idx="147">
                  <c:v>1.1434186498578223</c:v>
                </c:pt>
                <c:pt idx="148">
                  <c:v>1.1404937988088109</c:v>
                </c:pt>
                <c:pt idx="149">
                  <c:v>1.1376495189110112</c:v>
                </c:pt>
                <c:pt idx="150">
                  <c:v>1.1348866765596337</c:v>
                </c:pt>
                <c:pt idx="151">
                  <c:v>1.1322061133432224</c:v>
                </c:pt>
                <c:pt idx="152">
                  <c:v>1.1296086457873007</c:v>
                </c:pt>
                <c:pt idx="153">
                  <c:v>1.1270950651056482</c:v>
                </c:pt>
                <c:pt idx="154">
                  <c:v>1.1246661369592899</c:v>
                </c:pt>
                <c:pt idx="155">
                  <c:v>1.122322601223269</c:v>
                </c:pt>
                <c:pt idx="156">
                  <c:v>1.1200651717612728</c:v>
                </c:pt>
                <c:pt idx="157">
                  <c:v>1.1178945362081838</c:v>
                </c:pt>
                <c:pt idx="158">
                  <c:v>1.1158113557606191</c:v>
                </c:pt>
                <c:pt idx="159">
                  <c:v>1.1138162649755228</c:v>
                </c:pt>
                <c:pt idx="160">
                  <c:v>1.1119098715768754</c:v>
                </c:pt>
                <c:pt idx="161">
                  <c:v>1.1100927562705731</c:v>
                </c:pt>
                <c:pt idx="162">
                  <c:v>1.1083654725675416</c:v>
                </c:pt>
                <c:pt idx="163">
                  <c:v>1.1067285466151293</c:v>
                </c:pt>
                <c:pt idx="164">
                  <c:v>1.1051824770368384</c:v>
                </c:pt>
                <c:pt idx="165">
                  <c:v>1.1037277347804397</c:v>
                </c:pt>
                <c:pt idx="166">
                  <c:v>1.1023647629745168</c:v>
                </c:pt>
                <c:pt idx="167">
                  <c:v>1.1010939767934853</c:v>
                </c:pt>
                <c:pt idx="168">
                  <c:v>1.0999157633311261</c:v>
                </c:pt>
                <c:pt idx="169">
                  <c:v>1.0988304814826737</c:v>
                </c:pt>
                <c:pt idx="170">
                  <c:v>1.0978384618354924</c:v>
                </c:pt>
                <c:pt idx="171">
                  <c:v>1.0969400065683765</c:v>
                </c:pt>
                <c:pt idx="172">
                  <c:v>1.0961353893595043</c:v>
                </c:pt>
                <c:pt idx="173">
                  <c:v>1.0954248553030719</c:v>
                </c:pt>
                <c:pt idx="174">
                  <c:v>1.0948086208346357</c:v>
                </c:pt>
                <c:pt idx="175">
                  <c:v>1.0942868736651845</c:v>
                </c:pt>
                <c:pt idx="176">
                  <c:v>1.093859772723961</c:v>
                </c:pt>
                <c:pt idx="177">
                  <c:v>1.0935274481100485</c:v>
                </c:pt>
                <c:pt idx="178">
                  <c:v>1.0932900010527442</c:v>
                </c:pt>
                <c:pt idx="179">
                  <c:v>1.0931475038807217</c:v>
                </c:pt>
                <c:pt idx="180">
                  <c:v>1.0931000000000002</c:v>
                </c:pt>
                <c:pt idx="181">
                  <c:v>1.0931475038807217</c:v>
                </c:pt>
                <c:pt idx="182">
                  <c:v>1.0932900010527442</c:v>
                </c:pt>
                <c:pt idx="183">
                  <c:v>1.0935274481100485</c:v>
                </c:pt>
                <c:pt idx="184">
                  <c:v>1.093859772723961</c:v>
                </c:pt>
                <c:pt idx="185">
                  <c:v>1.0942868736651845</c:v>
                </c:pt>
                <c:pt idx="186">
                  <c:v>1.0948086208346357</c:v>
                </c:pt>
                <c:pt idx="187">
                  <c:v>1.0954248553030717</c:v>
                </c:pt>
                <c:pt idx="188">
                  <c:v>1.0961353893595043</c:v>
                </c:pt>
                <c:pt idx="189">
                  <c:v>1.0969400065683765</c:v>
                </c:pt>
                <c:pt idx="190">
                  <c:v>1.0978384618354924</c:v>
                </c:pt>
                <c:pt idx="191">
                  <c:v>1.0988304814826737</c:v>
                </c:pt>
                <c:pt idx="192">
                  <c:v>1.0999157633311261</c:v>
                </c:pt>
                <c:pt idx="193">
                  <c:v>1.1010939767934853</c:v>
                </c:pt>
                <c:pt idx="194">
                  <c:v>1.1023647629745168</c:v>
                </c:pt>
                <c:pt idx="195">
                  <c:v>1.1037277347804397</c:v>
                </c:pt>
                <c:pt idx="196">
                  <c:v>1.1051824770368384</c:v>
                </c:pt>
                <c:pt idx="197">
                  <c:v>1.1067285466151293</c:v>
                </c:pt>
                <c:pt idx="198">
                  <c:v>1.1083654725675416</c:v>
                </c:pt>
                <c:pt idx="199">
                  <c:v>1.1100927562705731</c:v>
                </c:pt>
                <c:pt idx="200">
                  <c:v>1.1119098715768752</c:v>
                </c:pt>
                <c:pt idx="201">
                  <c:v>1.1138162649755228</c:v>
                </c:pt>
                <c:pt idx="202">
                  <c:v>1.1158113557606191</c:v>
                </c:pt>
                <c:pt idx="203">
                  <c:v>1.1178945362081838</c:v>
                </c:pt>
                <c:pt idx="204">
                  <c:v>1.1200651717612728</c:v>
                </c:pt>
                <c:pt idx="205">
                  <c:v>1.122322601223269</c:v>
                </c:pt>
                <c:pt idx="206">
                  <c:v>1.1246661369592899</c:v>
                </c:pt>
                <c:pt idx="207">
                  <c:v>1.1270950651056482</c:v>
                </c:pt>
                <c:pt idx="208">
                  <c:v>1.1296086457873007</c:v>
                </c:pt>
                <c:pt idx="209">
                  <c:v>1.1322061133432224</c:v>
                </c:pt>
                <c:pt idx="210">
                  <c:v>1.1348866765596337</c:v>
                </c:pt>
                <c:pt idx="211">
                  <c:v>1.1376495189110112</c:v>
                </c:pt>
                <c:pt idx="212">
                  <c:v>1.1404937988088109</c:v>
                </c:pt>
                <c:pt idx="213">
                  <c:v>1.1434186498578223</c:v>
                </c:pt>
                <c:pt idx="214">
                  <c:v>1.1464231811200825</c:v>
                </c:pt>
                <c:pt idx="215">
                  <c:v>1.1495064773862635</c:v>
                </c:pt>
                <c:pt idx="216">
                  <c:v>1.152667599454454</c:v>
                </c:pt>
                <c:pt idx="217">
                  <c:v>1.1559055844162494</c:v>
                </c:pt>
                <c:pt idx="218">
                  <c:v>1.1592194459500635</c:v>
                </c:pt>
                <c:pt idx="219">
                  <c:v>1.1626081746215708</c:v>
                </c:pt>
                <c:pt idx="220">
                  <c:v>1.1660707381911908</c:v>
                </c:pt>
                <c:pt idx="221">
                  <c:v>1.1696060819285174</c:v>
                </c:pt>
                <c:pt idx="222">
                  <c:v>1.1732131289336007</c:v>
                </c:pt>
                <c:pt idx="223">
                  <c:v>1.1768907804649809</c:v>
                </c:pt>
                <c:pt idx="224">
                  <c:v>1.1806379162743748</c:v>
                </c:pt>
                <c:pt idx="225">
                  <c:v>1.1844533949479159</c:v>
                </c:pt>
                <c:pt idx="226">
                  <c:v>1.1883360542538388</c:v>
                </c:pt>
                <c:pt idx="227">
                  <c:v>1.1922847114965067</c:v>
                </c:pt>
                <c:pt idx="228">
                  <c:v>1.1962981638766723</c:v>
                </c:pt>
                <c:pt idx="229">
                  <c:v>1.2003751888578609</c:v>
                </c:pt>
                <c:pt idx="230">
                  <c:v>1.2045145445387684</c:v>
                </c:pt>
                <c:pt idx="231">
                  <c:v>1.2087149700315556</c:v>
                </c:pt>
                <c:pt idx="232">
                  <c:v>1.2129751858459272</c:v>
                </c:pt>
                <c:pt idx="233">
                  <c:v>1.2172938942788762</c:v>
                </c:pt>
                <c:pt idx="234">
                  <c:v>1.2216697798099776</c:v>
                </c:pt>
                <c:pt idx="235">
                  <c:v>1.2261015095021086</c:v>
                </c:pt>
                <c:pt idx="236">
                  <c:v>1.2305877334074742</c:v>
                </c:pt>
                <c:pt idx="237">
                  <c:v>1.2351270849788132</c:v>
                </c:pt>
                <c:pt idx="238">
                  <c:v>1.2397181814856635</c:v>
                </c:pt>
                <c:pt idx="239">
                  <c:v>1.2443596244355541</c:v>
                </c:pt>
                <c:pt idx="240">
                  <c:v>1.24905</c:v>
                </c:pt>
                <c:pt idx="241">
                  <c:v>1.2537878794451676</c:v>
                </c:pt>
                <c:pt idx="242">
                  <c:v>1.2585718195670808</c:v>
                </c:pt>
                <c:pt idx="243">
                  <c:v>1.2634003631312354</c:v>
                </c:pt>
                <c:pt idx="244">
                  <c:v>1.2682720393164866</c:v>
                </c:pt>
                <c:pt idx="245">
                  <c:v>1.2731853641630759</c:v>
                </c:pt>
                <c:pt idx="246">
                  <c:v>1.2781388410246579</c:v>
                </c:pt>
                <c:pt idx="247">
                  <c:v>1.2831309610241954</c:v>
                </c:pt>
                <c:pt idx="248">
                  <c:v>1.2881602035135771</c:v>
                </c:pt>
                <c:pt idx="249">
                  <c:v>1.2932250365368207</c:v>
                </c:pt>
                <c:pt idx="250">
                  <c:v>1.298323917296724</c:v>
                </c:pt>
                <c:pt idx="251">
                  <c:v>1.3034552926248129</c:v>
                </c:pt>
                <c:pt idx="252">
                  <c:v>1.308617599454454</c:v>
                </c:pt>
                <c:pt idx="253">
                  <c:v>1.3138092652969784</c:v>
                </c:pt>
                <c:pt idx="254">
                  <c:v>1.319028708720678</c:v>
                </c:pt>
                <c:pt idx="255">
                  <c:v>1.3242743398325239</c:v>
                </c:pt>
                <c:pt idx="256">
                  <c:v>1.3295445607624636</c:v>
                </c:pt>
                <c:pt idx="257">
                  <c:v>1.3348377661501485</c:v>
                </c:pt>
                <c:pt idx="258">
                  <c:v>1.3401523436339406</c:v>
                </c:pt>
                <c:pt idx="259">
                  <c:v>1.3454866743420557</c:v>
                </c:pt>
                <c:pt idx="260">
                  <c:v>1.3508391333856844</c:v>
                </c:pt>
                <c:pt idx="261">
                  <c:v>1.356208090353952</c:v>
                </c:pt>
                <c:pt idx="262">
                  <c:v>1.3615919098105556</c:v>
                </c:pt>
                <c:pt idx="263">
                  <c:v>1.3669889517919347</c:v>
                </c:pt>
                <c:pt idx="264">
                  <c:v>1.3723975723068189</c:v>
                </c:pt>
                <c:pt idx="265">
                  <c:v>1.3778161238370055</c:v>
                </c:pt>
                <c:pt idx="266">
                  <c:v>1.3832429558392072</c:v>
                </c:pt>
                <c:pt idx="267">
                  <c:v>1.3886764152478257</c:v>
                </c:pt>
                <c:pt idx="268">
                  <c:v>1.3941148469784901</c:v>
                </c:pt>
                <c:pt idx="269">
                  <c:v>1.3995565944322113</c:v>
                </c:pt>
                <c:pt idx="270">
                  <c:v>1.405</c:v>
                </c:pt>
                <c:pt idx="271">
                  <c:v>1.4104434055677886</c:v>
                </c:pt>
                <c:pt idx="272">
                  <c:v>1.4158851530215102</c:v>
                </c:pt>
                <c:pt idx="273">
                  <c:v>1.4213235847521744</c:v>
                </c:pt>
                <c:pt idx="274">
                  <c:v>1.4267570441607926</c:v>
                </c:pt>
                <c:pt idx="275">
                  <c:v>1.4321838761629946</c:v>
                </c:pt>
                <c:pt idx="276">
                  <c:v>1.4376024276931809</c:v>
                </c:pt>
                <c:pt idx="277">
                  <c:v>1.4430110482080656</c:v>
                </c:pt>
                <c:pt idx="278">
                  <c:v>1.4484080901894445</c:v>
                </c:pt>
                <c:pt idx="279">
                  <c:v>1.4537919096460479</c:v>
                </c:pt>
                <c:pt idx="280">
                  <c:v>1.4591608666143154</c:v>
                </c:pt>
                <c:pt idx="281">
                  <c:v>1.4645133256579443</c:v>
                </c:pt>
                <c:pt idx="282">
                  <c:v>1.4698476563660592</c:v>
                </c:pt>
                <c:pt idx="283">
                  <c:v>1.4751622338498516</c:v>
                </c:pt>
                <c:pt idx="284">
                  <c:v>1.4804554392375362</c:v>
                </c:pt>
                <c:pt idx="285">
                  <c:v>1.4857256601674762</c:v>
                </c:pt>
                <c:pt idx="286">
                  <c:v>1.490971291279322</c:v>
                </c:pt>
                <c:pt idx="287">
                  <c:v>1.4961907347030217</c:v>
                </c:pt>
                <c:pt idx="288">
                  <c:v>1.5013824005455461</c:v>
                </c:pt>
                <c:pt idx="289">
                  <c:v>1.506544707375187</c:v>
                </c:pt>
                <c:pt idx="290">
                  <c:v>1.5116760827032762</c:v>
                </c:pt>
                <c:pt idx="291">
                  <c:v>1.5167749634631793</c:v>
                </c:pt>
                <c:pt idx="292">
                  <c:v>1.521839796486423</c:v>
                </c:pt>
                <c:pt idx="293">
                  <c:v>1.5268690389758044</c:v>
                </c:pt>
                <c:pt idx="294">
                  <c:v>1.5318611589753419</c:v>
                </c:pt>
                <c:pt idx="295">
                  <c:v>1.5368146358369241</c:v>
                </c:pt>
                <c:pt idx="296">
                  <c:v>1.5417279606835133</c:v>
                </c:pt>
                <c:pt idx="297">
                  <c:v>1.5465996368687647</c:v>
                </c:pt>
                <c:pt idx="298">
                  <c:v>1.5514281804329193</c:v>
                </c:pt>
                <c:pt idx="299">
                  <c:v>1.5562121205548327</c:v>
                </c:pt>
                <c:pt idx="300">
                  <c:v>1.5609500000000001</c:v>
                </c:pt>
                <c:pt idx="301">
                  <c:v>1.5656403755644459</c:v>
                </c:pt>
                <c:pt idx="302">
                  <c:v>1.5702818185143366</c:v>
                </c:pt>
                <c:pt idx="303">
                  <c:v>1.5748729150211869</c:v>
                </c:pt>
                <c:pt idx="304">
                  <c:v>1.5794122665925261</c:v>
                </c:pt>
                <c:pt idx="305">
                  <c:v>1.5838984904978912</c:v>
                </c:pt>
                <c:pt idx="306">
                  <c:v>1.5883302201900222</c:v>
                </c:pt>
                <c:pt idx="307">
                  <c:v>1.5927061057211238</c:v>
                </c:pt>
                <c:pt idx="308">
                  <c:v>1.5970248141540728</c:v>
                </c:pt>
                <c:pt idx="309">
                  <c:v>1.6012850299684442</c:v>
                </c:pt>
                <c:pt idx="310">
                  <c:v>1.6054854554612317</c:v>
                </c:pt>
                <c:pt idx="311">
                  <c:v>1.6096248111421392</c:v>
                </c:pt>
                <c:pt idx="312">
                  <c:v>1.6137018361233277</c:v>
                </c:pt>
                <c:pt idx="313">
                  <c:v>1.6177152885034933</c:v>
                </c:pt>
                <c:pt idx="314">
                  <c:v>1.6216639457461612</c:v>
                </c:pt>
                <c:pt idx="315">
                  <c:v>1.6255466050520841</c:v>
                </c:pt>
                <c:pt idx="316">
                  <c:v>1.6293620837256251</c:v>
                </c:pt>
                <c:pt idx="317">
                  <c:v>1.6331092195350194</c:v>
                </c:pt>
                <c:pt idx="318">
                  <c:v>1.6367868710663993</c:v>
                </c:pt>
                <c:pt idx="319">
                  <c:v>1.6403939180714826</c:v>
                </c:pt>
                <c:pt idx="320">
                  <c:v>1.6439292618088093</c:v>
                </c:pt>
                <c:pt idx="321">
                  <c:v>1.6473918253784292</c:v>
                </c:pt>
                <c:pt idx="322">
                  <c:v>1.6507805540499365</c:v>
                </c:pt>
                <c:pt idx="323">
                  <c:v>1.6540944155837507</c:v>
                </c:pt>
                <c:pt idx="324">
                  <c:v>1.6573324005455461</c:v>
                </c:pt>
                <c:pt idx="325">
                  <c:v>1.6604935226137365</c:v>
                </c:pt>
                <c:pt idx="326">
                  <c:v>1.6635768188799176</c:v>
                </c:pt>
                <c:pt idx="327">
                  <c:v>1.6665813501421778</c:v>
                </c:pt>
                <c:pt idx="328">
                  <c:v>1.6695062011911892</c:v>
                </c:pt>
                <c:pt idx="329">
                  <c:v>1.6723504810889889</c:v>
                </c:pt>
                <c:pt idx="330">
                  <c:v>1.6751133234403663</c:v>
                </c:pt>
                <c:pt idx="331">
                  <c:v>1.6777938866567776</c:v>
                </c:pt>
                <c:pt idx="332">
                  <c:v>1.6803913542126994</c:v>
                </c:pt>
                <c:pt idx="333">
                  <c:v>1.6829049348943519</c:v>
                </c:pt>
                <c:pt idx="334">
                  <c:v>1.68533386304071</c:v>
                </c:pt>
                <c:pt idx="335">
                  <c:v>1.6876773987767311</c:v>
                </c:pt>
                <c:pt idx="336">
                  <c:v>1.6899348282387272</c:v>
                </c:pt>
                <c:pt idx="337">
                  <c:v>1.692105463791816</c:v>
                </c:pt>
                <c:pt idx="338">
                  <c:v>1.694188644239381</c:v>
                </c:pt>
                <c:pt idx="339">
                  <c:v>1.6961837350244771</c:v>
                </c:pt>
                <c:pt idx="340">
                  <c:v>1.6980901284231249</c:v>
                </c:pt>
                <c:pt idx="341">
                  <c:v>1.6999072437294269</c:v>
                </c:pt>
                <c:pt idx="342">
                  <c:v>1.7016345274324585</c:v>
                </c:pt>
                <c:pt idx="343">
                  <c:v>1.7032714533848707</c:v>
                </c:pt>
                <c:pt idx="344">
                  <c:v>1.7048175229631617</c:v>
                </c:pt>
                <c:pt idx="345">
                  <c:v>1.7062722652195603</c:v>
                </c:pt>
                <c:pt idx="346">
                  <c:v>1.7076352370254833</c:v>
                </c:pt>
                <c:pt idx="347">
                  <c:v>1.7089060232065147</c:v>
                </c:pt>
                <c:pt idx="348">
                  <c:v>1.710084236668874</c:v>
                </c:pt>
                <c:pt idx="349">
                  <c:v>1.7111695185173263</c:v>
                </c:pt>
                <c:pt idx="350">
                  <c:v>1.7121615381645077</c:v>
                </c:pt>
                <c:pt idx="351">
                  <c:v>1.7130599934316235</c:v>
                </c:pt>
                <c:pt idx="352">
                  <c:v>1.7138646106404958</c:v>
                </c:pt>
                <c:pt idx="353">
                  <c:v>1.7145751446969284</c:v>
                </c:pt>
                <c:pt idx="354">
                  <c:v>1.7151913791653643</c:v>
                </c:pt>
                <c:pt idx="355">
                  <c:v>1.7157131263348155</c:v>
                </c:pt>
                <c:pt idx="356">
                  <c:v>1.7161402272760391</c:v>
                </c:pt>
                <c:pt idx="357">
                  <c:v>1.7164725518899515</c:v>
                </c:pt>
                <c:pt idx="358">
                  <c:v>1.7167099989472558</c:v>
                </c:pt>
                <c:pt idx="359">
                  <c:v>1.7168524961192784</c:v>
                </c:pt>
              </c:numCache>
            </c:numRef>
          </c:xVal>
          <c:yVal>
            <c:numRef>
              <c:f>'ER6N Data'!$K$3:$K$362</c:f>
              <c:numCache>
                <c:formatCode>General</c:formatCode>
                <c:ptCount val="360"/>
                <c:pt idx="0">
                  <c:v>0.31189999999999996</c:v>
                </c:pt>
                <c:pt idx="1">
                  <c:v>0.31734340556778867</c:v>
                </c:pt>
                <c:pt idx="2">
                  <c:v>0.32278515302151001</c:v>
                </c:pt>
                <c:pt idx="3">
                  <c:v>0.32822358475217411</c:v>
                </c:pt>
                <c:pt idx="4">
                  <c:v>0.33365704416079262</c:v>
                </c:pt>
                <c:pt idx="5">
                  <c:v>0.33908387616299451</c:v>
                </c:pt>
                <c:pt idx="6">
                  <c:v>0.34450242769318107</c:v>
                </c:pt>
                <c:pt idx="7">
                  <c:v>0.34991104820806546</c:v>
                </c:pt>
                <c:pt idx="8">
                  <c:v>0.35530809018944437</c:v>
                </c:pt>
                <c:pt idx="9">
                  <c:v>0.36069190964604797</c:v>
                </c:pt>
                <c:pt idx="10">
                  <c:v>0.36606086661431553</c:v>
                </c:pt>
                <c:pt idx="11">
                  <c:v>0.37141332565794427</c:v>
                </c:pt>
                <c:pt idx="12">
                  <c:v>0.37674765636605911</c:v>
                </c:pt>
                <c:pt idx="13">
                  <c:v>0.38206223384985144</c:v>
                </c:pt>
                <c:pt idx="14">
                  <c:v>0.38735543923753629</c:v>
                </c:pt>
                <c:pt idx="15">
                  <c:v>0.39262566016747613</c:v>
                </c:pt>
                <c:pt idx="16">
                  <c:v>0.39787129127932197</c:v>
                </c:pt>
                <c:pt idx="17">
                  <c:v>0.40309073470302154</c:v>
                </c:pt>
                <c:pt idx="18">
                  <c:v>0.40828240054554604</c:v>
                </c:pt>
                <c:pt idx="19">
                  <c:v>0.41344470737518713</c:v>
                </c:pt>
                <c:pt idx="20">
                  <c:v>0.41857608270327601</c:v>
                </c:pt>
                <c:pt idx="21">
                  <c:v>0.42367496346317912</c:v>
                </c:pt>
                <c:pt idx="22">
                  <c:v>0.42873979648642291</c:v>
                </c:pt>
                <c:pt idx="23">
                  <c:v>0.43376903897580443</c:v>
                </c:pt>
                <c:pt idx="24">
                  <c:v>0.43876115897534201</c:v>
                </c:pt>
                <c:pt idx="25">
                  <c:v>0.44371463583692405</c:v>
                </c:pt>
                <c:pt idx="26">
                  <c:v>0.44862796068351318</c:v>
                </c:pt>
                <c:pt idx="27">
                  <c:v>0.4534996368687646</c:v>
                </c:pt>
                <c:pt idx="28">
                  <c:v>0.45832818043291929</c:v>
                </c:pt>
                <c:pt idx="29">
                  <c:v>0.46311212055483247</c:v>
                </c:pt>
                <c:pt idx="30">
                  <c:v>0.46784999999999988</c:v>
                </c:pt>
                <c:pt idx="31">
                  <c:v>0.47254037556444584</c:v>
                </c:pt>
                <c:pt idx="32">
                  <c:v>0.47718181851433655</c:v>
                </c:pt>
                <c:pt idx="33">
                  <c:v>0.48177291502118691</c:v>
                </c:pt>
                <c:pt idx="34">
                  <c:v>0.48631226659252591</c:v>
                </c:pt>
                <c:pt idx="35">
                  <c:v>0.4907984904978912</c:v>
                </c:pt>
                <c:pt idx="36">
                  <c:v>0.49523022019002227</c:v>
                </c:pt>
                <c:pt idx="37">
                  <c:v>0.49960610572112379</c:v>
                </c:pt>
                <c:pt idx="38">
                  <c:v>0.50392481415407275</c:v>
                </c:pt>
                <c:pt idx="39">
                  <c:v>0.50818502996844417</c:v>
                </c:pt>
                <c:pt idx="40">
                  <c:v>0.51238545546123149</c:v>
                </c:pt>
                <c:pt idx="41">
                  <c:v>0.51652481114213911</c:v>
                </c:pt>
                <c:pt idx="42">
                  <c:v>0.52060183612332778</c:v>
                </c:pt>
                <c:pt idx="43">
                  <c:v>0.52461528850349315</c:v>
                </c:pt>
                <c:pt idx="44">
                  <c:v>0.52856394574616117</c:v>
                </c:pt>
                <c:pt idx="45">
                  <c:v>0.53244660505208408</c:v>
                </c:pt>
                <c:pt idx="46">
                  <c:v>0.53626208372562523</c:v>
                </c:pt>
                <c:pt idx="47">
                  <c:v>0.54000921953501924</c:v>
                </c:pt>
                <c:pt idx="48">
                  <c:v>0.54368687106639912</c:v>
                </c:pt>
                <c:pt idx="49">
                  <c:v>0.54729391807148253</c:v>
                </c:pt>
                <c:pt idx="50">
                  <c:v>0.5508292618088092</c:v>
                </c:pt>
                <c:pt idx="51">
                  <c:v>0.55429182537842914</c:v>
                </c:pt>
                <c:pt idx="52">
                  <c:v>0.55768055404993655</c:v>
                </c:pt>
                <c:pt idx="53">
                  <c:v>0.56099441558375052</c:v>
                </c:pt>
                <c:pt idx="54">
                  <c:v>0.56423240054554602</c:v>
                </c:pt>
                <c:pt idx="55">
                  <c:v>0.56739352261373643</c:v>
                </c:pt>
                <c:pt idx="56">
                  <c:v>0.57047681887991741</c:v>
                </c:pt>
                <c:pt idx="57">
                  <c:v>0.5734813501421776</c:v>
                </c:pt>
                <c:pt idx="58">
                  <c:v>0.57640620119118924</c:v>
                </c:pt>
                <c:pt idx="59">
                  <c:v>0.57925048108898869</c:v>
                </c:pt>
                <c:pt idx="60">
                  <c:v>0.58201332344036638</c:v>
                </c:pt>
                <c:pt idx="61">
                  <c:v>0.58469388665677746</c:v>
                </c:pt>
                <c:pt idx="62">
                  <c:v>0.58729135421269918</c:v>
                </c:pt>
                <c:pt idx="63">
                  <c:v>0.58980493489435182</c:v>
                </c:pt>
                <c:pt idx="64">
                  <c:v>0.59223386304071013</c:v>
                </c:pt>
                <c:pt idx="65">
                  <c:v>0.5945773987767311</c:v>
                </c:pt>
                <c:pt idx="66">
                  <c:v>0.59683482823872713</c:v>
                </c:pt>
                <c:pt idx="67">
                  <c:v>0.59900546379181607</c:v>
                </c:pt>
                <c:pt idx="68">
                  <c:v>0.60108864423938091</c:v>
                </c:pt>
                <c:pt idx="69">
                  <c:v>0.6030837350244771</c:v>
                </c:pt>
                <c:pt idx="70">
                  <c:v>0.60499012842312472</c:v>
                </c:pt>
                <c:pt idx="71">
                  <c:v>0.60680724372942674</c:v>
                </c:pt>
                <c:pt idx="72">
                  <c:v>0.60853452743245828</c:v>
                </c:pt>
                <c:pt idx="73">
                  <c:v>0.61017145338487067</c:v>
                </c:pt>
                <c:pt idx="74">
                  <c:v>0.61171752296316151</c:v>
                </c:pt>
                <c:pt idx="75">
                  <c:v>0.61317226521956036</c:v>
                </c:pt>
                <c:pt idx="76">
                  <c:v>0.61453523702548329</c:v>
                </c:pt>
                <c:pt idx="77">
                  <c:v>0.61580602320651479</c:v>
                </c:pt>
                <c:pt idx="78">
                  <c:v>0.61698423666887381</c:v>
                </c:pt>
                <c:pt idx="79">
                  <c:v>0.61806951851732628</c:v>
                </c:pt>
                <c:pt idx="80">
                  <c:v>0.6190615381645076</c:v>
                </c:pt>
                <c:pt idx="81">
                  <c:v>0.61995999343162334</c:v>
                </c:pt>
                <c:pt idx="82">
                  <c:v>0.62076461064049571</c:v>
                </c:pt>
                <c:pt idx="83">
                  <c:v>0.62147514469692822</c:v>
                </c:pt>
                <c:pt idx="84">
                  <c:v>0.62209137916536439</c:v>
                </c:pt>
                <c:pt idx="85">
                  <c:v>0.62261312633481536</c:v>
                </c:pt>
                <c:pt idx="86">
                  <c:v>0.62304022727603914</c:v>
                </c:pt>
                <c:pt idx="87">
                  <c:v>0.62337255188995155</c:v>
                </c:pt>
                <c:pt idx="88">
                  <c:v>0.62360999894725588</c:v>
                </c:pt>
                <c:pt idx="89">
                  <c:v>0.62375249611927841</c:v>
                </c:pt>
                <c:pt idx="90">
                  <c:v>0.62379999999999991</c:v>
                </c:pt>
                <c:pt idx="91">
                  <c:v>0.62375249611927841</c:v>
                </c:pt>
                <c:pt idx="92">
                  <c:v>0.62360999894725588</c:v>
                </c:pt>
                <c:pt idx="93">
                  <c:v>0.62337255188995155</c:v>
                </c:pt>
                <c:pt idx="94">
                  <c:v>0.62304022727603914</c:v>
                </c:pt>
                <c:pt idx="95">
                  <c:v>0.62261312633481536</c:v>
                </c:pt>
                <c:pt idx="96">
                  <c:v>0.62209137916536439</c:v>
                </c:pt>
                <c:pt idx="97">
                  <c:v>0.62147514469692822</c:v>
                </c:pt>
                <c:pt idx="98">
                  <c:v>0.62076461064049571</c:v>
                </c:pt>
                <c:pt idx="99">
                  <c:v>0.61995999343162334</c:v>
                </c:pt>
                <c:pt idx="100">
                  <c:v>0.6190615381645076</c:v>
                </c:pt>
                <c:pt idx="101">
                  <c:v>0.61806951851732628</c:v>
                </c:pt>
                <c:pt idx="102">
                  <c:v>0.61698423666887392</c:v>
                </c:pt>
                <c:pt idx="103">
                  <c:v>0.61580602320651479</c:v>
                </c:pt>
                <c:pt idx="104">
                  <c:v>0.61453523702548329</c:v>
                </c:pt>
                <c:pt idx="105">
                  <c:v>0.61317226521956036</c:v>
                </c:pt>
                <c:pt idx="106">
                  <c:v>0.61171752296316151</c:v>
                </c:pt>
                <c:pt idx="107">
                  <c:v>0.61017145338487078</c:v>
                </c:pt>
                <c:pt idx="108">
                  <c:v>0.60853452743245828</c:v>
                </c:pt>
                <c:pt idx="109">
                  <c:v>0.60680724372942685</c:v>
                </c:pt>
                <c:pt idx="110">
                  <c:v>0.60499012842312472</c:v>
                </c:pt>
                <c:pt idx="111">
                  <c:v>0.6030837350244771</c:v>
                </c:pt>
                <c:pt idx="112">
                  <c:v>0.60108864423938091</c:v>
                </c:pt>
                <c:pt idx="113">
                  <c:v>0.59900546379181607</c:v>
                </c:pt>
                <c:pt idx="114">
                  <c:v>0.59683482823872713</c:v>
                </c:pt>
                <c:pt idx="115">
                  <c:v>0.5945773987767311</c:v>
                </c:pt>
                <c:pt idx="116">
                  <c:v>0.59223386304071002</c:v>
                </c:pt>
                <c:pt idx="117">
                  <c:v>0.58980493489435193</c:v>
                </c:pt>
                <c:pt idx="118">
                  <c:v>0.58729135421269918</c:v>
                </c:pt>
                <c:pt idx="119">
                  <c:v>0.58469388665677746</c:v>
                </c:pt>
                <c:pt idx="120">
                  <c:v>0.58201332344036638</c:v>
                </c:pt>
                <c:pt idx="121">
                  <c:v>0.57925048108898869</c:v>
                </c:pt>
                <c:pt idx="122">
                  <c:v>0.57640620119118924</c:v>
                </c:pt>
                <c:pt idx="123">
                  <c:v>0.5734813501421776</c:v>
                </c:pt>
                <c:pt idx="124">
                  <c:v>0.57047681887991741</c:v>
                </c:pt>
                <c:pt idx="125">
                  <c:v>0.56739352261373643</c:v>
                </c:pt>
                <c:pt idx="126">
                  <c:v>0.56423240054554602</c:v>
                </c:pt>
                <c:pt idx="127">
                  <c:v>0.56099441558375052</c:v>
                </c:pt>
                <c:pt idx="128">
                  <c:v>0.55768055404993655</c:v>
                </c:pt>
                <c:pt idx="129">
                  <c:v>0.55429182537842925</c:v>
                </c:pt>
                <c:pt idx="130">
                  <c:v>0.5508292618088092</c:v>
                </c:pt>
                <c:pt idx="131">
                  <c:v>0.54729391807148253</c:v>
                </c:pt>
                <c:pt idx="132">
                  <c:v>0.54368687106639912</c:v>
                </c:pt>
                <c:pt idx="133">
                  <c:v>0.54000921953501924</c:v>
                </c:pt>
                <c:pt idx="134">
                  <c:v>0.53626208372562523</c:v>
                </c:pt>
                <c:pt idx="135">
                  <c:v>0.53244660505208408</c:v>
                </c:pt>
                <c:pt idx="136">
                  <c:v>0.52856394574616117</c:v>
                </c:pt>
                <c:pt idx="137">
                  <c:v>0.52461528850349326</c:v>
                </c:pt>
                <c:pt idx="138">
                  <c:v>0.52060183612332778</c:v>
                </c:pt>
                <c:pt idx="139">
                  <c:v>0.51652481114213911</c:v>
                </c:pt>
                <c:pt idx="140">
                  <c:v>0.5123854554612316</c:v>
                </c:pt>
                <c:pt idx="141">
                  <c:v>0.50818502996844417</c:v>
                </c:pt>
                <c:pt idx="142">
                  <c:v>0.50392481415407275</c:v>
                </c:pt>
                <c:pt idx="143">
                  <c:v>0.49960610572112374</c:v>
                </c:pt>
                <c:pt idx="144">
                  <c:v>0.49523022019002233</c:v>
                </c:pt>
                <c:pt idx="145">
                  <c:v>0.49079849049789115</c:v>
                </c:pt>
                <c:pt idx="146">
                  <c:v>0.48631226659252591</c:v>
                </c:pt>
                <c:pt idx="147">
                  <c:v>0.48177291502118691</c:v>
                </c:pt>
                <c:pt idx="148">
                  <c:v>0.47718181851433655</c:v>
                </c:pt>
                <c:pt idx="149">
                  <c:v>0.47254037556444589</c:v>
                </c:pt>
                <c:pt idx="150">
                  <c:v>0.46784999999999988</c:v>
                </c:pt>
                <c:pt idx="151">
                  <c:v>0.46311212055483253</c:v>
                </c:pt>
                <c:pt idx="152">
                  <c:v>0.45832818043291923</c:v>
                </c:pt>
                <c:pt idx="153">
                  <c:v>0.4534996368687646</c:v>
                </c:pt>
                <c:pt idx="154">
                  <c:v>0.44862796068351318</c:v>
                </c:pt>
                <c:pt idx="155">
                  <c:v>0.44371463583692411</c:v>
                </c:pt>
                <c:pt idx="156">
                  <c:v>0.43876115897534207</c:v>
                </c:pt>
                <c:pt idx="157">
                  <c:v>0.43376903897580443</c:v>
                </c:pt>
                <c:pt idx="158">
                  <c:v>0.42873979648642296</c:v>
                </c:pt>
                <c:pt idx="159">
                  <c:v>0.42367496346317907</c:v>
                </c:pt>
                <c:pt idx="160">
                  <c:v>0.41857608270327606</c:v>
                </c:pt>
                <c:pt idx="161">
                  <c:v>0.41344470737518707</c:v>
                </c:pt>
                <c:pt idx="162">
                  <c:v>0.4082824005455461</c:v>
                </c:pt>
                <c:pt idx="163">
                  <c:v>0.40309073470302148</c:v>
                </c:pt>
                <c:pt idx="164">
                  <c:v>0.39787129127932197</c:v>
                </c:pt>
                <c:pt idx="165">
                  <c:v>0.39262566016747624</c:v>
                </c:pt>
                <c:pt idx="166">
                  <c:v>0.38735543923753629</c:v>
                </c:pt>
                <c:pt idx="167">
                  <c:v>0.3820622338498515</c:v>
                </c:pt>
                <c:pt idx="168">
                  <c:v>0.37674765636605906</c:v>
                </c:pt>
                <c:pt idx="169">
                  <c:v>0.37141332565794433</c:v>
                </c:pt>
                <c:pt idx="170">
                  <c:v>0.36606086661431547</c:v>
                </c:pt>
                <c:pt idx="171">
                  <c:v>0.36069190964604797</c:v>
                </c:pt>
                <c:pt idx="172">
                  <c:v>0.35530809018944431</c:v>
                </c:pt>
                <c:pt idx="173">
                  <c:v>0.34991104820806546</c:v>
                </c:pt>
                <c:pt idx="174">
                  <c:v>0.34450242769318118</c:v>
                </c:pt>
                <c:pt idx="175">
                  <c:v>0.33908387616299451</c:v>
                </c:pt>
                <c:pt idx="176">
                  <c:v>0.33365704416079273</c:v>
                </c:pt>
                <c:pt idx="177">
                  <c:v>0.32822358475217411</c:v>
                </c:pt>
                <c:pt idx="178">
                  <c:v>0.32278515302151006</c:v>
                </c:pt>
                <c:pt idx="179">
                  <c:v>0.31734340556778867</c:v>
                </c:pt>
                <c:pt idx="180">
                  <c:v>0.31190000000000001</c:v>
                </c:pt>
                <c:pt idx="181">
                  <c:v>0.30645659443221118</c:v>
                </c:pt>
                <c:pt idx="182">
                  <c:v>0.3010148469784899</c:v>
                </c:pt>
                <c:pt idx="183">
                  <c:v>0.29557641524782585</c:v>
                </c:pt>
                <c:pt idx="184">
                  <c:v>0.29014295583920729</c:v>
                </c:pt>
                <c:pt idx="185">
                  <c:v>0.28471612383700545</c:v>
                </c:pt>
                <c:pt idx="186">
                  <c:v>0.27929757230681884</c:v>
                </c:pt>
                <c:pt idx="187">
                  <c:v>0.27388895179193451</c:v>
                </c:pt>
                <c:pt idx="188">
                  <c:v>0.26849190981055554</c:v>
                </c:pt>
                <c:pt idx="189">
                  <c:v>0.263108090353952</c:v>
                </c:pt>
                <c:pt idx="190">
                  <c:v>0.25773913338568433</c:v>
                </c:pt>
                <c:pt idx="191">
                  <c:v>0.25238667434205564</c:v>
                </c:pt>
                <c:pt idx="192">
                  <c:v>0.24705234363394077</c:v>
                </c:pt>
                <c:pt idx="193">
                  <c:v>0.24173776615014847</c:v>
                </c:pt>
                <c:pt idx="194">
                  <c:v>0.23644456076246367</c:v>
                </c:pt>
                <c:pt idx="195">
                  <c:v>0.23117433983252372</c:v>
                </c:pt>
                <c:pt idx="196">
                  <c:v>0.225928708720678</c:v>
                </c:pt>
                <c:pt idx="197">
                  <c:v>0.22070926529697837</c:v>
                </c:pt>
                <c:pt idx="198">
                  <c:v>0.21551759945445392</c:v>
                </c:pt>
                <c:pt idx="199">
                  <c:v>0.21035529262481278</c:v>
                </c:pt>
                <c:pt idx="200">
                  <c:v>0.2052239172967239</c:v>
                </c:pt>
                <c:pt idx="201">
                  <c:v>0.20012503653682076</c:v>
                </c:pt>
                <c:pt idx="202">
                  <c:v>0.195060203513577</c:v>
                </c:pt>
                <c:pt idx="203">
                  <c:v>0.19003096102419553</c:v>
                </c:pt>
                <c:pt idx="204">
                  <c:v>0.1850388410246579</c:v>
                </c:pt>
                <c:pt idx="205">
                  <c:v>0.18008536416307588</c:v>
                </c:pt>
                <c:pt idx="206">
                  <c:v>0.17517203931648673</c:v>
                </c:pt>
                <c:pt idx="207">
                  <c:v>0.17030036313123537</c:v>
                </c:pt>
                <c:pt idx="208">
                  <c:v>0.16547181956708062</c:v>
                </c:pt>
                <c:pt idx="209">
                  <c:v>0.16068787944516749</c:v>
                </c:pt>
                <c:pt idx="210">
                  <c:v>0.15594999999999995</c:v>
                </c:pt>
                <c:pt idx="211">
                  <c:v>0.15125962443555407</c:v>
                </c:pt>
                <c:pt idx="212">
                  <c:v>0.14661818148566341</c:v>
                </c:pt>
                <c:pt idx="213">
                  <c:v>0.14202708497881303</c:v>
                </c:pt>
                <c:pt idx="214">
                  <c:v>0.13748773340747408</c:v>
                </c:pt>
                <c:pt idx="215">
                  <c:v>0.13300150950210868</c:v>
                </c:pt>
                <c:pt idx="216">
                  <c:v>0.12856977980997764</c:v>
                </c:pt>
                <c:pt idx="217">
                  <c:v>0.12419389427887609</c:v>
                </c:pt>
                <c:pt idx="218">
                  <c:v>0.11987518584592718</c:v>
                </c:pt>
                <c:pt idx="219">
                  <c:v>0.11561497003155563</c:v>
                </c:pt>
                <c:pt idx="220">
                  <c:v>0.1114145445387684</c:v>
                </c:pt>
                <c:pt idx="221">
                  <c:v>0.10727518885786083</c:v>
                </c:pt>
                <c:pt idx="222">
                  <c:v>0.10319816387667211</c:v>
                </c:pt>
                <c:pt idx="223">
                  <c:v>9.9184711496506733E-2</c:v>
                </c:pt>
                <c:pt idx="224">
                  <c:v>9.5236054253838714E-2</c:v>
                </c:pt>
                <c:pt idx="225">
                  <c:v>9.1353394947915834E-2</c:v>
                </c:pt>
                <c:pt idx="226">
                  <c:v>8.7537916274374683E-2</c:v>
                </c:pt>
                <c:pt idx="227">
                  <c:v>8.379078046498073E-2</c:v>
                </c:pt>
                <c:pt idx="228">
                  <c:v>8.0113128933600702E-2</c:v>
                </c:pt>
                <c:pt idx="229">
                  <c:v>7.6506081928517405E-2</c:v>
                </c:pt>
                <c:pt idx="230">
                  <c:v>7.2970738191190793E-2</c:v>
                </c:pt>
                <c:pt idx="231">
                  <c:v>6.9508174621570856E-2</c:v>
                </c:pt>
                <c:pt idx="232">
                  <c:v>6.611944595006336E-2</c:v>
                </c:pt>
                <c:pt idx="233">
                  <c:v>6.2805584416249366E-2</c:v>
                </c:pt>
                <c:pt idx="234">
                  <c:v>5.956759945445389E-2</c:v>
                </c:pt>
                <c:pt idx="235">
                  <c:v>5.6406477386263532E-2</c:v>
                </c:pt>
                <c:pt idx="236">
                  <c:v>5.3323181120082441E-2</c:v>
                </c:pt>
                <c:pt idx="237">
                  <c:v>5.0318649857822251E-2</c:v>
                </c:pt>
                <c:pt idx="238">
                  <c:v>4.7393798808810728E-2</c:v>
                </c:pt>
                <c:pt idx="239">
                  <c:v>4.4549518911011221E-2</c:v>
                </c:pt>
                <c:pt idx="240">
                  <c:v>4.178667655963364E-2</c:v>
                </c:pt>
                <c:pt idx="241">
                  <c:v>3.9106113343222393E-2</c:v>
                </c:pt>
                <c:pt idx="242">
                  <c:v>3.6508645787300675E-2</c:v>
                </c:pt>
                <c:pt idx="243">
                  <c:v>3.3995065105648092E-2</c:v>
                </c:pt>
                <c:pt idx="244">
                  <c:v>3.1566136959289892E-2</c:v>
                </c:pt>
                <c:pt idx="245">
                  <c:v>2.9222601223268863E-2</c:v>
                </c:pt>
                <c:pt idx="246">
                  <c:v>2.6965171761272777E-2</c:v>
                </c:pt>
                <c:pt idx="247">
                  <c:v>2.4794536208183893E-2</c:v>
                </c:pt>
                <c:pt idx="248">
                  <c:v>2.2711355760619056E-2</c:v>
                </c:pt>
                <c:pt idx="249">
                  <c:v>2.0716264975522813E-2</c:v>
                </c:pt>
                <c:pt idx="250">
                  <c:v>1.8809871576875137E-2</c:v>
                </c:pt>
                <c:pt idx="251">
                  <c:v>1.6992756270573062E-2</c:v>
                </c:pt>
                <c:pt idx="252">
                  <c:v>1.5265472567541627E-2</c:v>
                </c:pt>
                <c:pt idx="253">
                  <c:v>1.36285466151293E-2</c:v>
                </c:pt>
                <c:pt idx="254">
                  <c:v>1.2082477036838291E-2</c:v>
                </c:pt>
                <c:pt idx="255">
                  <c:v>1.0627734780439602E-2</c:v>
                </c:pt>
                <c:pt idx="256">
                  <c:v>9.2647629745166715E-3</c:v>
                </c:pt>
                <c:pt idx="257">
                  <c:v>7.9939767934851802E-3</c:v>
                </c:pt>
                <c:pt idx="258">
                  <c:v>6.8157633311260457E-3</c:v>
                </c:pt>
                <c:pt idx="259">
                  <c:v>5.7304814826736328E-3</c:v>
                </c:pt>
                <c:pt idx="260">
                  <c:v>4.7384618354923136E-3</c:v>
                </c:pt>
                <c:pt idx="261">
                  <c:v>3.8400065683765749E-3</c:v>
                </c:pt>
                <c:pt idx="262">
                  <c:v>3.0353893595042591E-3</c:v>
                </c:pt>
                <c:pt idx="263">
                  <c:v>2.3248553030716379E-3</c:v>
                </c:pt>
                <c:pt idx="264">
                  <c:v>1.7086208346355214E-3</c:v>
                </c:pt>
                <c:pt idx="265">
                  <c:v>1.1868736651845513E-3</c:v>
                </c:pt>
                <c:pt idx="266">
                  <c:v>7.5977272396082762E-4</c:v>
                </c:pt>
                <c:pt idx="267">
                  <c:v>4.2744811004841177E-4</c:v>
                </c:pt>
                <c:pt idx="268">
                  <c:v>1.9000105274402657E-4</c:v>
                </c:pt>
                <c:pt idx="269">
                  <c:v>4.7503880721555536E-5</c:v>
                </c:pt>
                <c:pt idx="270">
                  <c:v>0</c:v>
                </c:pt>
                <c:pt idx="271">
                  <c:v>4.7503880721555536E-5</c:v>
                </c:pt>
                <c:pt idx="272">
                  <c:v>1.9000105274402657E-4</c:v>
                </c:pt>
                <c:pt idx="273">
                  <c:v>4.2744811004841177E-4</c:v>
                </c:pt>
                <c:pt idx="274">
                  <c:v>7.5977272396077211E-4</c:v>
                </c:pt>
                <c:pt idx="275">
                  <c:v>1.1868736651845513E-3</c:v>
                </c:pt>
                <c:pt idx="276">
                  <c:v>1.7086208346355214E-3</c:v>
                </c:pt>
                <c:pt idx="277">
                  <c:v>2.3248553030716934E-3</c:v>
                </c:pt>
                <c:pt idx="278">
                  <c:v>3.0353893595042036E-3</c:v>
                </c:pt>
                <c:pt idx="279">
                  <c:v>3.8400065683765194E-3</c:v>
                </c:pt>
                <c:pt idx="280">
                  <c:v>4.7384618354922581E-3</c:v>
                </c:pt>
                <c:pt idx="281">
                  <c:v>5.7304814826736328E-3</c:v>
                </c:pt>
                <c:pt idx="282">
                  <c:v>6.8157633311260457E-3</c:v>
                </c:pt>
                <c:pt idx="283">
                  <c:v>7.9939767934851247E-3</c:v>
                </c:pt>
                <c:pt idx="284">
                  <c:v>9.2647629745166715E-3</c:v>
                </c:pt>
                <c:pt idx="285">
                  <c:v>1.0627734780439546E-2</c:v>
                </c:pt>
                <c:pt idx="286">
                  <c:v>1.2082477036838346E-2</c:v>
                </c:pt>
                <c:pt idx="287">
                  <c:v>1.3628546615129244E-2</c:v>
                </c:pt>
                <c:pt idx="288">
                  <c:v>1.5265472567541571E-2</c:v>
                </c:pt>
                <c:pt idx="289">
                  <c:v>1.6992756270573062E-2</c:v>
                </c:pt>
                <c:pt idx="290">
                  <c:v>1.8809871576875192E-2</c:v>
                </c:pt>
                <c:pt idx="291">
                  <c:v>2.0716264975522758E-2</c:v>
                </c:pt>
                <c:pt idx="292">
                  <c:v>2.2711355760619001E-2</c:v>
                </c:pt>
                <c:pt idx="293">
                  <c:v>2.4794536208183782E-2</c:v>
                </c:pt>
                <c:pt idx="294">
                  <c:v>2.6965171761272722E-2</c:v>
                </c:pt>
                <c:pt idx="295">
                  <c:v>2.9222601223268863E-2</c:v>
                </c:pt>
                <c:pt idx="296">
                  <c:v>3.1566136959289781E-2</c:v>
                </c:pt>
                <c:pt idx="297">
                  <c:v>3.3995065105648037E-2</c:v>
                </c:pt>
                <c:pt idx="298">
                  <c:v>3.650864578730062E-2</c:v>
                </c:pt>
                <c:pt idx="299">
                  <c:v>3.9106113343222504E-2</c:v>
                </c:pt>
                <c:pt idx="300">
                  <c:v>4.1786676559633584E-2</c:v>
                </c:pt>
                <c:pt idx="301">
                  <c:v>4.4549518911011166E-2</c:v>
                </c:pt>
                <c:pt idx="302">
                  <c:v>4.7393798808810672E-2</c:v>
                </c:pt>
                <c:pt idx="303">
                  <c:v>5.031864985782214E-2</c:v>
                </c:pt>
                <c:pt idx="304">
                  <c:v>5.3323181120082497E-2</c:v>
                </c:pt>
                <c:pt idx="305">
                  <c:v>5.6406477386263476E-2</c:v>
                </c:pt>
                <c:pt idx="306">
                  <c:v>5.9567599454453835E-2</c:v>
                </c:pt>
                <c:pt idx="307">
                  <c:v>6.2805584416249283E-2</c:v>
                </c:pt>
                <c:pt idx="308">
                  <c:v>6.6119445950063471E-2</c:v>
                </c:pt>
                <c:pt idx="309">
                  <c:v>6.9508174621570801E-2</c:v>
                </c:pt>
                <c:pt idx="310">
                  <c:v>7.2970738191190709E-2</c:v>
                </c:pt>
                <c:pt idx="311">
                  <c:v>7.6506081928517322E-2</c:v>
                </c:pt>
                <c:pt idx="312">
                  <c:v>8.0113128933600619E-2</c:v>
                </c:pt>
                <c:pt idx="313">
                  <c:v>8.3790780464980757E-2</c:v>
                </c:pt>
                <c:pt idx="314">
                  <c:v>8.7537916274374683E-2</c:v>
                </c:pt>
                <c:pt idx="315">
                  <c:v>9.1353394947915778E-2</c:v>
                </c:pt>
                <c:pt idx="316">
                  <c:v>9.5236054253838631E-2</c:v>
                </c:pt>
                <c:pt idx="317">
                  <c:v>9.9184711496506789E-2</c:v>
                </c:pt>
                <c:pt idx="318">
                  <c:v>0.10319816387667213</c:v>
                </c:pt>
                <c:pt idx="319">
                  <c:v>0.10727518885786072</c:v>
                </c:pt>
                <c:pt idx="320">
                  <c:v>0.11141454453876828</c:v>
                </c:pt>
                <c:pt idx="321">
                  <c:v>0.11561497003155558</c:v>
                </c:pt>
                <c:pt idx="322">
                  <c:v>0.11987518584592718</c:v>
                </c:pt>
                <c:pt idx="323">
                  <c:v>0.12419389427887612</c:v>
                </c:pt>
                <c:pt idx="324">
                  <c:v>0.12856977980997755</c:v>
                </c:pt>
                <c:pt idx="325">
                  <c:v>0.13300150950210857</c:v>
                </c:pt>
                <c:pt idx="326">
                  <c:v>0.13748773340747411</c:v>
                </c:pt>
                <c:pt idx="327">
                  <c:v>0.14202708497881306</c:v>
                </c:pt>
                <c:pt idx="328">
                  <c:v>0.14661818148566333</c:v>
                </c:pt>
                <c:pt idx="329">
                  <c:v>0.15125962443555399</c:v>
                </c:pt>
                <c:pt idx="330">
                  <c:v>0.15594999999999984</c:v>
                </c:pt>
                <c:pt idx="331">
                  <c:v>0.16068787944516749</c:v>
                </c:pt>
                <c:pt idx="332">
                  <c:v>0.16547181956708062</c:v>
                </c:pt>
                <c:pt idx="333">
                  <c:v>0.17030036313123528</c:v>
                </c:pt>
                <c:pt idx="334">
                  <c:v>0.17517203931648662</c:v>
                </c:pt>
                <c:pt idx="335">
                  <c:v>0.18008536416307588</c:v>
                </c:pt>
                <c:pt idx="336">
                  <c:v>0.1850388410246579</c:v>
                </c:pt>
                <c:pt idx="337">
                  <c:v>0.19003096102419545</c:v>
                </c:pt>
                <c:pt idx="338">
                  <c:v>0.19506020351357689</c:v>
                </c:pt>
                <c:pt idx="339">
                  <c:v>0.20012503653682068</c:v>
                </c:pt>
                <c:pt idx="340">
                  <c:v>0.20522391729672393</c:v>
                </c:pt>
                <c:pt idx="341">
                  <c:v>0.21035529262481278</c:v>
                </c:pt>
                <c:pt idx="342">
                  <c:v>0.21551759945445381</c:v>
                </c:pt>
                <c:pt idx="343">
                  <c:v>0.22070926529697826</c:v>
                </c:pt>
                <c:pt idx="344">
                  <c:v>0.225928708720678</c:v>
                </c:pt>
                <c:pt idx="345">
                  <c:v>0.23117433983252378</c:v>
                </c:pt>
                <c:pt idx="346">
                  <c:v>0.23644456076246356</c:v>
                </c:pt>
                <c:pt idx="347">
                  <c:v>0.24173776615014836</c:v>
                </c:pt>
                <c:pt idx="348">
                  <c:v>0.24705234363394066</c:v>
                </c:pt>
                <c:pt idx="349">
                  <c:v>0.25238667434205569</c:v>
                </c:pt>
                <c:pt idx="350">
                  <c:v>0.25773913338568438</c:v>
                </c:pt>
                <c:pt idx="351">
                  <c:v>0.26310809035395188</c:v>
                </c:pt>
                <c:pt idx="352">
                  <c:v>0.26849190981055543</c:v>
                </c:pt>
                <c:pt idx="353">
                  <c:v>0.27388895179193451</c:v>
                </c:pt>
                <c:pt idx="354">
                  <c:v>0.27929757230681884</c:v>
                </c:pt>
                <c:pt idx="355">
                  <c:v>0.28471612383700534</c:v>
                </c:pt>
                <c:pt idx="356">
                  <c:v>0.29014295583920718</c:v>
                </c:pt>
                <c:pt idx="357">
                  <c:v>0.29557641524782563</c:v>
                </c:pt>
                <c:pt idx="358">
                  <c:v>0.30101484697848996</c:v>
                </c:pt>
                <c:pt idx="359">
                  <c:v>0.30645659443221124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94B-4C2E-943E-1137FA64C97C}"/>
            </c:ext>
          </c:extLst>
        </c:ser>
        <c:ser>
          <c:idx val="2"/>
          <c:order val="2"/>
          <c:tx>
            <c:strRef>
              <c:f>{"Front Sprocket"}</c:f>
              <c:strCache>
                <c:ptCount val="1"/>
                <c:pt idx="0">
                  <c:v>Front Sprocket</c:v>
                </c:pt>
              </c:strCache>
            </c:strRef>
          </c:tx>
          <c:spPr>
            <a:ln w="19050" cap="rnd">
              <a:solidFill>
                <a:srgbClr val="2AA0A4"/>
              </a:solidFill>
              <a:round/>
            </a:ln>
            <a:effectLst/>
          </c:spPr>
          <c:marker>
            <c:symbol val="none"/>
          </c:marker>
          <c:xVal>
            <c:numRef>
              <c:f>'ER6N Data'!$N$3:$N$362</c:f>
              <c:numCache>
                <c:formatCode>General</c:formatCode>
                <c:ptCount val="360"/>
                <c:pt idx="0">
                  <c:v>0.79484333844939181</c:v>
                </c:pt>
                <c:pt idx="1">
                  <c:v>0.79483691956175795</c:v>
                </c:pt>
                <c:pt idx="2">
                  <c:v>0.79481766485411165</c:v>
                </c:pt>
                <c:pt idx="3">
                  <c:v>0.79478558019162338</c:v>
                </c:pt>
                <c:pt idx="4">
                  <c:v>0.79474067534759207</c:v>
                </c:pt>
                <c:pt idx="5">
                  <c:v>0.79468296400046845</c:v>
                </c:pt>
                <c:pt idx="6">
                  <c:v>0.79461246372968775</c:v>
                </c:pt>
                <c:pt idx="7">
                  <c:v>0.79452919601031535</c:v>
                </c:pt>
                <c:pt idx="8">
                  <c:v>0.79443318620650527</c:v>
                </c:pt>
                <c:pt idx="9">
                  <c:v>0.79432446356377395</c:v>
                </c:pt>
                <c:pt idx="10">
                  <c:v>0.79420306120009132</c:v>
                </c:pt>
                <c:pt idx="11">
                  <c:v>0.79406901609579361</c:v>
                </c:pt>
                <c:pt idx="12">
                  <c:v>0.79392236908231806</c:v>
                </c:pt>
                <c:pt idx="13">
                  <c:v>0.79376316482976561</c:v>
                </c:pt>
                <c:pt idx="14">
                  <c:v>0.79359145183329372</c:v>
                </c:pt>
                <c:pt idx="15">
                  <c:v>0.79340728239834457</c:v>
                </c:pt>
                <c:pt idx="16">
                  <c:v>0.79321071262471232</c:v>
                </c:pt>
                <c:pt idx="17">
                  <c:v>0.79300180238945395</c:v>
                </c:pt>
                <c:pt idx="18">
                  <c:v>0.79278061532865107</c:v>
                </c:pt>
                <c:pt idx="19">
                  <c:v>0.79254721881802503</c:v>
                </c:pt>
                <c:pt idx="20">
                  <c:v>0.79230168395241396</c:v>
                </c:pt>
                <c:pt idx="21">
                  <c:v>0.79204408552411643</c:v>
                </c:pt>
                <c:pt idx="22">
                  <c:v>0.79177450200010913</c:v>
                </c:pt>
                <c:pt idx="23">
                  <c:v>0.79149301549814488</c:v>
                </c:pt>
                <c:pt idx="24">
                  <c:v>0.7911997117617392</c:v>
                </c:pt>
                <c:pt idx="25">
                  <c:v>0.7908946801340514</c:v>
                </c:pt>
                <c:pt idx="26">
                  <c:v>0.79057801353067025</c:v>
                </c:pt>
                <c:pt idx="27">
                  <c:v>0.79024980841131054</c:v>
                </c:pt>
                <c:pt idx="28">
                  <c:v>0.7899101647504313</c:v>
                </c:pt>
                <c:pt idx="29">
                  <c:v>0.78955918600678165</c:v>
                </c:pt>
                <c:pt idx="30">
                  <c:v>0.78919697909188702</c:v>
                </c:pt>
                <c:pt idx="31">
                  <c:v>0.78882365433748236</c:v>
                </c:pt>
                <c:pt idx="32">
                  <c:v>0.78843932546190443</c:v>
                </c:pt>
                <c:pt idx="33">
                  <c:v>0.78804410953545168</c:v>
                </c:pt>
                <c:pt idx="34">
                  <c:v>0.78763812694472402</c:v>
                </c:pt>
                <c:pt idx="35">
                  <c:v>0.78722150135595137</c:v>
                </c:pt>
                <c:pt idx="36">
                  <c:v>0.78679435967732403</c:v>
                </c:pt>
                <c:pt idx="37">
                  <c:v>0.78635683202033502</c:v>
                </c:pt>
                <c:pt idx="38">
                  <c:v>0.78590905166014713</c:v>
                </c:pt>
                <c:pt idx="39">
                  <c:v>0.78545115499499585</c:v>
                </c:pt>
                <c:pt idx="40">
                  <c:v>0.78498328150464114</c:v>
                </c:pt>
                <c:pt idx="41">
                  <c:v>0.78450557370788054</c:v>
                </c:pt>
                <c:pt idx="42">
                  <c:v>0.78401817711913657</c:v>
                </c:pt>
                <c:pt idx="43">
                  <c:v>0.78352124020413172</c:v>
                </c:pt>
                <c:pt idx="44">
                  <c:v>0.7830149143346643</c:v>
                </c:pt>
                <c:pt idx="45">
                  <c:v>0.7824993537424989</c:v>
                </c:pt>
                <c:pt idx="46">
                  <c:v>0.78197471547238628</c:v>
                </c:pt>
                <c:pt idx="47">
                  <c:v>0.78144115933422587</c:v>
                </c:pt>
                <c:pt idx="48">
                  <c:v>0.7808988478543859</c:v>
                </c:pt>
                <c:pt idx="49">
                  <c:v>0.78034794622619674</c:v>
                </c:pt>
                <c:pt idx="50">
                  <c:v>0.77978862225963108</c:v>
                </c:pt>
                <c:pt idx="51">
                  <c:v>0.77922104633018718</c:v>
                </c:pt>
                <c:pt idx="52">
                  <c:v>0.77864539132699173</c:v>
                </c:pt>
                <c:pt idx="53">
                  <c:v>0.77806183260013495</c:v>
                </c:pt>
                <c:pt idx="54">
                  <c:v>0.77747054790725811</c:v>
                </c:pt>
                <c:pt idx="55">
                  <c:v>0.77687171735940663</c:v>
                </c:pt>
                <c:pt idx="56">
                  <c:v>0.7762655233661665</c:v>
                </c:pt>
                <c:pt idx="57">
                  <c:v>0.77565215058010017</c:v>
                </c:pt>
                <c:pt idx="58">
                  <c:v>0.77503178584050025</c:v>
                </c:pt>
                <c:pt idx="59">
                  <c:v>0.7744046181164761</c:v>
                </c:pt>
                <c:pt idx="60">
                  <c:v>0.77377083844939187</c:v>
                </c:pt>
                <c:pt idx="61">
                  <c:v>0.77313063989467368</c:v>
                </c:pt>
                <c:pt idx="62">
                  <c:v>0.77248421746300322</c:v>
                </c:pt>
                <c:pt idx="63">
                  <c:v>0.77183176806091502</c:v>
                </c:pt>
                <c:pt idx="64">
                  <c:v>0.77117349043081751</c:v>
                </c:pt>
                <c:pt idx="65">
                  <c:v>0.77050958509045364</c:v>
                </c:pt>
                <c:pt idx="66">
                  <c:v>0.76984025427182146</c:v>
                </c:pt>
                <c:pt idx="67">
                  <c:v>0.76916570185957223</c:v>
                </c:pt>
                <c:pt idx="68">
                  <c:v>0.76848613332890547</c:v>
                </c:pt>
                <c:pt idx="69">
                  <c:v>0.76780175568297848</c:v>
                </c:pt>
                <c:pt idx="70">
                  <c:v>0.76711277738985217</c:v>
                </c:pt>
                <c:pt idx="71">
                  <c:v>0.76641940831898869</c:v>
                </c:pt>
                <c:pt idx="72">
                  <c:v>0.76572185967732398</c:v>
                </c:pt>
                <c:pt idx="73">
                  <c:v>0.76502034394493157</c:v>
                </c:pt>
                <c:pt idx="74">
                  <c:v>0.76431507481029926</c:v>
                </c:pt>
                <c:pt idx="75">
                  <c:v>0.7636062671052376</c:v>
                </c:pt>
                <c:pt idx="76">
                  <c:v>0.76289413673943984</c:v>
                </c:pt>
                <c:pt idx="77">
                  <c:v>0.76217890063471405</c:v>
                </c:pt>
                <c:pt idx="78">
                  <c:v>0.76146077665890632</c:v>
                </c:pt>
                <c:pt idx="79">
                  <c:v>0.76073998355953631</c:v>
                </c:pt>
                <c:pt idx="80">
                  <c:v>0.76001674089716464</c:v>
                </c:pt>
                <c:pt idx="81">
                  <c:v>0.7592912689785124</c:v>
                </c:pt>
                <c:pt idx="82">
                  <c:v>0.75856378878935382</c:v>
                </c:pt>
                <c:pt idx="83">
                  <c:v>0.7578345219272018</c:v>
                </c:pt>
                <c:pt idx="84">
                  <c:v>0.75710369053380711</c:v>
                </c:pt>
                <c:pt idx="85">
                  <c:v>0.75637151722749185</c:v>
                </c:pt>
                <c:pt idx="86">
                  <c:v>0.75563822503533795</c:v>
                </c:pt>
                <c:pt idx="87">
                  <c:v>0.75490403732525069</c:v>
                </c:pt>
                <c:pt idx="88">
                  <c:v>0.75416917773791869</c:v>
                </c:pt>
                <c:pt idx="89">
                  <c:v>0.75343387011869112</c:v>
                </c:pt>
                <c:pt idx="90">
                  <c:v>0.75269833844939182</c:v>
                </c:pt>
                <c:pt idx="91">
                  <c:v>0.75196280678009253</c:v>
                </c:pt>
                <c:pt idx="92">
                  <c:v>0.75122749916086495</c:v>
                </c:pt>
                <c:pt idx="93">
                  <c:v>0.75049263957353296</c:v>
                </c:pt>
                <c:pt idx="94">
                  <c:v>0.7497584518634457</c:v>
                </c:pt>
                <c:pt idx="95">
                  <c:v>0.7490251596712918</c:v>
                </c:pt>
                <c:pt idx="96">
                  <c:v>0.74829298636497654</c:v>
                </c:pt>
                <c:pt idx="97">
                  <c:v>0.74756215497158185</c:v>
                </c:pt>
                <c:pt idx="98">
                  <c:v>0.74683288810942983</c:v>
                </c:pt>
                <c:pt idx="99">
                  <c:v>0.74610540792027125</c:v>
                </c:pt>
                <c:pt idx="100">
                  <c:v>0.745379936001619</c:v>
                </c:pt>
                <c:pt idx="101">
                  <c:v>0.74465669333924733</c:v>
                </c:pt>
                <c:pt idx="102">
                  <c:v>0.74393590023987732</c:v>
                </c:pt>
                <c:pt idx="103">
                  <c:v>0.7432177762640696</c:v>
                </c:pt>
                <c:pt idx="104">
                  <c:v>0.7425025401593438</c:v>
                </c:pt>
                <c:pt idx="105">
                  <c:v>0.74179040979354605</c:v>
                </c:pt>
                <c:pt idx="106">
                  <c:v>0.74108160208848439</c:v>
                </c:pt>
                <c:pt idx="107">
                  <c:v>0.74037633295385208</c:v>
                </c:pt>
                <c:pt idx="108">
                  <c:v>0.73967481722145967</c:v>
                </c:pt>
                <c:pt idx="109">
                  <c:v>0.73897726857979495</c:v>
                </c:pt>
                <c:pt idx="110">
                  <c:v>0.73828389950893147</c:v>
                </c:pt>
                <c:pt idx="111">
                  <c:v>0.73759492121580517</c:v>
                </c:pt>
                <c:pt idx="112">
                  <c:v>0.73691054356987817</c:v>
                </c:pt>
                <c:pt idx="113">
                  <c:v>0.73623097503921142</c:v>
                </c:pt>
                <c:pt idx="114">
                  <c:v>0.73555642262696219</c:v>
                </c:pt>
                <c:pt idx="115">
                  <c:v>0.73488709180833001</c:v>
                </c:pt>
                <c:pt idx="116">
                  <c:v>0.73422318646796614</c:v>
                </c:pt>
                <c:pt idx="117">
                  <c:v>0.73356490883786862</c:v>
                </c:pt>
                <c:pt idx="118">
                  <c:v>0.73291245943578043</c:v>
                </c:pt>
                <c:pt idx="119">
                  <c:v>0.73226603700410997</c:v>
                </c:pt>
                <c:pt idx="120">
                  <c:v>0.73162583844939189</c:v>
                </c:pt>
                <c:pt idx="121">
                  <c:v>0.73099205878230755</c:v>
                </c:pt>
                <c:pt idx="122">
                  <c:v>0.73036489105828339</c:v>
                </c:pt>
                <c:pt idx="123">
                  <c:v>0.72974452631868347</c:v>
                </c:pt>
                <c:pt idx="124">
                  <c:v>0.72913115353261726</c:v>
                </c:pt>
                <c:pt idx="125">
                  <c:v>0.72852495953937702</c:v>
                </c:pt>
                <c:pt idx="126">
                  <c:v>0.72792612899152553</c:v>
                </c:pt>
                <c:pt idx="127">
                  <c:v>0.7273348442986487</c:v>
                </c:pt>
                <c:pt idx="128">
                  <c:v>0.72675128557179192</c:v>
                </c:pt>
                <c:pt idx="129">
                  <c:v>0.72617563056859646</c:v>
                </c:pt>
                <c:pt idx="130">
                  <c:v>0.72560805463915257</c:v>
                </c:pt>
                <c:pt idx="131">
                  <c:v>0.72504873067258691</c:v>
                </c:pt>
                <c:pt idx="132">
                  <c:v>0.72449782904439775</c:v>
                </c:pt>
                <c:pt idx="133">
                  <c:v>0.72395551756455778</c:v>
                </c:pt>
                <c:pt idx="134">
                  <c:v>0.72342196142639736</c:v>
                </c:pt>
                <c:pt idx="135">
                  <c:v>0.72289732315628474</c:v>
                </c:pt>
                <c:pt idx="136">
                  <c:v>0.72238176256411935</c:v>
                </c:pt>
                <c:pt idx="137">
                  <c:v>0.72187543669465193</c:v>
                </c:pt>
                <c:pt idx="138">
                  <c:v>0.72137849977964708</c:v>
                </c:pt>
                <c:pt idx="139">
                  <c:v>0.7208911031909031</c:v>
                </c:pt>
                <c:pt idx="140">
                  <c:v>0.72041339539414251</c:v>
                </c:pt>
                <c:pt idx="141">
                  <c:v>0.7199455219037878</c:v>
                </c:pt>
                <c:pt idx="142">
                  <c:v>0.71948762523863652</c:v>
                </c:pt>
                <c:pt idx="143">
                  <c:v>0.71903984487844863</c:v>
                </c:pt>
                <c:pt idx="144">
                  <c:v>0.71860231722145962</c:v>
                </c:pt>
                <c:pt idx="145">
                  <c:v>0.71817517554283228</c:v>
                </c:pt>
                <c:pt idx="146">
                  <c:v>0.71775854995405963</c:v>
                </c:pt>
                <c:pt idx="147">
                  <c:v>0.71735256736333197</c:v>
                </c:pt>
                <c:pt idx="148">
                  <c:v>0.71695735143687922</c:v>
                </c:pt>
                <c:pt idx="149">
                  <c:v>0.71657302256130129</c:v>
                </c:pt>
                <c:pt idx="150">
                  <c:v>0.71619969780689663</c:v>
                </c:pt>
                <c:pt idx="151">
                  <c:v>0.71583749089200199</c:v>
                </c:pt>
                <c:pt idx="152">
                  <c:v>0.71548651214835235</c:v>
                </c:pt>
                <c:pt idx="153">
                  <c:v>0.71514686848747311</c:v>
                </c:pt>
                <c:pt idx="154">
                  <c:v>0.71481866336811339</c:v>
                </c:pt>
                <c:pt idx="155">
                  <c:v>0.71450199676473225</c:v>
                </c:pt>
                <c:pt idx="156">
                  <c:v>0.71419696513704445</c:v>
                </c:pt>
                <c:pt idx="157">
                  <c:v>0.71390366140063877</c:v>
                </c:pt>
                <c:pt idx="158">
                  <c:v>0.71362217489867452</c:v>
                </c:pt>
                <c:pt idx="159">
                  <c:v>0.71335259137466722</c:v>
                </c:pt>
                <c:pt idx="160">
                  <c:v>0.71309499294636969</c:v>
                </c:pt>
                <c:pt idx="161">
                  <c:v>0.71284945808075861</c:v>
                </c:pt>
                <c:pt idx="162">
                  <c:v>0.71261606157013258</c:v>
                </c:pt>
                <c:pt idx="163">
                  <c:v>0.7123948745093297</c:v>
                </c:pt>
                <c:pt idx="164">
                  <c:v>0.71218596427407133</c:v>
                </c:pt>
                <c:pt idx="165">
                  <c:v>0.71198939450043908</c:v>
                </c:pt>
                <c:pt idx="166">
                  <c:v>0.71180522506548993</c:v>
                </c:pt>
                <c:pt idx="167">
                  <c:v>0.71163351206901804</c:v>
                </c:pt>
                <c:pt idx="168">
                  <c:v>0.71147430781646559</c:v>
                </c:pt>
                <c:pt idx="169">
                  <c:v>0.71132766080299004</c:v>
                </c:pt>
                <c:pt idx="170">
                  <c:v>0.71119361569869233</c:v>
                </c:pt>
                <c:pt idx="171">
                  <c:v>0.7110722133350097</c:v>
                </c:pt>
                <c:pt idx="172">
                  <c:v>0.71096349069227838</c:v>
                </c:pt>
                <c:pt idx="173">
                  <c:v>0.71086748088846829</c:v>
                </c:pt>
                <c:pt idx="174">
                  <c:v>0.7107842131690959</c:v>
                </c:pt>
                <c:pt idx="175">
                  <c:v>0.7107137128983152</c:v>
                </c:pt>
                <c:pt idx="176">
                  <c:v>0.71065600155119157</c:v>
                </c:pt>
                <c:pt idx="177">
                  <c:v>0.71061109670716027</c:v>
                </c:pt>
                <c:pt idx="178">
                  <c:v>0.710579012044672</c:v>
                </c:pt>
                <c:pt idx="179">
                  <c:v>0.7105597573370257</c:v>
                </c:pt>
                <c:pt idx="180">
                  <c:v>0.71055333844939184</c:v>
                </c:pt>
                <c:pt idx="181">
                  <c:v>0.7105597573370257</c:v>
                </c:pt>
                <c:pt idx="182">
                  <c:v>0.710579012044672</c:v>
                </c:pt>
                <c:pt idx="183">
                  <c:v>0.71061109670716027</c:v>
                </c:pt>
                <c:pt idx="184">
                  <c:v>0.71065600155119157</c:v>
                </c:pt>
                <c:pt idx="185">
                  <c:v>0.7107137128983152</c:v>
                </c:pt>
                <c:pt idx="186">
                  <c:v>0.7107842131690959</c:v>
                </c:pt>
                <c:pt idx="187">
                  <c:v>0.71086748088846829</c:v>
                </c:pt>
                <c:pt idx="188">
                  <c:v>0.71096349069227838</c:v>
                </c:pt>
                <c:pt idx="189">
                  <c:v>0.7110722133350097</c:v>
                </c:pt>
                <c:pt idx="190">
                  <c:v>0.71119361569869233</c:v>
                </c:pt>
                <c:pt idx="191">
                  <c:v>0.71132766080299004</c:v>
                </c:pt>
                <c:pt idx="192">
                  <c:v>0.71147430781646559</c:v>
                </c:pt>
                <c:pt idx="193">
                  <c:v>0.71163351206901804</c:v>
                </c:pt>
                <c:pt idx="194">
                  <c:v>0.71180522506548993</c:v>
                </c:pt>
                <c:pt idx="195">
                  <c:v>0.71198939450043908</c:v>
                </c:pt>
                <c:pt idx="196">
                  <c:v>0.71218596427407133</c:v>
                </c:pt>
                <c:pt idx="197">
                  <c:v>0.7123948745093297</c:v>
                </c:pt>
                <c:pt idx="198">
                  <c:v>0.71261606157013258</c:v>
                </c:pt>
                <c:pt idx="199">
                  <c:v>0.71284945808075861</c:v>
                </c:pt>
                <c:pt idx="200">
                  <c:v>0.71309499294636969</c:v>
                </c:pt>
                <c:pt idx="201">
                  <c:v>0.71335259137466722</c:v>
                </c:pt>
                <c:pt idx="202">
                  <c:v>0.71362217489867452</c:v>
                </c:pt>
                <c:pt idx="203">
                  <c:v>0.71390366140063877</c:v>
                </c:pt>
                <c:pt idx="204">
                  <c:v>0.71419696513704445</c:v>
                </c:pt>
                <c:pt idx="205">
                  <c:v>0.71450199676473225</c:v>
                </c:pt>
                <c:pt idx="206">
                  <c:v>0.71481866336811339</c:v>
                </c:pt>
                <c:pt idx="207">
                  <c:v>0.71514686848747311</c:v>
                </c:pt>
                <c:pt idx="208">
                  <c:v>0.71548651214835235</c:v>
                </c:pt>
                <c:pt idx="209">
                  <c:v>0.71583749089200199</c:v>
                </c:pt>
                <c:pt idx="210">
                  <c:v>0.71619969780689663</c:v>
                </c:pt>
                <c:pt idx="211">
                  <c:v>0.71657302256130129</c:v>
                </c:pt>
                <c:pt idx="212">
                  <c:v>0.71695735143687922</c:v>
                </c:pt>
                <c:pt idx="213">
                  <c:v>0.71735256736333197</c:v>
                </c:pt>
                <c:pt idx="214">
                  <c:v>0.71775854995405963</c:v>
                </c:pt>
                <c:pt idx="215">
                  <c:v>0.71817517554283228</c:v>
                </c:pt>
                <c:pt idx="216">
                  <c:v>0.71860231722145962</c:v>
                </c:pt>
                <c:pt idx="217">
                  <c:v>0.71903984487844863</c:v>
                </c:pt>
                <c:pt idx="218">
                  <c:v>0.71948762523863652</c:v>
                </c:pt>
                <c:pt idx="219">
                  <c:v>0.7199455219037878</c:v>
                </c:pt>
                <c:pt idx="220">
                  <c:v>0.72041339539414251</c:v>
                </c:pt>
                <c:pt idx="221">
                  <c:v>0.7208911031909031</c:v>
                </c:pt>
                <c:pt idx="222">
                  <c:v>0.72137849977964708</c:v>
                </c:pt>
                <c:pt idx="223">
                  <c:v>0.72187543669465193</c:v>
                </c:pt>
                <c:pt idx="224">
                  <c:v>0.72238176256411935</c:v>
                </c:pt>
                <c:pt idx="225">
                  <c:v>0.72289732315628474</c:v>
                </c:pt>
                <c:pt idx="226">
                  <c:v>0.72342196142639736</c:v>
                </c:pt>
                <c:pt idx="227">
                  <c:v>0.72395551756455778</c:v>
                </c:pt>
                <c:pt idx="228">
                  <c:v>0.72449782904439775</c:v>
                </c:pt>
                <c:pt idx="229">
                  <c:v>0.72504873067258691</c:v>
                </c:pt>
                <c:pt idx="230">
                  <c:v>0.72560805463915257</c:v>
                </c:pt>
                <c:pt idx="231">
                  <c:v>0.72617563056859646</c:v>
                </c:pt>
                <c:pt idx="232">
                  <c:v>0.72675128557179192</c:v>
                </c:pt>
                <c:pt idx="233">
                  <c:v>0.7273348442986487</c:v>
                </c:pt>
                <c:pt idx="234">
                  <c:v>0.72792612899152553</c:v>
                </c:pt>
                <c:pt idx="235">
                  <c:v>0.72852495953937702</c:v>
                </c:pt>
                <c:pt idx="236">
                  <c:v>0.72913115353261726</c:v>
                </c:pt>
                <c:pt idx="237">
                  <c:v>0.72974452631868347</c:v>
                </c:pt>
                <c:pt idx="238">
                  <c:v>0.73036489105828339</c:v>
                </c:pt>
                <c:pt idx="239">
                  <c:v>0.73099205878230755</c:v>
                </c:pt>
                <c:pt idx="240">
                  <c:v>0.73162583844939177</c:v>
                </c:pt>
                <c:pt idx="241">
                  <c:v>0.73226603700410997</c:v>
                </c:pt>
                <c:pt idx="242">
                  <c:v>0.73291245943578043</c:v>
                </c:pt>
                <c:pt idx="243">
                  <c:v>0.73356490883786862</c:v>
                </c:pt>
                <c:pt idx="244">
                  <c:v>0.73422318646796614</c:v>
                </c:pt>
                <c:pt idx="245">
                  <c:v>0.73488709180833001</c:v>
                </c:pt>
                <c:pt idx="246">
                  <c:v>0.73555642262696219</c:v>
                </c:pt>
                <c:pt idx="247">
                  <c:v>0.73623097503921142</c:v>
                </c:pt>
                <c:pt idx="248">
                  <c:v>0.73691054356987817</c:v>
                </c:pt>
                <c:pt idx="249">
                  <c:v>0.73759492121580517</c:v>
                </c:pt>
                <c:pt idx="250">
                  <c:v>0.73828389950893147</c:v>
                </c:pt>
                <c:pt idx="251">
                  <c:v>0.73897726857979495</c:v>
                </c:pt>
                <c:pt idx="252">
                  <c:v>0.73967481722145967</c:v>
                </c:pt>
                <c:pt idx="253">
                  <c:v>0.74037633295385208</c:v>
                </c:pt>
                <c:pt idx="254">
                  <c:v>0.74108160208848439</c:v>
                </c:pt>
                <c:pt idx="255">
                  <c:v>0.74179040979354605</c:v>
                </c:pt>
                <c:pt idx="256">
                  <c:v>0.7425025401593438</c:v>
                </c:pt>
                <c:pt idx="257">
                  <c:v>0.7432177762640696</c:v>
                </c:pt>
                <c:pt idx="258">
                  <c:v>0.74393590023987732</c:v>
                </c:pt>
                <c:pt idx="259">
                  <c:v>0.74465669333924733</c:v>
                </c:pt>
                <c:pt idx="260">
                  <c:v>0.745379936001619</c:v>
                </c:pt>
                <c:pt idx="261">
                  <c:v>0.74610540792027125</c:v>
                </c:pt>
                <c:pt idx="262">
                  <c:v>0.74683288810942983</c:v>
                </c:pt>
                <c:pt idx="263">
                  <c:v>0.74756215497158185</c:v>
                </c:pt>
                <c:pt idx="264">
                  <c:v>0.74829298636497654</c:v>
                </c:pt>
                <c:pt idx="265">
                  <c:v>0.7490251596712918</c:v>
                </c:pt>
                <c:pt idx="266">
                  <c:v>0.7497584518634457</c:v>
                </c:pt>
                <c:pt idx="267">
                  <c:v>0.75049263957353296</c:v>
                </c:pt>
                <c:pt idx="268">
                  <c:v>0.75122749916086495</c:v>
                </c:pt>
                <c:pt idx="269">
                  <c:v>0.75196280678009253</c:v>
                </c:pt>
                <c:pt idx="270">
                  <c:v>0.75269833844939182</c:v>
                </c:pt>
                <c:pt idx="271">
                  <c:v>0.75343387011869112</c:v>
                </c:pt>
                <c:pt idx="272">
                  <c:v>0.75416917773791869</c:v>
                </c:pt>
                <c:pt idx="273">
                  <c:v>0.75490403732525069</c:v>
                </c:pt>
                <c:pt idx="274">
                  <c:v>0.75563822503533795</c:v>
                </c:pt>
                <c:pt idx="275">
                  <c:v>0.75637151722749185</c:v>
                </c:pt>
                <c:pt idx="276">
                  <c:v>0.75710369053380711</c:v>
                </c:pt>
                <c:pt idx="277">
                  <c:v>0.7578345219272018</c:v>
                </c:pt>
                <c:pt idx="278">
                  <c:v>0.75856378878935382</c:v>
                </c:pt>
                <c:pt idx="279">
                  <c:v>0.75929126897851229</c:v>
                </c:pt>
                <c:pt idx="280">
                  <c:v>0.76001674089716453</c:v>
                </c:pt>
                <c:pt idx="281">
                  <c:v>0.76073998355953631</c:v>
                </c:pt>
                <c:pt idx="282">
                  <c:v>0.76146077665890632</c:v>
                </c:pt>
                <c:pt idx="283">
                  <c:v>0.76217890063471405</c:v>
                </c:pt>
                <c:pt idx="284">
                  <c:v>0.76289413673943984</c:v>
                </c:pt>
                <c:pt idx="285">
                  <c:v>0.76360626710523749</c:v>
                </c:pt>
                <c:pt idx="286">
                  <c:v>0.76431507481029926</c:v>
                </c:pt>
                <c:pt idx="287">
                  <c:v>0.76502034394493157</c:v>
                </c:pt>
                <c:pt idx="288">
                  <c:v>0.76572185967732398</c:v>
                </c:pt>
                <c:pt idx="289">
                  <c:v>0.76641940831898869</c:v>
                </c:pt>
                <c:pt idx="290">
                  <c:v>0.76711277738985217</c:v>
                </c:pt>
                <c:pt idx="291">
                  <c:v>0.76780175568297848</c:v>
                </c:pt>
                <c:pt idx="292">
                  <c:v>0.76848613332890547</c:v>
                </c:pt>
                <c:pt idx="293">
                  <c:v>0.76916570185957223</c:v>
                </c:pt>
                <c:pt idx="294">
                  <c:v>0.76984025427182146</c:v>
                </c:pt>
                <c:pt idx="295">
                  <c:v>0.77050958509045364</c:v>
                </c:pt>
                <c:pt idx="296">
                  <c:v>0.77117349043081751</c:v>
                </c:pt>
                <c:pt idx="297">
                  <c:v>0.77183176806091502</c:v>
                </c:pt>
                <c:pt idx="298">
                  <c:v>0.77248421746300322</c:v>
                </c:pt>
                <c:pt idx="299">
                  <c:v>0.77313063989467368</c:v>
                </c:pt>
                <c:pt idx="300">
                  <c:v>0.77377083844939187</c:v>
                </c:pt>
                <c:pt idx="301">
                  <c:v>0.7744046181164761</c:v>
                </c:pt>
                <c:pt idx="302">
                  <c:v>0.77503178584050025</c:v>
                </c:pt>
                <c:pt idx="303">
                  <c:v>0.77565215058010017</c:v>
                </c:pt>
                <c:pt idx="304">
                  <c:v>0.7762655233661665</c:v>
                </c:pt>
                <c:pt idx="305">
                  <c:v>0.77687171735940663</c:v>
                </c:pt>
                <c:pt idx="306">
                  <c:v>0.77747054790725811</c:v>
                </c:pt>
                <c:pt idx="307">
                  <c:v>0.77806183260013484</c:v>
                </c:pt>
                <c:pt idx="308">
                  <c:v>0.77864539132699173</c:v>
                </c:pt>
                <c:pt idx="309">
                  <c:v>0.77922104633018718</c:v>
                </c:pt>
                <c:pt idx="310">
                  <c:v>0.77978862225963097</c:v>
                </c:pt>
                <c:pt idx="311">
                  <c:v>0.78034794622619674</c:v>
                </c:pt>
                <c:pt idx="312">
                  <c:v>0.7808988478543859</c:v>
                </c:pt>
                <c:pt idx="313">
                  <c:v>0.78144115933422587</c:v>
                </c:pt>
                <c:pt idx="314">
                  <c:v>0.78197471547238628</c:v>
                </c:pt>
                <c:pt idx="315">
                  <c:v>0.7824993537424989</c:v>
                </c:pt>
                <c:pt idx="316">
                  <c:v>0.7830149143346643</c:v>
                </c:pt>
                <c:pt idx="317">
                  <c:v>0.78352124020413183</c:v>
                </c:pt>
                <c:pt idx="318">
                  <c:v>0.78401817711913657</c:v>
                </c:pt>
                <c:pt idx="319">
                  <c:v>0.78450557370788054</c:v>
                </c:pt>
                <c:pt idx="320">
                  <c:v>0.78498328150464114</c:v>
                </c:pt>
                <c:pt idx="321">
                  <c:v>0.78545115499499585</c:v>
                </c:pt>
                <c:pt idx="322">
                  <c:v>0.78590905166014713</c:v>
                </c:pt>
                <c:pt idx="323">
                  <c:v>0.78635683202033502</c:v>
                </c:pt>
                <c:pt idx="324">
                  <c:v>0.78679435967732403</c:v>
                </c:pt>
                <c:pt idx="325">
                  <c:v>0.78722150135595137</c:v>
                </c:pt>
                <c:pt idx="326">
                  <c:v>0.78763812694472402</c:v>
                </c:pt>
                <c:pt idx="327">
                  <c:v>0.78804410953545168</c:v>
                </c:pt>
                <c:pt idx="328">
                  <c:v>0.78843932546190443</c:v>
                </c:pt>
                <c:pt idx="329">
                  <c:v>0.78882365433748236</c:v>
                </c:pt>
                <c:pt idx="330">
                  <c:v>0.78919697909188702</c:v>
                </c:pt>
                <c:pt idx="331">
                  <c:v>0.78955918600678165</c:v>
                </c:pt>
                <c:pt idx="332">
                  <c:v>0.7899101647504313</c:v>
                </c:pt>
                <c:pt idx="333">
                  <c:v>0.79024980841131054</c:v>
                </c:pt>
                <c:pt idx="334">
                  <c:v>0.79057801353067025</c:v>
                </c:pt>
                <c:pt idx="335">
                  <c:v>0.7908946801340514</c:v>
                </c:pt>
                <c:pt idx="336">
                  <c:v>0.7911997117617392</c:v>
                </c:pt>
                <c:pt idx="337">
                  <c:v>0.79149301549814488</c:v>
                </c:pt>
                <c:pt idx="338">
                  <c:v>0.79177450200010913</c:v>
                </c:pt>
                <c:pt idx="339">
                  <c:v>0.79204408552411643</c:v>
                </c:pt>
                <c:pt idx="340">
                  <c:v>0.79230168395241396</c:v>
                </c:pt>
                <c:pt idx="341">
                  <c:v>0.79254721881802503</c:v>
                </c:pt>
                <c:pt idx="342">
                  <c:v>0.79278061532865107</c:v>
                </c:pt>
                <c:pt idx="343">
                  <c:v>0.79300180238945395</c:v>
                </c:pt>
                <c:pt idx="344">
                  <c:v>0.79321071262471232</c:v>
                </c:pt>
                <c:pt idx="345">
                  <c:v>0.79340728239834457</c:v>
                </c:pt>
                <c:pt idx="346">
                  <c:v>0.79359145183329372</c:v>
                </c:pt>
                <c:pt idx="347">
                  <c:v>0.79376316482976561</c:v>
                </c:pt>
                <c:pt idx="348">
                  <c:v>0.79392236908231806</c:v>
                </c:pt>
                <c:pt idx="349">
                  <c:v>0.79406901609579361</c:v>
                </c:pt>
                <c:pt idx="350">
                  <c:v>0.79420306120009132</c:v>
                </c:pt>
                <c:pt idx="351">
                  <c:v>0.79432446356377395</c:v>
                </c:pt>
                <c:pt idx="352">
                  <c:v>0.79443318620650527</c:v>
                </c:pt>
                <c:pt idx="353">
                  <c:v>0.79452919601031535</c:v>
                </c:pt>
                <c:pt idx="354">
                  <c:v>0.79461246372968775</c:v>
                </c:pt>
                <c:pt idx="355">
                  <c:v>0.79468296400046845</c:v>
                </c:pt>
                <c:pt idx="356">
                  <c:v>0.79474067534759207</c:v>
                </c:pt>
                <c:pt idx="357">
                  <c:v>0.79478558019162338</c:v>
                </c:pt>
                <c:pt idx="358">
                  <c:v>0.79481766485411165</c:v>
                </c:pt>
                <c:pt idx="359">
                  <c:v>0.79483691956175795</c:v>
                </c:pt>
              </c:numCache>
            </c:numRef>
          </c:xVal>
          <c:yVal>
            <c:numRef>
              <c:f>'ER6N Data'!$O$3:$O$362</c:f>
              <c:numCache>
                <c:formatCode>General</c:formatCode>
                <c:ptCount val="360"/>
                <c:pt idx="0">
                  <c:v>0.42</c:v>
                </c:pt>
                <c:pt idx="1">
                  <c:v>0.42073553166929928</c:v>
                </c:pt>
                <c:pt idx="2">
                  <c:v>0.42147083928852691</c:v>
                </c:pt>
                <c:pt idx="3">
                  <c:v>0.42220569887585885</c:v>
                </c:pt>
                <c:pt idx="4">
                  <c:v>0.42293988658594617</c:v>
                </c:pt>
                <c:pt idx="5">
                  <c:v>0.42367317877810001</c:v>
                </c:pt>
                <c:pt idx="6">
                  <c:v>0.42440535208441527</c:v>
                </c:pt>
                <c:pt idx="7">
                  <c:v>0.4251361834778099</c:v>
                </c:pt>
                <c:pt idx="8">
                  <c:v>0.42586545033996193</c:v>
                </c:pt>
                <c:pt idx="9">
                  <c:v>0.42659293052912051</c:v>
                </c:pt>
                <c:pt idx="10">
                  <c:v>0.42731840244777275</c:v>
                </c:pt>
                <c:pt idx="11">
                  <c:v>0.42804164511014448</c:v>
                </c:pt>
                <c:pt idx="12">
                  <c:v>0.42876243820951443</c:v>
                </c:pt>
                <c:pt idx="13">
                  <c:v>0.42948056218532216</c:v>
                </c:pt>
                <c:pt idx="14">
                  <c:v>0.430195798290048</c:v>
                </c:pt>
                <c:pt idx="15">
                  <c:v>0.43090792865584571</c:v>
                </c:pt>
                <c:pt idx="16">
                  <c:v>0.43161673636090742</c:v>
                </c:pt>
                <c:pt idx="17">
                  <c:v>0.43232200549553973</c:v>
                </c:pt>
                <c:pt idx="18">
                  <c:v>0.43302352122793214</c:v>
                </c:pt>
                <c:pt idx="19">
                  <c:v>0.43372106986959685</c:v>
                </c:pt>
                <c:pt idx="20">
                  <c:v>0.43441443894046028</c:v>
                </c:pt>
                <c:pt idx="21">
                  <c:v>0.43510341723358664</c:v>
                </c:pt>
                <c:pt idx="22">
                  <c:v>0.43578779487951358</c:v>
                </c:pt>
                <c:pt idx="23">
                  <c:v>0.43646736341018044</c:v>
                </c:pt>
                <c:pt idx="24">
                  <c:v>0.43714191582242956</c:v>
                </c:pt>
                <c:pt idx="25">
                  <c:v>0.43781124664106175</c:v>
                </c:pt>
                <c:pt idx="26">
                  <c:v>0.43847515198142567</c:v>
                </c:pt>
                <c:pt idx="27">
                  <c:v>0.43913342961152318</c:v>
                </c:pt>
                <c:pt idx="28">
                  <c:v>0.43978587901361132</c:v>
                </c:pt>
                <c:pt idx="29">
                  <c:v>0.44043230144528184</c:v>
                </c:pt>
                <c:pt idx="30">
                  <c:v>0.44107249999999998</c:v>
                </c:pt>
                <c:pt idx="31">
                  <c:v>0.4417062796670842</c:v>
                </c:pt>
                <c:pt idx="32">
                  <c:v>0.44233344739110841</c:v>
                </c:pt>
                <c:pt idx="33">
                  <c:v>0.44295381213070828</c:v>
                </c:pt>
                <c:pt idx="34">
                  <c:v>0.4435671849167746</c:v>
                </c:pt>
                <c:pt idx="35">
                  <c:v>0.44417337891001485</c:v>
                </c:pt>
                <c:pt idx="36">
                  <c:v>0.44477220945786627</c:v>
                </c:pt>
                <c:pt idx="37">
                  <c:v>0.44536349415074306</c:v>
                </c:pt>
                <c:pt idx="38">
                  <c:v>0.44594705287759984</c:v>
                </c:pt>
                <c:pt idx="39">
                  <c:v>0.4465227078807954</c:v>
                </c:pt>
                <c:pt idx="40">
                  <c:v>0.44709028381023919</c:v>
                </c:pt>
                <c:pt idx="41">
                  <c:v>0.4476496077768049</c:v>
                </c:pt>
                <c:pt idx="42">
                  <c:v>0.44820050940499406</c:v>
                </c:pt>
                <c:pt idx="43">
                  <c:v>0.44874282088483397</c:v>
                </c:pt>
                <c:pt idx="44">
                  <c:v>0.44927637702299444</c:v>
                </c:pt>
                <c:pt idx="45">
                  <c:v>0.44980101529310701</c:v>
                </c:pt>
                <c:pt idx="46">
                  <c:v>0.45031657588527241</c:v>
                </c:pt>
                <c:pt idx="47">
                  <c:v>0.45082290175473994</c:v>
                </c:pt>
                <c:pt idx="48">
                  <c:v>0.45131983866974479</c:v>
                </c:pt>
                <c:pt idx="49">
                  <c:v>0.4518072352584887</c:v>
                </c:pt>
                <c:pt idx="50">
                  <c:v>0.4522849430552493</c:v>
                </c:pt>
                <c:pt idx="51">
                  <c:v>0.45275281654560401</c:v>
                </c:pt>
                <c:pt idx="52">
                  <c:v>0.45321071321075529</c:v>
                </c:pt>
                <c:pt idx="53">
                  <c:v>0.45365849357094312</c:v>
                </c:pt>
                <c:pt idx="54">
                  <c:v>0.45409602122793213</c:v>
                </c:pt>
                <c:pt idx="55">
                  <c:v>0.45452316290655953</c:v>
                </c:pt>
                <c:pt idx="56">
                  <c:v>0.45493978849533223</c:v>
                </c:pt>
                <c:pt idx="57">
                  <c:v>0.45534577108605989</c:v>
                </c:pt>
                <c:pt idx="58">
                  <c:v>0.45574098701251253</c:v>
                </c:pt>
                <c:pt idx="59">
                  <c:v>0.45612531588809052</c:v>
                </c:pt>
                <c:pt idx="60">
                  <c:v>0.45649864064249512</c:v>
                </c:pt>
                <c:pt idx="61">
                  <c:v>0.45686084755738982</c:v>
                </c:pt>
                <c:pt idx="62">
                  <c:v>0.45721182630103946</c:v>
                </c:pt>
                <c:pt idx="63">
                  <c:v>0.45755146996191876</c:v>
                </c:pt>
                <c:pt idx="64">
                  <c:v>0.45787967508127836</c:v>
                </c:pt>
                <c:pt idx="65">
                  <c:v>0.45819634168465961</c:v>
                </c:pt>
                <c:pt idx="66">
                  <c:v>0.45850137331234742</c:v>
                </c:pt>
                <c:pt idx="67">
                  <c:v>0.4587946770487531</c:v>
                </c:pt>
                <c:pt idx="68">
                  <c:v>0.45907616355071723</c:v>
                </c:pt>
                <c:pt idx="69">
                  <c:v>0.45934574707472453</c:v>
                </c:pt>
                <c:pt idx="70">
                  <c:v>0.45960334550302206</c:v>
                </c:pt>
                <c:pt idx="71">
                  <c:v>0.45984888036863319</c:v>
                </c:pt>
                <c:pt idx="72">
                  <c:v>0.46008227687925923</c:v>
                </c:pt>
                <c:pt idx="73">
                  <c:v>0.46030346394006211</c:v>
                </c:pt>
                <c:pt idx="74">
                  <c:v>0.46051237417532043</c:v>
                </c:pt>
                <c:pt idx="75">
                  <c:v>0.46070894394895279</c:v>
                </c:pt>
                <c:pt idx="76">
                  <c:v>0.46089311338390188</c:v>
                </c:pt>
                <c:pt idx="77">
                  <c:v>0.46106482638037372</c:v>
                </c:pt>
                <c:pt idx="78">
                  <c:v>0.46122403063292622</c:v>
                </c:pt>
                <c:pt idx="79">
                  <c:v>0.46137067764640177</c:v>
                </c:pt>
                <c:pt idx="80">
                  <c:v>0.46150472275069948</c:v>
                </c:pt>
                <c:pt idx="81">
                  <c:v>0.46162612511438206</c:v>
                </c:pt>
                <c:pt idx="82">
                  <c:v>0.46173484775711349</c:v>
                </c:pt>
                <c:pt idx="83">
                  <c:v>0.46183085756092351</c:v>
                </c:pt>
                <c:pt idx="84">
                  <c:v>0.46191412528029585</c:v>
                </c:pt>
                <c:pt idx="85">
                  <c:v>0.46198462555107661</c:v>
                </c:pt>
                <c:pt idx="86">
                  <c:v>0.46204233689820029</c:v>
                </c:pt>
                <c:pt idx="87">
                  <c:v>0.46208724174223148</c:v>
                </c:pt>
                <c:pt idx="88">
                  <c:v>0.46211932640471975</c:v>
                </c:pt>
                <c:pt idx="89">
                  <c:v>0.46213858111236611</c:v>
                </c:pt>
                <c:pt idx="90">
                  <c:v>0.46214499999999997</c:v>
                </c:pt>
                <c:pt idx="91">
                  <c:v>0.46213858111236611</c:v>
                </c:pt>
                <c:pt idx="92">
                  <c:v>0.46211932640471975</c:v>
                </c:pt>
                <c:pt idx="93">
                  <c:v>0.46208724174223148</c:v>
                </c:pt>
                <c:pt idx="94">
                  <c:v>0.46204233689820029</c:v>
                </c:pt>
                <c:pt idx="95">
                  <c:v>0.46198462555107661</c:v>
                </c:pt>
                <c:pt idx="96">
                  <c:v>0.46191412528029585</c:v>
                </c:pt>
                <c:pt idx="97">
                  <c:v>0.46183085756092351</c:v>
                </c:pt>
                <c:pt idx="98">
                  <c:v>0.46173484775711349</c:v>
                </c:pt>
                <c:pt idx="99">
                  <c:v>0.46162612511438206</c:v>
                </c:pt>
                <c:pt idx="100">
                  <c:v>0.46150472275069948</c:v>
                </c:pt>
                <c:pt idx="101">
                  <c:v>0.46137067764640177</c:v>
                </c:pt>
                <c:pt idx="102">
                  <c:v>0.46122403063292622</c:v>
                </c:pt>
                <c:pt idx="103">
                  <c:v>0.46106482638037372</c:v>
                </c:pt>
                <c:pt idx="104">
                  <c:v>0.46089311338390188</c:v>
                </c:pt>
                <c:pt idx="105">
                  <c:v>0.46070894394895279</c:v>
                </c:pt>
                <c:pt idx="106">
                  <c:v>0.46051237417532043</c:v>
                </c:pt>
                <c:pt idx="107">
                  <c:v>0.46030346394006211</c:v>
                </c:pt>
                <c:pt idx="108">
                  <c:v>0.46008227687925923</c:v>
                </c:pt>
                <c:pt idx="109">
                  <c:v>0.45984888036863319</c:v>
                </c:pt>
                <c:pt idx="110">
                  <c:v>0.45960334550302212</c:v>
                </c:pt>
                <c:pt idx="111">
                  <c:v>0.45934574707472453</c:v>
                </c:pt>
                <c:pt idx="112">
                  <c:v>0.45907616355071723</c:v>
                </c:pt>
                <c:pt idx="113">
                  <c:v>0.4587946770487531</c:v>
                </c:pt>
                <c:pt idx="114">
                  <c:v>0.45850137331234742</c:v>
                </c:pt>
                <c:pt idx="115">
                  <c:v>0.45819634168465961</c:v>
                </c:pt>
                <c:pt idx="116">
                  <c:v>0.45787967508127836</c:v>
                </c:pt>
                <c:pt idx="117">
                  <c:v>0.45755146996191876</c:v>
                </c:pt>
                <c:pt idx="118">
                  <c:v>0.45721182630103946</c:v>
                </c:pt>
                <c:pt idx="119">
                  <c:v>0.45686084755738982</c:v>
                </c:pt>
                <c:pt idx="120">
                  <c:v>0.45649864064249518</c:v>
                </c:pt>
                <c:pt idx="121">
                  <c:v>0.45612531588809052</c:v>
                </c:pt>
                <c:pt idx="122">
                  <c:v>0.45574098701251253</c:v>
                </c:pt>
                <c:pt idx="123">
                  <c:v>0.45534577108605989</c:v>
                </c:pt>
                <c:pt idx="124">
                  <c:v>0.45493978849533223</c:v>
                </c:pt>
                <c:pt idx="125">
                  <c:v>0.45452316290655953</c:v>
                </c:pt>
                <c:pt idx="126">
                  <c:v>0.45409602122793213</c:v>
                </c:pt>
                <c:pt idx="127">
                  <c:v>0.45365849357094312</c:v>
                </c:pt>
                <c:pt idx="128">
                  <c:v>0.45321071321075529</c:v>
                </c:pt>
                <c:pt idx="129">
                  <c:v>0.45275281654560401</c:v>
                </c:pt>
                <c:pt idx="130">
                  <c:v>0.4522849430552493</c:v>
                </c:pt>
                <c:pt idx="131">
                  <c:v>0.4518072352584887</c:v>
                </c:pt>
                <c:pt idx="132">
                  <c:v>0.45131983866974479</c:v>
                </c:pt>
                <c:pt idx="133">
                  <c:v>0.45082290175473994</c:v>
                </c:pt>
                <c:pt idx="134">
                  <c:v>0.45031657588527241</c:v>
                </c:pt>
                <c:pt idx="135">
                  <c:v>0.44980101529310701</c:v>
                </c:pt>
                <c:pt idx="136">
                  <c:v>0.44927637702299444</c:v>
                </c:pt>
                <c:pt idx="137">
                  <c:v>0.44874282088483397</c:v>
                </c:pt>
                <c:pt idx="138">
                  <c:v>0.44820050940499406</c:v>
                </c:pt>
                <c:pt idx="139">
                  <c:v>0.4476496077768049</c:v>
                </c:pt>
                <c:pt idx="140">
                  <c:v>0.44709028381023919</c:v>
                </c:pt>
                <c:pt idx="141">
                  <c:v>0.4465227078807954</c:v>
                </c:pt>
                <c:pt idx="142">
                  <c:v>0.44594705287759984</c:v>
                </c:pt>
                <c:pt idx="143">
                  <c:v>0.44536349415074306</c:v>
                </c:pt>
                <c:pt idx="144">
                  <c:v>0.44477220945786627</c:v>
                </c:pt>
                <c:pt idx="145">
                  <c:v>0.44417337891001479</c:v>
                </c:pt>
                <c:pt idx="146">
                  <c:v>0.4435671849167746</c:v>
                </c:pt>
                <c:pt idx="147">
                  <c:v>0.44295381213070834</c:v>
                </c:pt>
                <c:pt idx="148">
                  <c:v>0.44233344739110841</c:v>
                </c:pt>
                <c:pt idx="149">
                  <c:v>0.4417062796670842</c:v>
                </c:pt>
                <c:pt idx="150">
                  <c:v>0.44107249999999998</c:v>
                </c:pt>
                <c:pt idx="151">
                  <c:v>0.44043230144528189</c:v>
                </c:pt>
                <c:pt idx="152">
                  <c:v>0.43978587901361132</c:v>
                </c:pt>
                <c:pt idx="153">
                  <c:v>0.43913342961152318</c:v>
                </c:pt>
                <c:pt idx="154">
                  <c:v>0.43847515198142567</c:v>
                </c:pt>
                <c:pt idx="155">
                  <c:v>0.43781124664106175</c:v>
                </c:pt>
                <c:pt idx="156">
                  <c:v>0.43714191582242962</c:v>
                </c:pt>
                <c:pt idx="157">
                  <c:v>0.43646736341018044</c:v>
                </c:pt>
                <c:pt idx="158">
                  <c:v>0.43578779487951358</c:v>
                </c:pt>
                <c:pt idx="159">
                  <c:v>0.43510341723358664</c:v>
                </c:pt>
                <c:pt idx="160">
                  <c:v>0.43441443894046028</c:v>
                </c:pt>
                <c:pt idx="161">
                  <c:v>0.43372106986959685</c:v>
                </c:pt>
                <c:pt idx="162">
                  <c:v>0.43302352122793214</c:v>
                </c:pt>
                <c:pt idx="163">
                  <c:v>0.43232200549553973</c:v>
                </c:pt>
                <c:pt idx="164">
                  <c:v>0.43161673636090742</c:v>
                </c:pt>
                <c:pt idx="165">
                  <c:v>0.43090792865584571</c:v>
                </c:pt>
                <c:pt idx="166">
                  <c:v>0.430195798290048</c:v>
                </c:pt>
                <c:pt idx="167">
                  <c:v>0.42948056218532216</c:v>
                </c:pt>
                <c:pt idx="168">
                  <c:v>0.42876243820951443</c:v>
                </c:pt>
                <c:pt idx="169">
                  <c:v>0.42804164511014448</c:v>
                </c:pt>
                <c:pt idx="170">
                  <c:v>0.42731840244777275</c:v>
                </c:pt>
                <c:pt idx="171">
                  <c:v>0.42659293052912051</c:v>
                </c:pt>
                <c:pt idx="172">
                  <c:v>0.42586545033996193</c:v>
                </c:pt>
                <c:pt idx="173">
                  <c:v>0.4251361834778099</c:v>
                </c:pt>
                <c:pt idx="174">
                  <c:v>0.42440535208441527</c:v>
                </c:pt>
                <c:pt idx="175">
                  <c:v>0.42367317877810001</c:v>
                </c:pt>
                <c:pt idx="176">
                  <c:v>0.42293988658594617</c:v>
                </c:pt>
                <c:pt idx="177">
                  <c:v>0.42220569887585885</c:v>
                </c:pt>
                <c:pt idx="178">
                  <c:v>0.42147083928852691</c:v>
                </c:pt>
                <c:pt idx="179">
                  <c:v>0.42073553166929928</c:v>
                </c:pt>
                <c:pt idx="180">
                  <c:v>0.42</c:v>
                </c:pt>
                <c:pt idx="181">
                  <c:v>0.41926446833070069</c:v>
                </c:pt>
                <c:pt idx="182">
                  <c:v>0.41852916071147306</c:v>
                </c:pt>
                <c:pt idx="183">
                  <c:v>0.41779430112414112</c:v>
                </c:pt>
                <c:pt idx="184">
                  <c:v>0.4170601134140538</c:v>
                </c:pt>
                <c:pt idx="185">
                  <c:v>0.41632682122189996</c:v>
                </c:pt>
                <c:pt idx="186">
                  <c:v>0.4155946479155847</c:v>
                </c:pt>
                <c:pt idx="187">
                  <c:v>0.41486381652219007</c:v>
                </c:pt>
                <c:pt idx="188">
                  <c:v>0.41413454966003804</c:v>
                </c:pt>
                <c:pt idx="189">
                  <c:v>0.41340706947087946</c:v>
                </c:pt>
                <c:pt idx="190">
                  <c:v>0.41268159755222722</c:v>
                </c:pt>
                <c:pt idx="191">
                  <c:v>0.41195835488985549</c:v>
                </c:pt>
                <c:pt idx="192">
                  <c:v>0.41123756179048548</c:v>
                </c:pt>
                <c:pt idx="193">
                  <c:v>0.41051943781467781</c:v>
                </c:pt>
                <c:pt idx="194">
                  <c:v>0.40980420170995202</c:v>
                </c:pt>
                <c:pt idx="195">
                  <c:v>0.40909207134415426</c:v>
                </c:pt>
                <c:pt idx="196">
                  <c:v>0.40838326363909255</c:v>
                </c:pt>
                <c:pt idx="197">
                  <c:v>0.40767799450446024</c:v>
                </c:pt>
                <c:pt idx="198">
                  <c:v>0.40697647877206783</c:v>
                </c:pt>
                <c:pt idx="199">
                  <c:v>0.40627893013040312</c:v>
                </c:pt>
                <c:pt idx="200">
                  <c:v>0.40558556105953969</c:v>
                </c:pt>
                <c:pt idx="201">
                  <c:v>0.40489658276641327</c:v>
                </c:pt>
                <c:pt idx="202">
                  <c:v>0.40421220512048639</c:v>
                </c:pt>
                <c:pt idx="203">
                  <c:v>0.40353263658981953</c:v>
                </c:pt>
                <c:pt idx="204">
                  <c:v>0.40285808417757041</c:v>
                </c:pt>
                <c:pt idx="205">
                  <c:v>0.40218875335893822</c:v>
                </c:pt>
                <c:pt idx="206">
                  <c:v>0.4015248480185743</c:v>
                </c:pt>
                <c:pt idx="207">
                  <c:v>0.40086657038847678</c:v>
                </c:pt>
                <c:pt idx="208">
                  <c:v>0.40021412098638859</c:v>
                </c:pt>
                <c:pt idx="209">
                  <c:v>0.39956769855471813</c:v>
                </c:pt>
                <c:pt idx="210">
                  <c:v>0.39892749999999999</c:v>
                </c:pt>
                <c:pt idx="211">
                  <c:v>0.39829372033291577</c:v>
                </c:pt>
                <c:pt idx="212">
                  <c:v>0.39766655260889155</c:v>
                </c:pt>
                <c:pt idx="213">
                  <c:v>0.39704618786929169</c:v>
                </c:pt>
                <c:pt idx="214">
                  <c:v>0.39643281508322536</c:v>
                </c:pt>
                <c:pt idx="215">
                  <c:v>0.39582662108998512</c:v>
                </c:pt>
                <c:pt idx="216">
                  <c:v>0.39522779054213369</c:v>
                </c:pt>
                <c:pt idx="217">
                  <c:v>0.39463650584925691</c:v>
                </c:pt>
                <c:pt idx="218">
                  <c:v>0.39405294712240013</c:v>
                </c:pt>
                <c:pt idx="219">
                  <c:v>0.39347729211920457</c:v>
                </c:pt>
                <c:pt idx="220">
                  <c:v>0.39290971618976078</c:v>
                </c:pt>
                <c:pt idx="221">
                  <c:v>0.39235039222319507</c:v>
                </c:pt>
                <c:pt idx="222">
                  <c:v>0.39179949059500591</c:v>
                </c:pt>
                <c:pt idx="223">
                  <c:v>0.391257179115166</c:v>
                </c:pt>
                <c:pt idx="224">
                  <c:v>0.39072362297700552</c:v>
                </c:pt>
                <c:pt idx="225">
                  <c:v>0.39019898470689296</c:v>
                </c:pt>
                <c:pt idx="226">
                  <c:v>0.38968342411472751</c:v>
                </c:pt>
                <c:pt idx="227">
                  <c:v>0.38917709824526003</c:v>
                </c:pt>
                <c:pt idx="228">
                  <c:v>0.38868016133025518</c:v>
                </c:pt>
                <c:pt idx="229">
                  <c:v>0.38819276474151126</c:v>
                </c:pt>
                <c:pt idx="230">
                  <c:v>0.38771505694475067</c:v>
                </c:pt>
                <c:pt idx="231">
                  <c:v>0.38724718345439596</c:v>
                </c:pt>
                <c:pt idx="232">
                  <c:v>0.38678928678924468</c:v>
                </c:pt>
                <c:pt idx="233">
                  <c:v>0.38634150642905685</c:v>
                </c:pt>
                <c:pt idx="234">
                  <c:v>0.38590397877206783</c:v>
                </c:pt>
                <c:pt idx="235">
                  <c:v>0.38547683709344044</c:v>
                </c:pt>
                <c:pt idx="236">
                  <c:v>0.38506021150466774</c:v>
                </c:pt>
                <c:pt idx="237">
                  <c:v>0.38465422891394008</c:v>
                </c:pt>
                <c:pt idx="238">
                  <c:v>0.38425901298748744</c:v>
                </c:pt>
                <c:pt idx="239">
                  <c:v>0.38387468411190945</c:v>
                </c:pt>
                <c:pt idx="240">
                  <c:v>0.38350135935750485</c:v>
                </c:pt>
                <c:pt idx="241">
                  <c:v>0.38313915244261015</c:v>
                </c:pt>
                <c:pt idx="242">
                  <c:v>0.38278817369896051</c:v>
                </c:pt>
                <c:pt idx="243">
                  <c:v>0.38244853003808121</c:v>
                </c:pt>
                <c:pt idx="244">
                  <c:v>0.38212032491872161</c:v>
                </c:pt>
                <c:pt idx="245">
                  <c:v>0.38180365831534036</c:v>
                </c:pt>
                <c:pt idx="246">
                  <c:v>0.38149862668765255</c:v>
                </c:pt>
                <c:pt idx="247">
                  <c:v>0.38120532295124687</c:v>
                </c:pt>
                <c:pt idx="248">
                  <c:v>0.38092383644928274</c:v>
                </c:pt>
                <c:pt idx="249">
                  <c:v>0.38065425292527544</c:v>
                </c:pt>
                <c:pt idx="250">
                  <c:v>0.38039665449697785</c:v>
                </c:pt>
                <c:pt idx="251">
                  <c:v>0.38015111963136677</c:v>
                </c:pt>
                <c:pt idx="252">
                  <c:v>0.37991772312074074</c:v>
                </c:pt>
                <c:pt idx="253">
                  <c:v>0.37969653605993786</c:v>
                </c:pt>
                <c:pt idx="254">
                  <c:v>0.37948762582467954</c:v>
                </c:pt>
                <c:pt idx="255">
                  <c:v>0.37929105605104718</c:v>
                </c:pt>
                <c:pt idx="256">
                  <c:v>0.37910688661609809</c:v>
                </c:pt>
                <c:pt idx="257">
                  <c:v>0.37893517361962625</c:v>
                </c:pt>
                <c:pt idx="258">
                  <c:v>0.37877596936707375</c:v>
                </c:pt>
                <c:pt idx="259">
                  <c:v>0.3786293223535982</c:v>
                </c:pt>
                <c:pt idx="260">
                  <c:v>0.37849527724930049</c:v>
                </c:pt>
                <c:pt idx="261">
                  <c:v>0.37837387488561791</c:v>
                </c:pt>
                <c:pt idx="262">
                  <c:v>0.37826515224288648</c:v>
                </c:pt>
                <c:pt idx="263">
                  <c:v>0.37816914243907646</c:v>
                </c:pt>
                <c:pt idx="264">
                  <c:v>0.37808587471970412</c:v>
                </c:pt>
                <c:pt idx="265">
                  <c:v>0.37801537444892336</c:v>
                </c:pt>
                <c:pt idx="266">
                  <c:v>0.37795766310179968</c:v>
                </c:pt>
                <c:pt idx="267">
                  <c:v>0.37791275825776849</c:v>
                </c:pt>
                <c:pt idx="268">
                  <c:v>0.37788067359528021</c:v>
                </c:pt>
                <c:pt idx="269">
                  <c:v>0.37786141888763386</c:v>
                </c:pt>
                <c:pt idx="270">
                  <c:v>0.377855</c:v>
                </c:pt>
                <c:pt idx="271">
                  <c:v>0.37786141888763386</c:v>
                </c:pt>
                <c:pt idx="272">
                  <c:v>0.37788067359528021</c:v>
                </c:pt>
                <c:pt idx="273">
                  <c:v>0.37791275825776849</c:v>
                </c:pt>
                <c:pt idx="274">
                  <c:v>0.37795766310179968</c:v>
                </c:pt>
                <c:pt idx="275">
                  <c:v>0.37801537444892336</c:v>
                </c:pt>
                <c:pt idx="276">
                  <c:v>0.37808587471970412</c:v>
                </c:pt>
                <c:pt idx="277">
                  <c:v>0.37816914243907646</c:v>
                </c:pt>
                <c:pt idx="278">
                  <c:v>0.37826515224288648</c:v>
                </c:pt>
                <c:pt idx="279">
                  <c:v>0.37837387488561791</c:v>
                </c:pt>
                <c:pt idx="280">
                  <c:v>0.37849527724930049</c:v>
                </c:pt>
                <c:pt idx="281">
                  <c:v>0.3786293223535982</c:v>
                </c:pt>
                <c:pt idx="282">
                  <c:v>0.37877596936707375</c:v>
                </c:pt>
                <c:pt idx="283">
                  <c:v>0.37893517361962625</c:v>
                </c:pt>
                <c:pt idx="284">
                  <c:v>0.37910688661609809</c:v>
                </c:pt>
                <c:pt idx="285">
                  <c:v>0.37929105605104718</c:v>
                </c:pt>
                <c:pt idx="286">
                  <c:v>0.37948762582467954</c:v>
                </c:pt>
                <c:pt idx="287">
                  <c:v>0.37969653605993786</c:v>
                </c:pt>
                <c:pt idx="288">
                  <c:v>0.37991772312074074</c:v>
                </c:pt>
                <c:pt idx="289">
                  <c:v>0.38015111963136677</c:v>
                </c:pt>
                <c:pt idx="290">
                  <c:v>0.3803966544969779</c:v>
                </c:pt>
                <c:pt idx="291">
                  <c:v>0.38065425292527544</c:v>
                </c:pt>
                <c:pt idx="292">
                  <c:v>0.38092383644928274</c:v>
                </c:pt>
                <c:pt idx="293">
                  <c:v>0.38120532295124687</c:v>
                </c:pt>
                <c:pt idx="294">
                  <c:v>0.38149862668765255</c:v>
                </c:pt>
                <c:pt idx="295">
                  <c:v>0.38180365831534036</c:v>
                </c:pt>
                <c:pt idx="296">
                  <c:v>0.38212032491872161</c:v>
                </c:pt>
                <c:pt idx="297">
                  <c:v>0.38244853003808121</c:v>
                </c:pt>
                <c:pt idx="298">
                  <c:v>0.38278817369896051</c:v>
                </c:pt>
                <c:pt idx="299">
                  <c:v>0.38313915244261015</c:v>
                </c:pt>
                <c:pt idx="300">
                  <c:v>0.38350135935750485</c:v>
                </c:pt>
                <c:pt idx="301">
                  <c:v>0.38387468411190945</c:v>
                </c:pt>
                <c:pt idx="302">
                  <c:v>0.38425901298748738</c:v>
                </c:pt>
                <c:pt idx="303">
                  <c:v>0.38465422891394008</c:v>
                </c:pt>
                <c:pt idx="304">
                  <c:v>0.38506021150466774</c:v>
                </c:pt>
                <c:pt idx="305">
                  <c:v>0.38547683709344044</c:v>
                </c:pt>
                <c:pt idx="306">
                  <c:v>0.38590397877206783</c:v>
                </c:pt>
                <c:pt idx="307">
                  <c:v>0.38634150642905685</c:v>
                </c:pt>
                <c:pt idx="308">
                  <c:v>0.38678928678924468</c:v>
                </c:pt>
                <c:pt idx="309">
                  <c:v>0.38724718345439596</c:v>
                </c:pt>
                <c:pt idx="310">
                  <c:v>0.38771505694475067</c:v>
                </c:pt>
                <c:pt idx="311">
                  <c:v>0.38819276474151126</c:v>
                </c:pt>
                <c:pt idx="312">
                  <c:v>0.38868016133025518</c:v>
                </c:pt>
                <c:pt idx="313">
                  <c:v>0.38917709824526003</c:v>
                </c:pt>
                <c:pt idx="314">
                  <c:v>0.38968342411472751</c:v>
                </c:pt>
                <c:pt idx="315">
                  <c:v>0.39019898470689296</c:v>
                </c:pt>
                <c:pt idx="316">
                  <c:v>0.39072362297700552</c:v>
                </c:pt>
                <c:pt idx="317">
                  <c:v>0.391257179115166</c:v>
                </c:pt>
                <c:pt idx="318">
                  <c:v>0.39179949059500591</c:v>
                </c:pt>
                <c:pt idx="319">
                  <c:v>0.39235039222319507</c:v>
                </c:pt>
                <c:pt idx="320">
                  <c:v>0.39290971618976078</c:v>
                </c:pt>
                <c:pt idx="321">
                  <c:v>0.39347729211920457</c:v>
                </c:pt>
                <c:pt idx="322">
                  <c:v>0.39405294712240013</c:v>
                </c:pt>
                <c:pt idx="323">
                  <c:v>0.39463650584925691</c:v>
                </c:pt>
                <c:pt idx="324">
                  <c:v>0.39522779054213369</c:v>
                </c:pt>
                <c:pt idx="325">
                  <c:v>0.39582662108998512</c:v>
                </c:pt>
                <c:pt idx="326">
                  <c:v>0.39643281508322536</c:v>
                </c:pt>
                <c:pt idx="327">
                  <c:v>0.39704618786929169</c:v>
                </c:pt>
                <c:pt idx="328">
                  <c:v>0.39766655260889155</c:v>
                </c:pt>
                <c:pt idx="329">
                  <c:v>0.39829372033291571</c:v>
                </c:pt>
                <c:pt idx="330">
                  <c:v>0.39892749999999999</c:v>
                </c:pt>
                <c:pt idx="331">
                  <c:v>0.39956769855471813</c:v>
                </c:pt>
                <c:pt idx="332">
                  <c:v>0.40021412098638864</c:v>
                </c:pt>
                <c:pt idx="333">
                  <c:v>0.40086657038847678</c:v>
                </c:pt>
                <c:pt idx="334">
                  <c:v>0.4015248480185743</c:v>
                </c:pt>
                <c:pt idx="335">
                  <c:v>0.40218875335893822</c:v>
                </c:pt>
                <c:pt idx="336">
                  <c:v>0.40285808417757041</c:v>
                </c:pt>
                <c:pt idx="337">
                  <c:v>0.40353263658981953</c:v>
                </c:pt>
                <c:pt idx="338">
                  <c:v>0.40421220512048633</c:v>
                </c:pt>
                <c:pt idx="339">
                  <c:v>0.40489658276641327</c:v>
                </c:pt>
                <c:pt idx="340">
                  <c:v>0.40558556105953969</c:v>
                </c:pt>
                <c:pt idx="341">
                  <c:v>0.40627893013040312</c:v>
                </c:pt>
                <c:pt idx="342">
                  <c:v>0.40697647877206783</c:v>
                </c:pt>
                <c:pt idx="343">
                  <c:v>0.40767799450446024</c:v>
                </c:pt>
                <c:pt idx="344">
                  <c:v>0.40838326363909255</c:v>
                </c:pt>
                <c:pt idx="345">
                  <c:v>0.40909207134415426</c:v>
                </c:pt>
                <c:pt idx="346">
                  <c:v>0.40980420170995197</c:v>
                </c:pt>
                <c:pt idx="347">
                  <c:v>0.41051943781467776</c:v>
                </c:pt>
                <c:pt idx="348">
                  <c:v>0.41123756179048548</c:v>
                </c:pt>
                <c:pt idx="349">
                  <c:v>0.41195835488985549</c:v>
                </c:pt>
                <c:pt idx="350">
                  <c:v>0.41268159755222722</c:v>
                </c:pt>
                <c:pt idx="351">
                  <c:v>0.41340706947087946</c:v>
                </c:pt>
                <c:pt idx="352">
                  <c:v>0.41413454966003799</c:v>
                </c:pt>
                <c:pt idx="353">
                  <c:v>0.41486381652219007</c:v>
                </c:pt>
                <c:pt idx="354">
                  <c:v>0.41559464791558476</c:v>
                </c:pt>
                <c:pt idx="355">
                  <c:v>0.4163268212218999</c:v>
                </c:pt>
                <c:pt idx="356">
                  <c:v>0.4170601134140538</c:v>
                </c:pt>
                <c:pt idx="357">
                  <c:v>0.41779430112414112</c:v>
                </c:pt>
                <c:pt idx="358">
                  <c:v>0.41852916071147311</c:v>
                </c:pt>
                <c:pt idx="359">
                  <c:v>0.41926446833070069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94B-4C2E-943E-1137FA64C97C}"/>
            </c:ext>
          </c:extLst>
        </c:ser>
        <c:ser>
          <c:idx val="3"/>
          <c:order val="3"/>
          <c:tx>
            <c:strRef>
              <c:f>{"Rear Sprocket"}</c:f>
              <c:strCache>
                <c:ptCount val="1"/>
                <c:pt idx="0">
                  <c:v>Rear Sprocket</c:v>
                </c:pt>
              </c:strCache>
            </c:strRef>
          </c:tx>
          <c:spPr>
            <a:ln w="19050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xVal>
            <c:numRef>
              <c:f>'ER6N Data'!$R$3:$R$362</c:f>
              <c:numCache>
                <c:formatCode>General</c:formatCode>
                <c:ptCount val="360"/>
                <c:pt idx="0">
                  <c:v>1.52528</c:v>
                </c:pt>
                <c:pt idx="1">
                  <c:v>1.5252616807734107</c:v>
                </c:pt>
                <c:pt idx="2">
                  <c:v>1.5252067286738569</c:v>
                </c:pt>
                <c:pt idx="3">
                  <c:v>1.5251151604402802</c:v>
                </c:pt>
                <c:pt idx="4">
                  <c:v>1.5249870039652518</c:v>
                </c:pt>
                <c:pt idx="5">
                  <c:v>1.5248222982864752</c:v>
                </c:pt>
                <c:pt idx="6">
                  <c:v>1.5246210935748958</c:v>
                </c:pt>
                <c:pt idx="7">
                  <c:v>1.5243834511194183</c:v>
                </c:pt>
                <c:pt idx="8">
                  <c:v>1.5241094433082361</c:v>
                </c:pt>
                <c:pt idx="9">
                  <c:v>1.5237991536067832</c:v>
                </c:pt>
                <c:pt idx="10">
                  <c:v>1.5234526765323084</c:v>
                </c:pt>
                <c:pt idx="11">
                  <c:v>1.5230701176250852</c:v>
                </c:pt>
                <c:pt idx="12">
                  <c:v>1.5226515934162621</c:v>
                </c:pt>
                <c:pt idx="13">
                  <c:v>1.5221972313923682</c:v>
                </c:pt>
                <c:pt idx="14">
                  <c:v>1.5217071699564768</c:v>
                </c:pt>
                <c:pt idx="15">
                  <c:v>1.5211815583860491</c:v>
                </c:pt>
                <c:pt idx="16">
                  <c:v>1.5206205567874611</c:v>
                </c:pt>
                <c:pt idx="17">
                  <c:v>1.5200243360472339</c:v>
                </c:pt>
                <c:pt idx="18">
                  <c:v>1.5193930777799811</c:v>
                </c:pt>
                <c:pt idx="19">
                  <c:v>1.5187269742730858</c:v>
                </c:pt>
                <c:pt idx="20">
                  <c:v>1.5180262284281292</c:v>
                </c:pt>
                <c:pt idx="21">
                  <c:v>1.5172910536990833</c:v>
                </c:pt>
                <c:pt idx="22">
                  <c:v>1.5165216740272931</c:v>
                </c:pt>
                <c:pt idx="23">
                  <c:v>1.5157183237732597</c:v>
                </c:pt>
                <c:pt idx="24">
                  <c:v>1.514881247645252</c:v>
                </c:pt>
                <c:pt idx="25">
                  <c:v>1.5140107006247683</c:v>
                </c:pt>
                <c:pt idx="26">
                  <c:v>1.5131069478888639</c:v>
                </c:pt>
                <c:pt idx="27">
                  <c:v>1.5121702647293769</c:v>
                </c:pt>
                <c:pt idx="28">
                  <c:v>1.5112009364690717</c:v>
                </c:pt>
                <c:pt idx="29">
                  <c:v>1.5101992583747266</c:v>
                </c:pt>
                <c:pt idx="30">
                  <c:v>1.5091655355671922</c:v>
                </c:pt>
                <c:pt idx="31">
                  <c:v>1.5081000829284501</c:v>
                </c:pt>
                <c:pt idx="32">
                  <c:v>1.5070032250056948</c:v>
                </c:pt>
                <c:pt idx="33">
                  <c:v>1.5058752959124757</c:v>
                </c:pt>
                <c:pt idx="34">
                  <c:v>1.5047166392269204</c:v>
                </c:pt>
                <c:pt idx="35">
                  <c:v>1.5035276078870798</c:v>
                </c:pt>
                <c:pt idx="36">
                  <c:v>1.5023085640834186</c:v>
                </c:pt>
                <c:pt idx="37">
                  <c:v>1.5010598791484884</c:v>
                </c:pt>
                <c:pt idx="38">
                  <c:v>1.4997819334438165</c:v>
                </c:pt>
                <c:pt idx="39">
                  <c:v>1.4984751162440444</c:v>
                </c:pt>
                <c:pt idx="40">
                  <c:v>1.4971398256183508</c:v>
                </c:pt>
                <c:pt idx="41">
                  <c:v>1.495776468309195</c:v>
                </c:pt>
                <c:pt idx="42">
                  <c:v>1.494385459608421</c:v>
                </c:pt>
                <c:pt idx="43">
                  <c:v>1.4929672232307538</c:v>
                </c:pt>
                <c:pt idx="44">
                  <c:v>1.4915221911847329</c:v>
                </c:pt>
                <c:pt idx="45">
                  <c:v>1.490050803641118</c:v>
                </c:pt>
                <c:pt idx="46">
                  <c:v>1.4885535087988082</c:v>
                </c:pt>
                <c:pt idx="47">
                  <c:v>1.4870307627483172</c:v>
                </c:pt>
                <c:pt idx="48">
                  <c:v>1.4854830293328436</c:v>
                </c:pt>
                <c:pt idx="49">
                  <c:v>1.4839107800069782</c:v>
                </c:pt>
                <c:pt idx="50">
                  <c:v>1.482314493693097</c:v>
                </c:pt>
                <c:pt idx="51">
                  <c:v>1.4806946566354744</c:v>
                </c:pt>
                <c:pt idx="52">
                  <c:v>1.4790517622521702</c:v>
                </c:pt>
                <c:pt idx="53">
                  <c:v>1.4773863109847285</c:v>
                </c:pt>
                <c:pt idx="54">
                  <c:v>1.4756988101457387</c:v>
                </c:pt>
                <c:pt idx="55">
                  <c:v>1.473989773764304</c:v>
                </c:pt>
                <c:pt idx="56">
                  <c:v>1.4722597224294613</c:v>
                </c:pt>
                <c:pt idx="57">
                  <c:v>1.4705091831316075</c:v>
                </c:pt>
                <c:pt idx="58">
                  <c:v>1.4687386891019698</c:v>
                </c:pt>
                <c:pt idx="59">
                  <c:v>1.4669487796501814</c:v>
                </c:pt>
                <c:pt idx="60">
                  <c:v>1.4651400000000001</c:v>
                </c:pt>
                <c:pt idx="61">
                  <c:v>1.4633129011232295</c:v>
                </c:pt>
                <c:pt idx="62">
                  <c:v>1.4614680395718871</c:v>
                </c:pt>
                <c:pt idx="63">
                  <c:v>1.4596059773086727</c:v>
                </c:pt>
                <c:pt idx="64">
                  <c:v>1.4577272815357902</c:v>
                </c:pt>
                <c:pt idx="65">
                  <c:v>1.4558325245221713</c:v>
                </c:pt>
                <c:pt idx="66">
                  <c:v>1.4539222834291572</c:v>
                </c:pt>
                <c:pt idx="67">
                  <c:v>1.4519971401346898</c:v>
                </c:pt>
                <c:pt idx="68">
                  <c:v>1.4500576810560659</c:v>
                </c:pt>
                <c:pt idx="69">
                  <c:v>1.4481044969713088</c:v>
                </c:pt>
                <c:pt idx="70">
                  <c:v>1.4461381828392115</c:v>
                </c:pt>
                <c:pt idx="71">
                  <c:v>1.4441593376181068</c:v>
                </c:pt>
                <c:pt idx="72">
                  <c:v>1.4421685640834188</c:v>
                </c:pt>
                <c:pt idx="73">
                  <c:v>1.4401664686440507</c:v>
                </c:pt>
                <c:pt idx="74">
                  <c:v>1.4381536611576686</c:v>
                </c:pt>
                <c:pt idx="75">
                  <c:v>1.4361307547449311</c:v>
                </c:pt>
                <c:pt idx="76">
                  <c:v>1.434098365602728</c:v>
                </c:pt>
                <c:pt idx="77">
                  <c:v>1.4320571128164801</c:v>
                </c:pt>
                <c:pt idx="78">
                  <c:v>1.4300076181715602</c:v>
                </c:pt>
                <c:pt idx="79">
                  <c:v>1.4279505059638908</c:v>
                </c:pt>
                <c:pt idx="80">
                  <c:v>1.4258864028097784</c:v>
                </c:pt>
                <c:pt idx="81">
                  <c:v>1.423815937455039</c:v>
                </c:pt>
                <c:pt idx="82">
                  <c:v>1.4217397405834766</c:v>
                </c:pt>
                <c:pt idx="83">
                  <c:v>1.4196584446247711</c:v>
                </c:pt>
                <c:pt idx="84">
                  <c:v>1.4175726835618334</c:v>
                </c:pt>
                <c:pt idx="85">
                  <c:v>1.4154830927376882</c:v>
                </c:pt>
                <c:pt idx="86">
                  <c:v>1.4133903086619435</c:v>
                </c:pt>
                <c:pt idx="87">
                  <c:v>1.4112949688169014</c:v>
                </c:pt>
                <c:pt idx="88">
                  <c:v>1.4091977114633769</c:v>
                </c:pt>
                <c:pt idx="89">
                  <c:v>1.4070991754462765</c:v>
                </c:pt>
                <c:pt idx="90">
                  <c:v>1.405</c:v>
                </c:pt>
                <c:pt idx="91">
                  <c:v>1.4029008245537236</c:v>
                </c:pt>
                <c:pt idx="92">
                  <c:v>1.4008022885366231</c:v>
                </c:pt>
                <c:pt idx="93">
                  <c:v>1.3987050311830986</c:v>
                </c:pt>
                <c:pt idx="94">
                  <c:v>1.3966096913380566</c:v>
                </c:pt>
                <c:pt idx="95">
                  <c:v>1.3945169072623116</c:v>
                </c:pt>
                <c:pt idx="96">
                  <c:v>1.3924273164381666</c:v>
                </c:pt>
                <c:pt idx="97">
                  <c:v>1.390341555375229</c:v>
                </c:pt>
                <c:pt idx="98">
                  <c:v>1.3882602594165234</c:v>
                </c:pt>
                <c:pt idx="99">
                  <c:v>1.3861840625449611</c:v>
                </c:pt>
                <c:pt idx="100">
                  <c:v>1.3841135971902216</c:v>
                </c:pt>
                <c:pt idx="101">
                  <c:v>1.3820494940361092</c:v>
                </c:pt>
                <c:pt idx="102">
                  <c:v>1.3799923818284399</c:v>
                </c:pt>
                <c:pt idx="103">
                  <c:v>1.37794288718352</c:v>
                </c:pt>
                <c:pt idx="104">
                  <c:v>1.3759016343972721</c:v>
                </c:pt>
                <c:pt idx="105">
                  <c:v>1.3738692452550689</c:v>
                </c:pt>
                <c:pt idx="106">
                  <c:v>1.3718463388423314</c:v>
                </c:pt>
                <c:pt idx="107">
                  <c:v>1.3698335313559493</c:v>
                </c:pt>
                <c:pt idx="108">
                  <c:v>1.3678314359165813</c:v>
                </c:pt>
                <c:pt idx="109">
                  <c:v>1.3658406623818933</c:v>
                </c:pt>
                <c:pt idx="110">
                  <c:v>1.3638618171607886</c:v>
                </c:pt>
                <c:pt idx="111">
                  <c:v>1.3618955030286912</c:v>
                </c:pt>
                <c:pt idx="112">
                  <c:v>1.3599423189439341</c:v>
                </c:pt>
                <c:pt idx="113">
                  <c:v>1.3580028598653102</c:v>
                </c:pt>
                <c:pt idx="114">
                  <c:v>1.3560777165708429</c:v>
                </c:pt>
                <c:pt idx="115">
                  <c:v>1.3541674754778288</c:v>
                </c:pt>
                <c:pt idx="116">
                  <c:v>1.3522727184642098</c:v>
                </c:pt>
                <c:pt idx="117">
                  <c:v>1.3503940226913274</c:v>
                </c:pt>
                <c:pt idx="118">
                  <c:v>1.348531960428113</c:v>
                </c:pt>
                <c:pt idx="119">
                  <c:v>1.3466870988767705</c:v>
                </c:pt>
                <c:pt idx="120">
                  <c:v>1.3448600000000002</c:v>
                </c:pt>
                <c:pt idx="121">
                  <c:v>1.3430512203498186</c:v>
                </c:pt>
                <c:pt idx="122">
                  <c:v>1.3412613108980302</c:v>
                </c:pt>
                <c:pt idx="123">
                  <c:v>1.3394908168683926</c:v>
                </c:pt>
                <c:pt idx="124">
                  <c:v>1.3377402775705387</c:v>
                </c:pt>
                <c:pt idx="125">
                  <c:v>1.3360102262356961</c:v>
                </c:pt>
                <c:pt idx="126">
                  <c:v>1.3343011898542614</c:v>
                </c:pt>
                <c:pt idx="127">
                  <c:v>1.3326136890152716</c:v>
                </c:pt>
                <c:pt idx="128">
                  <c:v>1.3309482377478299</c:v>
                </c:pt>
                <c:pt idx="129">
                  <c:v>1.3293053433645257</c:v>
                </c:pt>
                <c:pt idx="130">
                  <c:v>1.3276855063069031</c:v>
                </c:pt>
                <c:pt idx="131">
                  <c:v>1.3260892199930219</c:v>
                </c:pt>
                <c:pt idx="132">
                  <c:v>1.3245169706671565</c:v>
                </c:pt>
                <c:pt idx="133">
                  <c:v>1.3229692372516828</c:v>
                </c:pt>
                <c:pt idx="134">
                  <c:v>1.3214464912011918</c:v>
                </c:pt>
                <c:pt idx="135">
                  <c:v>1.3199491963588821</c:v>
                </c:pt>
                <c:pt idx="136">
                  <c:v>1.3184778088152671</c:v>
                </c:pt>
                <c:pt idx="137">
                  <c:v>1.3170327767692462</c:v>
                </c:pt>
                <c:pt idx="138">
                  <c:v>1.3156145403915791</c:v>
                </c:pt>
                <c:pt idx="139">
                  <c:v>1.3142235316908051</c:v>
                </c:pt>
                <c:pt idx="140">
                  <c:v>1.3128601743816493</c:v>
                </c:pt>
                <c:pt idx="141">
                  <c:v>1.3115248837559557</c:v>
                </c:pt>
                <c:pt idx="142">
                  <c:v>1.3102180665561836</c:v>
                </c:pt>
                <c:pt idx="143">
                  <c:v>1.3089401208515117</c:v>
                </c:pt>
                <c:pt idx="144">
                  <c:v>1.3076914359165814</c:v>
                </c:pt>
                <c:pt idx="145">
                  <c:v>1.30647239211292</c:v>
                </c:pt>
                <c:pt idx="146">
                  <c:v>1.3052833607730796</c:v>
                </c:pt>
                <c:pt idx="147">
                  <c:v>1.3041247040875243</c:v>
                </c:pt>
                <c:pt idx="148">
                  <c:v>1.3029967749943052</c:v>
                </c:pt>
                <c:pt idx="149">
                  <c:v>1.30189991707155</c:v>
                </c:pt>
                <c:pt idx="150">
                  <c:v>1.3008344644328078</c:v>
                </c:pt>
                <c:pt idx="151">
                  <c:v>1.2998007416252735</c:v>
                </c:pt>
                <c:pt idx="152">
                  <c:v>1.2987990635309283</c:v>
                </c:pt>
                <c:pt idx="153">
                  <c:v>1.2978297352706232</c:v>
                </c:pt>
                <c:pt idx="154">
                  <c:v>1.2968930521111361</c:v>
                </c:pt>
                <c:pt idx="155">
                  <c:v>1.2959892993752318</c:v>
                </c:pt>
                <c:pt idx="156">
                  <c:v>1.295118752354748</c:v>
                </c:pt>
                <c:pt idx="157">
                  <c:v>1.2942816762267404</c:v>
                </c:pt>
                <c:pt idx="158">
                  <c:v>1.293478325972707</c:v>
                </c:pt>
                <c:pt idx="159">
                  <c:v>1.2927089463009167</c:v>
                </c:pt>
                <c:pt idx="160">
                  <c:v>1.2919737715718709</c:v>
                </c:pt>
                <c:pt idx="161">
                  <c:v>1.2912730257269143</c:v>
                </c:pt>
                <c:pt idx="162">
                  <c:v>1.2906069222200189</c:v>
                </c:pt>
                <c:pt idx="163">
                  <c:v>1.2899756639527662</c:v>
                </c:pt>
                <c:pt idx="164">
                  <c:v>1.2893794432125389</c:v>
                </c:pt>
                <c:pt idx="165">
                  <c:v>1.288818441613951</c:v>
                </c:pt>
                <c:pt idx="166">
                  <c:v>1.2882928300435232</c:v>
                </c:pt>
                <c:pt idx="167">
                  <c:v>1.2878027686076319</c:v>
                </c:pt>
                <c:pt idx="168">
                  <c:v>1.2873484065837379</c:v>
                </c:pt>
                <c:pt idx="169">
                  <c:v>1.2869298823749149</c:v>
                </c:pt>
                <c:pt idx="170">
                  <c:v>1.2865473234676916</c:v>
                </c:pt>
                <c:pt idx="171">
                  <c:v>1.2862008463932169</c:v>
                </c:pt>
                <c:pt idx="172">
                  <c:v>1.285890556691764</c:v>
                </c:pt>
                <c:pt idx="173">
                  <c:v>1.2856165488805817</c:v>
                </c:pt>
                <c:pt idx="174">
                  <c:v>1.2853789064251042</c:v>
                </c:pt>
                <c:pt idx="175">
                  <c:v>1.2851777017135249</c:v>
                </c:pt>
                <c:pt idx="176">
                  <c:v>1.2850129960347483</c:v>
                </c:pt>
                <c:pt idx="177">
                  <c:v>1.2848848395597199</c:v>
                </c:pt>
                <c:pt idx="178">
                  <c:v>1.2847932713261432</c:v>
                </c:pt>
                <c:pt idx="179">
                  <c:v>1.2847383192265893</c:v>
                </c:pt>
                <c:pt idx="180">
                  <c:v>1.2847200000000001</c:v>
                </c:pt>
                <c:pt idx="181">
                  <c:v>1.2847383192265893</c:v>
                </c:pt>
                <c:pt idx="182">
                  <c:v>1.2847932713261432</c:v>
                </c:pt>
                <c:pt idx="183">
                  <c:v>1.2848848395597199</c:v>
                </c:pt>
                <c:pt idx="184">
                  <c:v>1.2850129960347483</c:v>
                </c:pt>
                <c:pt idx="185">
                  <c:v>1.2851777017135249</c:v>
                </c:pt>
                <c:pt idx="186">
                  <c:v>1.2853789064251042</c:v>
                </c:pt>
                <c:pt idx="187">
                  <c:v>1.2856165488805817</c:v>
                </c:pt>
                <c:pt idx="188">
                  <c:v>1.285890556691764</c:v>
                </c:pt>
                <c:pt idx="189">
                  <c:v>1.2862008463932169</c:v>
                </c:pt>
                <c:pt idx="190">
                  <c:v>1.2865473234676916</c:v>
                </c:pt>
                <c:pt idx="191">
                  <c:v>1.2869298823749149</c:v>
                </c:pt>
                <c:pt idx="192">
                  <c:v>1.2873484065837379</c:v>
                </c:pt>
                <c:pt idx="193">
                  <c:v>1.2878027686076319</c:v>
                </c:pt>
                <c:pt idx="194">
                  <c:v>1.2882928300435232</c:v>
                </c:pt>
                <c:pt idx="195">
                  <c:v>1.288818441613951</c:v>
                </c:pt>
                <c:pt idx="196">
                  <c:v>1.2893794432125389</c:v>
                </c:pt>
                <c:pt idx="197">
                  <c:v>1.2899756639527662</c:v>
                </c:pt>
                <c:pt idx="198">
                  <c:v>1.2906069222200189</c:v>
                </c:pt>
                <c:pt idx="199">
                  <c:v>1.2912730257269143</c:v>
                </c:pt>
                <c:pt idx="200">
                  <c:v>1.2919737715718709</c:v>
                </c:pt>
                <c:pt idx="201">
                  <c:v>1.2927089463009167</c:v>
                </c:pt>
                <c:pt idx="202">
                  <c:v>1.293478325972707</c:v>
                </c:pt>
                <c:pt idx="203">
                  <c:v>1.2942816762267404</c:v>
                </c:pt>
                <c:pt idx="204">
                  <c:v>1.295118752354748</c:v>
                </c:pt>
                <c:pt idx="205">
                  <c:v>1.2959892993752318</c:v>
                </c:pt>
                <c:pt idx="206">
                  <c:v>1.2968930521111361</c:v>
                </c:pt>
                <c:pt idx="207">
                  <c:v>1.2978297352706232</c:v>
                </c:pt>
                <c:pt idx="208">
                  <c:v>1.2987990635309283</c:v>
                </c:pt>
                <c:pt idx="209">
                  <c:v>1.2998007416252735</c:v>
                </c:pt>
                <c:pt idx="210">
                  <c:v>1.3008344644328078</c:v>
                </c:pt>
                <c:pt idx="211">
                  <c:v>1.30189991707155</c:v>
                </c:pt>
                <c:pt idx="212">
                  <c:v>1.302996774994305</c:v>
                </c:pt>
                <c:pt idx="213">
                  <c:v>1.3041247040875243</c:v>
                </c:pt>
                <c:pt idx="214">
                  <c:v>1.3052833607730796</c:v>
                </c:pt>
                <c:pt idx="215">
                  <c:v>1.3064723921129202</c:v>
                </c:pt>
                <c:pt idx="216">
                  <c:v>1.3076914359165814</c:v>
                </c:pt>
                <c:pt idx="217">
                  <c:v>1.3089401208515117</c:v>
                </c:pt>
                <c:pt idx="218">
                  <c:v>1.3102180665561836</c:v>
                </c:pt>
                <c:pt idx="219">
                  <c:v>1.3115248837559557</c:v>
                </c:pt>
                <c:pt idx="220">
                  <c:v>1.3128601743816493</c:v>
                </c:pt>
                <c:pt idx="221">
                  <c:v>1.3142235316908051</c:v>
                </c:pt>
                <c:pt idx="222">
                  <c:v>1.3156145403915791</c:v>
                </c:pt>
                <c:pt idx="223">
                  <c:v>1.3170327767692462</c:v>
                </c:pt>
                <c:pt idx="224">
                  <c:v>1.3184778088152671</c:v>
                </c:pt>
                <c:pt idx="225">
                  <c:v>1.3199491963588821</c:v>
                </c:pt>
                <c:pt idx="226">
                  <c:v>1.3214464912011918</c:v>
                </c:pt>
                <c:pt idx="227">
                  <c:v>1.3229692372516828</c:v>
                </c:pt>
                <c:pt idx="228">
                  <c:v>1.3245169706671565</c:v>
                </c:pt>
                <c:pt idx="229">
                  <c:v>1.3260892199930219</c:v>
                </c:pt>
                <c:pt idx="230">
                  <c:v>1.3276855063069031</c:v>
                </c:pt>
                <c:pt idx="231">
                  <c:v>1.3293053433645254</c:v>
                </c:pt>
                <c:pt idx="232">
                  <c:v>1.3309482377478299</c:v>
                </c:pt>
                <c:pt idx="233">
                  <c:v>1.3326136890152718</c:v>
                </c:pt>
                <c:pt idx="234">
                  <c:v>1.3343011898542614</c:v>
                </c:pt>
                <c:pt idx="235">
                  <c:v>1.3360102262356961</c:v>
                </c:pt>
                <c:pt idx="236">
                  <c:v>1.3377402775705387</c:v>
                </c:pt>
                <c:pt idx="237">
                  <c:v>1.3394908168683926</c:v>
                </c:pt>
                <c:pt idx="238">
                  <c:v>1.3412613108980302</c:v>
                </c:pt>
                <c:pt idx="239">
                  <c:v>1.3430512203498186</c:v>
                </c:pt>
                <c:pt idx="240">
                  <c:v>1.3448599999999999</c:v>
                </c:pt>
                <c:pt idx="241">
                  <c:v>1.3466870988767707</c:v>
                </c:pt>
                <c:pt idx="242">
                  <c:v>1.3485319604281132</c:v>
                </c:pt>
                <c:pt idx="243">
                  <c:v>1.3503940226913274</c:v>
                </c:pt>
                <c:pt idx="244">
                  <c:v>1.3522727184642098</c:v>
                </c:pt>
                <c:pt idx="245">
                  <c:v>1.3541674754778288</c:v>
                </c:pt>
                <c:pt idx="246">
                  <c:v>1.3560777165708429</c:v>
                </c:pt>
                <c:pt idx="247">
                  <c:v>1.3580028598653102</c:v>
                </c:pt>
                <c:pt idx="248">
                  <c:v>1.3599423189439341</c:v>
                </c:pt>
                <c:pt idx="249">
                  <c:v>1.3618955030286912</c:v>
                </c:pt>
                <c:pt idx="250">
                  <c:v>1.3638618171607886</c:v>
                </c:pt>
                <c:pt idx="251">
                  <c:v>1.3658406623818933</c:v>
                </c:pt>
                <c:pt idx="252">
                  <c:v>1.3678314359165813</c:v>
                </c:pt>
                <c:pt idx="253">
                  <c:v>1.3698335313559493</c:v>
                </c:pt>
                <c:pt idx="254">
                  <c:v>1.3718463388423314</c:v>
                </c:pt>
                <c:pt idx="255">
                  <c:v>1.3738692452550689</c:v>
                </c:pt>
                <c:pt idx="256">
                  <c:v>1.3759016343972721</c:v>
                </c:pt>
                <c:pt idx="257">
                  <c:v>1.37794288718352</c:v>
                </c:pt>
                <c:pt idx="258">
                  <c:v>1.3799923818284399</c:v>
                </c:pt>
                <c:pt idx="259">
                  <c:v>1.3820494940361092</c:v>
                </c:pt>
                <c:pt idx="260">
                  <c:v>1.3841135971902216</c:v>
                </c:pt>
                <c:pt idx="261">
                  <c:v>1.3861840625449611</c:v>
                </c:pt>
                <c:pt idx="262">
                  <c:v>1.3882602594165232</c:v>
                </c:pt>
                <c:pt idx="263">
                  <c:v>1.390341555375229</c:v>
                </c:pt>
                <c:pt idx="264">
                  <c:v>1.3924273164381666</c:v>
                </c:pt>
                <c:pt idx="265">
                  <c:v>1.3945169072623116</c:v>
                </c:pt>
                <c:pt idx="266">
                  <c:v>1.3966096913380566</c:v>
                </c:pt>
                <c:pt idx="267">
                  <c:v>1.3987050311830986</c:v>
                </c:pt>
                <c:pt idx="268">
                  <c:v>1.4008022885366231</c:v>
                </c:pt>
                <c:pt idx="269">
                  <c:v>1.4029008245537236</c:v>
                </c:pt>
                <c:pt idx="270">
                  <c:v>1.405</c:v>
                </c:pt>
                <c:pt idx="271">
                  <c:v>1.4070991754462765</c:v>
                </c:pt>
                <c:pt idx="272">
                  <c:v>1.4091977114633769</c:v>
                </c:pt>
                <c:pt idx="273">
                  <c:v>1.4112949688169014</c:v>
                </c:pt>
                <c:pt idx="274">
                  <c:v>1.4133903086619435</c:v>
                </c:pt>
                <c:pt idx="275">
                  <c:v>1.4154830927376882</c:v>
                </c:pt>
                <c:pt idx="276">
                  <c:v>1.4175726835618334</c:v>
                </c:pt>
                <c:pt idx="277">
                  <c:v>1.4196584446247711</c:v>
                </c:pt>
                <c:pt idx="278">
                  <c:v>1.4217397405834766</c:v>
                </c:pt>
                <c:pt idx="279">
                  <c:v>1.423815937455039</c:v>
                </c:pt>
                <c:pt idx="280">
                  <c:v>1.4258864028097784</c:v>
                </c:pt>
                <c:pt idx="281">
                  <c:v>1.4279505059638908</c:v>
                </c:pt>
                <c:pt idx="282">
                  <c:v>1.4300076181715602</c:v>
                </c:pt>
                <c:pt idx="283">
                  <c:v>1.4320571128164801</c:v>
                </c:pt>
                <c:pt idx="284">
                  <c:v>1.434098365602728</c:v>
                </c:pt>
                <c:pt idx="285">
                  <c:v>1.4361307547449311</c:v>
                </c:pt>
                <c:pt idx="286">
                  <c:v>1.4381536611576686</c:v>
                </c:pt>
                <c:pt idx="287">
                  <c:v>1.4401664686440507</c:v>
                </c:pt>
                <c:pt idx="288">
                  <c:v>1.4421685640834188</c:v>
                </c:pt>
                <c:pt idx="289">
                  <c:v>1.4441593376181068</c:v>
                </c:pt>
                <c:pt idx="290">
                  <c:v>1.4461381828392115</c:v>
                </c:pt>
                <c:pt idx="291">
                  <c:v>1.4481044969713088</c:v>
                </c:pt>
                <c:pt idx="292">
                  <c:v>1.4500576810560659</c:v>
                </c:pt>
                <c:pt idx="293">
                  <c:v>1.4519971401346898</c:v>
                </c:pt>
                <c:pt idx="294">
                  <c:v>1.4539222834291572</c:v>
                </c:pt>
                <c:pt idx="295">
                  <c:v>1.4558325245221713</c:v>
                </c:pt>
                <c:pt idx="296">
                  <c:v>1.4577272815357902</c:v>
                </c:pt>
                <c:pt idx="297">
                  <c:v>1.4596059773086727</c:v>
                </c:pt>
                <c:pt idx="298">
                  <c:v>1.4614680395718869</c:v>
                </c:pt>
                <c:pt idx="299">
                  <c:v>1.4633129011232295</c:v>
                </c:pt>
                <c:pt idx="300">
                  <c:v>1.4651400000000001</c:v>
                </c:pt>
                <c:pt idx="301">
                  <c:v>1.4669487796501814</c:v>
                </c:pt>
                <c:pt idx="302">
                  <c:v>1.4687386891019698</c:v>
                </c:pt>
                <c:pt idx="303">
                  <c:v>1.4705091831316075</c:v>
                </c:pt>
                <c:pt idx="304">
                  <c:v>1.4722597224294616</c:v>
                </c:pt>
                <c:pt idx="305">
                  <c:v>1.4739897737643037</c:v>
                </c:pt>
                <c:pt idx="306">
                  <c:v>1.4756988101457387</c:v>
                </c:pt>
                <c:pt idx="307">
                  <c:v>1.4773863109847283</c:v>
                </c:pt>
                <c:pt idx="308">
                  <c:v>1.4790517622521702</c:v>
                </c:pt>
                <c:pt idx="309">
                  <c:v>1.4806946566354744</c:v>
                </c:pt>
                <c:pt idx="310">
                  <c:v>1.482314493693097</c:v>
                </c:pt>
                <c:pt idx="311">
                  <c:v>1.4839107800069782</c:v>
                </c:pt>
                <c:pt idx="312">
                  <c:v>1.4854830293328434</c:v>
                </c:pt>
                <c:pt idx="313">
                  <c:v>1.4870307627483172</c:v>
                </c:pt>
                <c:pt idx="314">
                  <c:v>1.4885535087988082</c:v>
                </c:pt>
                <c:pt idx="315">
                  <c:v>1.490050803641118</c:v>
                </c:pt>
                <c:pt idx="316">
                  <c:v>1.4915221911847329</c:v>
                </c:pt>
                <c:pt idx="317">
                  <c:v>1.4929672232307538</c:v>
                </c:pt>
                <c:pt idx="318">
                  <c:v>1.494385459608421</c:v>
                </c:pt>
                <c:pt idx="319">
                  <c:v>1.495776468309195</c:v>
                </c:pt>
                <c:pt idx="320">
                  <c:v>1.4971398256183506</c:v>
                </c:pt>
                <c:pt idx="321">
                  <c:v>1.4984751162440444</c:v>
                </c:pt>
                <c:pt idx="322">
                  <c:v>1.4997819334438165</c:v>
                </c:pt>
                <c:pt idx="323">
                  <c:v>1.5010598791484884</c:v>
                </c:pt>
                <c:pt idx="324">
                  <c:v>1.5023085640834186</c:v>
                </c:pt>
                <c:pt idx="325">
                  <c:v>1.5035276078870798</c:v>
                </c:pt>
                <c:pt idx="326">
                  <c:v>1.5047166392269204</c:v>
                </c:pt>
                <c:pt idx="327">
                  <c:v>1.5058752959124757</c:v>
                </c:pt>
                <c:pt idx="328">
                  <c:v>1.5070032250056948</c:v>
                </c:pt>
                <c:pt idx="329">
                  <c:v>1.5081000829284501</c:v>
                </c:pt>
                <c:pt idx="330">
                  <c:v>1.5091655355671922</c:v>
                </c:pt>
                <c:pt idx="331">
                  <c:v>1.5101992583747266</c:v>
                </c:pt>
                <c:pt idx="332">
                  <c:v>1.5112009364690717</c:v>
                </c:pt>
                <c:pt idx="333">
                  <c:v>1.5121702647293769</c:v>
                </c:pt>
                <c:pt idx="334">
                  <c:v>1.5131069478888639</c:v>
                </c:pt>
                <c:pt idx="335">
                  <c:v>1.5140107006247683</c:v>
                </c:pt>
                <c:pt idx="336">
                  <c:v>1.514881247645252</c:v>
                </c:pt>
                <c:pt idx="337">
                  <c:v>1.5157183237732594</c:v>
                </c:pt>
                <c:pt idx="338">
                  <c:v>1.5165216740272931</c:v>
                </c:pt>
                <c:pt idx="339">
                  <c:v>1.5172910536990833</c:v>
                </c:pt>
                <c:pt idx="340">
                  <c:v>1.5180262284281292</c:v>
                </c:pt>
                <c:pt idx="341">
                  <c:v>1.5187269742730858</c:v>
                </c:pt>
                <c:pt idx="342">
                  <c:v>1.5193930777799811</c:v>
                </c:pt>
                <c:pt idx="343">
                  <c:v>1.5200243360472339</c:v>
                </c:pt>
                <c:pt idx="344">
                  <c:v>1.5206205567874611</c:v>
                </c:pt>
                <c:pt idx="345">
                  <c:v>1.5211815583860491</c:v>
                </c:pt>
                <c:pt idx="346">
                  <c:v>1.5217071699564768</c:v>
                </c:pt>
                <c:pt idx="347">
                  <c:v>1.5221972313923682</c:v>
                </c:pt>
                <c:pt idx="348">
                  <c:v>1.5226515934162621</c:v>
                </c:pt>
                <c:pt idx="349">
                  <c:v>1.5230701176250852</c:v>
                </c:pt>
                <c:pt idx="350">
                  <c:v>1.5234526765323084</c:v>
                </c:pt>
                <c:pt idx="351">
                  <c:v>1.5237991536067832</c:v>
                </c:pt>
                <c:pt idx="352">
                  <c:v>1.5241094433082361</c:v>
                </c:pt>
                <c:pt idx="353">
                  <c:v>1.5243834511194183</c:v>
                </c:pt>
                <c:pt idx="354">
                  <c:v>1.5246210935748958</c:v>
                </c:pt>
                <c:pt idx="355">
                  <c:v>1.5248222982864752</c:v>
                </c:pt>
                <c:pt idx="356">
                  <c:v>1.5249870039652518</c:v>
                </c:pt>
                <c:pt idx="357">
                  <c:v>1.5251151604402802</c:v>
                </c:pt>
                <c:pt idx="358">
                  <c:v>1.5252067286738569</c:v>
                </c:pt>
                <c:pt idx="359">
                  <c:v>1.5252616807734107</c:v>
                </c:pt>
              </c:numCache>
            </c:numRef>
          </c:xVal>
          <c:yVal>
            <c:numRef>
              <c:f>'ER6N Data'!$S$3:$S$362</c:f>
              <c:numCache>
                <c:formatCode>General</c:formatCode>
                <c:ptCount val="360"/>
                <c:pt idx="0">
                  <c:v>0.31189999999999996</c:v>
                </c:pt>
                <c:pt idx="1">
                  <c:v>0.31399917544627642</c:v>
                </c:pt>
                <c:pt idx="2">
                  <c:v>0.31609771146337678</c:v>
                </c:pt>
                <c:pt idx="3">
                  <c:v>0.31819496881690124</c:v>
                </c:pt>
                <c:pt idx="4">
                  <c:v>0.32029030866194336</c:v>
                </c:pt>
                <c:pt idx="5">
                  <c:v>0.32238309273768828</c:v>
                </c:pt>
                <c:pt idx="6">
                  <c:v>0.32447268356183334</c:v>
                </c:pt>
                <c:pt idx="7">
                  <c:v>0.32655844462477107</c:v>
                </c:pt>
                <c:pt idx="8">
                  <c:v>0.32863974058347661</c:v>
                </c:pt>
                <c:pt idx="9">
                  <c:v>0.33071593745503891</c:v>
                </c:pt>
                <c:pt idx="10">
                  <c:v>0.33278640280977834</c:v>
                </c:pt>
                <c:pt idx="11">
                  <c:v>0.33485050596389077</c:v>
                </c:pt>
                <c:pt idx="12">
                  <c:v>0.33690761817156006</c:v>
                </c:pt>
                <c:pt idx="13">
                  <c:v>0.33895711281648006</c:v>
                </c:pt>
                <c:pt idx="14">
                  <c:v>0.340998365602728</c:v>
                </c:pt>
                <c:pt idx="15">
                  <c:v>0.34303075474493117</c:v>
                </c:pt>
                <c:pt idx="16">
                  <c:v>0.34505366115766861</c:v>
                </c:pt>
                <c:pt idx="17">
                  <c:v>0.34706646864405072</c:v>
                </c:pt>
                <c:pt idx="18">
                  <c:v>0.34906856408341863</c:v>
                </c:pt>
                <c:pt idx="19">
                  <c:v>0.35105933761810676</c:v>
                </c:pt>
                <c:pt idx="20">
                  <c:v>0.3530381828392114</c:v>
                </c:pt>
                <c:pt idx="21">
                  <c:v>0.35500449697130865</c:v>
                </c:pt>
                <c:pt idx="22">
                  <c:v>0.35695768105606585</c:v>
                </c:pt>
                <c:pt idx="23">
                  <c:v>0.35889714013468982</c:v>
                </c:pt>
                <c:pt idx="24">
                  <c:v>0.36082228342915723</c:v>
                </c:pt>
                <c:pt idx="25">
                  <c:v>0.36273252452217131</c:v>
                </c:pt>
                <c:pt idx="26">
                  <c:v>0.36462728153579016</c:v>
                </c:pt>
                <c:pt idx="27">
                  <c:v>0.36650597730867263</c:v>
                </c:pt>
                <c:pt idx="28">
                  <c:v>0.36836803957188691</c:v>
                </c:pt>
                <c:pt idx="29">
                  <c:v>0.37021290112322935</c:v>
                </c:pt>
                <c:pt idx="30">
                  <c:v>0.37203999999999993</c:v>
                </c:pt>
                <c:pt idx="31">
                  <c:v>0.37384877965018126</c:v>
                </c:pt>
                <c:pt idx="32">
                  <c:v>0.37563868910196985</c:v>
                </c:pt>
                <c:pt idx="33">
                  <c:v>0.37740918313160743</c:v>
                </c:pt>
                <c:pt idx="34">
                  <c:v>0.37915972242946139</c:v>
                </c:pt>
                <c:pt idx="35">
                  <c:v>0.38088977376430377</c:v>
                </c:pt>
                <c:pt idx="36">
                  <c:v>0.3825988101457386</c:v>
                </c:pt>
                <c:pt idx="37">
                  <c:v>0.38428631098472832</c:v>
                </c:pt>
                <c:pt idx="38">
                  <c:v>0.38595176225217015</c:v>
                </c:pt>
                <c:pt idx="39">
                  <c:v>0.38759465663547438</c:v>
                </c:pt>
                <c:pt idx="40">
                  <c:v>0.38921449369309691</c:v>
                </c:pt>
                <c:pt idx="41">
                  <c:v>0.39081078000697816</c:v>
                </c:pt>
                <c:pt idx="42">
                  <c:v>0.39238302933284341</c:v>
                </c:pt>
                <c:pt idx="43">
                  <c:v>0.39393076274831729</c:v>
                </c:pt>
                <c:pt idx="44">
                  <c:v>0.39545350879880814</c:v>
                </c:pt>
                <c:pt idx="45">
                  <c:v>0.3969508036411179</c:v>
                </c:pt>
                <c:pt idx="46">
                  <c:v>0.39842219118473288</c:v>
                </c:pt>
                <c:pt idx="47">
                  <c:v>0.39986722323075374</c:v>
                </c:pt>
                <c:pt idx="48">
                  <c:v>0.40128545960842094</c:v>
                </c:pt>
                <c:pt idx="49">
                  <c:v>0.40267646830919496</c:v>
                </c:pt>
                <c:pt idx="50">
                  <c:v>0.40403982561835061</c:v>
                </c:pt>
                <c:pt idx="51">
                  <c:v>0.40537511624404443</c:v>
                </c:pt>
                <c:pt idx="52">
                  <c:v>0.40668193344381648</c:v>
                </c:pt>
                <c:pt idx="53">
                  <c:v>0.4079598791484883</c:v>
                </c:pt>
                <c:pt idx="54">
                  <c:v>0.40920856408341866</c:v>
                </c:pt>
                <c:pt idx="55">
                  <c:v>0.41042760788707988</c:v>
                </c:pt>
                <c:pt idx="56">
                  <c:v>0.41161663922692038</c:v>
                </c:pt>
                <c:pt idx="57">
                  <c:v>0.41277529591247553</c:v>
                </c:pt>
                <c:pt idx="58">
                  <c:v>0.41390322500569487</c:v>
                </c:pt>
                <c:pt idx="59">
                  <c:v>0.41500008292845003</c:v>
                </c:pt>
                <c:pt idx="60">
                  <c:v>0.41606553556719222</c:v>
                </c:pt>
                <c:pt idx="61">
                  <c:v>0.4170992583747265</c:v>
                </c:pt>
                <c:pt idx="62">
                  <c:v>0.41810093646907165</c:v>
                </c:pt>
                <c:pt idx="63">
                  <c:v>0.41907026472937681</c:v>
                </c:pt>
                <c:pt idx="64">
                  <c:v>0.42000694788886378</c:v>
                </c:pt>
                <c:pt idx="65">
                  <c:v>0.42091070062476821</c:v>
                </c:pt>
                <c:pt idx="66">
                  <c:v>0.42178124764525199</c:v>
                </c:pt>
                <c:pt idx="67">
                  <c:v>0.42261832377325947</c:v>
                </c:pt>
                <c:pt idx="68">
                  <c:v>0.42342167402729314</c:v>
                </c:pt>
                <c:pt idx="69">
                  <c:v>0.42419105369908339</c:v>
                </c:pt>
                <c:pt idx="70">
                  <c:v>0.42492622842812899</c:v>
                </c:pt>
                <c:pt idx="71">
                  <c:v>0.42562697427308577</c:v>
                </c:pt>
                <c:pt idx="72">
                  <c:v>0.42629307777998104</c:v>
                </c:pt>
                <c:pt idx="73">
                  <c:v>0.42692433604723384</c:v>
                </c:pt>
                <c:pt idx="74">
                  <c:v>0.42752055678746093</c:v>
                </c:pt>
                <c:pt idx="75">
                  <c:v>0.42808155838604911</c:v>
                </c:pt>
                <c:pt idx="76">
                  <c:v>0.4286071699564768</c:v>
                </c:pt>
                <c:pt idx="77">
                  <c:v>0.42909723139236805</c:v>
                </c:pt>
                <c:pt idx="78">
                  <c:v>0.42955159341626209</c:v>
                </c:pt>
                <c:pt idx="79">
                  <c:v>0.42997011762508497</c:v>
                </c:pt>
                <c:pt idx="80">
                  <c:v>0.43035267653230835</c:v>
                </c:pt>
                <c:pt idx="81">
                  <c:v>0.43069915360678312</c:v>
                </c:pt>
                <c:pt idx="82">
                  <c:v>0.43100944330823604</c:v>
                </c:pt>
                <c:pt idx="83">
                  <c:v>0.43128345111941818</c:v>
                </c:pt>
                <c:pt idx="84">
                  <c:v>0.43152109357489588</c:v>
                </c:pt>
                <c:pt idx="85">
                  <c:v>0.43172229828647513</c:v>
                </c:pt>
                <c:pt idx="86">
                  <c:v>0.43188700396525159</c:v>
                </c:pt>
                <c:pt idx="87">
                  <c:v>0.4320151604402801</c:v>
                </c:pt>
                <c:pt idx="88">
                  <c:v>0.4321067286738568</c:v>
                </c:pt>
                <c:pt idx="89">
                  <c:v>0.43216168077341066</c:v>
                </c:pt>
                <c:pt idx="90">
                  <c:v>0.43217999999999995</c:v>
                </c:pt>
                <c:pt idx="91">
                  <c:v>0.43216168077341066</c:v>
                </c:pt>
                <c:pt idx="92">
                  <c:v>0.4321067286738568</c:v>
                </c:pt>
                <c:pt idx="93">
                  <c:v>0.4320151604402801</c:v>
                </c:pt>
                <c:pt idx="94">
                  <c:v>0.43188700396525159</c:v>
                </c:pt>
                <c:pt idx="95">
                  <c:v>0.43172229828647513</c:v>
                </c:pt>
                <c:pt idx="96">
                  <c:v>0.43152109357489588</c:v>
                </c:pt>
                <c:pt idx="97">
                  <c:v>0.43128345111941818</c:v>
                </c:pt>
                <c:pt idx="98">
                  <c:v>0.43100944330823604</c:v>
                </c:pt>
                <c:pt idx="99">
                  <c:v>0.43069915360678312</c:v>
                </c:pt>
                <c:pt idx="100">
                  <c:v>0.43035267653230835</c:v>
                </c:pt>
                <c:pt idx="101">
                  <c:v>0.42997011762508497</c:v>
                </c:pt>
                <c:pt idx="102">
                  <c:v>0.42955159341626209</c:v>
                </c:pt>
                <c:pt idx="103">
                  <c:v>0.42909723139236805</c:v>
                </c:pt>
                <c:pt idx="104">
                  <c:v>0.4286071699564768</c:v>
                </c:pt>
                <c:pt idx="105">
                  <c:v>0.42808155838604911</c:v>
                </c:pt>
                <c:pt idx="106">
                  <c:v>0.42752055678746093</c:v>
                </c:pt>
                <c:pt idx="107">
                  <c:v>0.4269243360472339</c:v>
                </c:pt>
                <c:pt idx="108">
                  <c:v>0.42629307777998104</c:v>
                </c:pt>
                <c:pt idx="109">
                  <c:v>0.42562697427308577</c:v>
                </c:pt>
                <c:pt idx="110">
                  <c:v>0.42492622842812899</c:v>
                </c:pt>
                <c:pt idx="111">
                  <c:v>0.42419105369908339</c:v>
                </c:pt>
                <c:pt idx="112">
                  <c:v>0.42342167402729314</c:v>
                </c:pt>
                <c:pt idx="113">
                  <c:v>0.42261832377325947</c:v>
                </c:pt>
                <c:pt idx="114">
                  <c:v>0.42178124764525199</c:v>
                </c:pt>
                <c:pt idx="115">
                  <c:v>0.42091070062476821</c:v>
                </c:pt>
                <c:pt idx="116">
                  <c:v>0.42000694788886372</c:v>
                </c:pt>
                <c:pt idx="117">
                  <c:v>0.41907026472937686</c:v>
                </c:pt>
                <c:pt idx="118">
                  <c:v>0.41810093646907165</c:v>
                </c:pt>
                <c:pt idx="119">
                  <c:v>0.4170992583747265</c:v>
                </c:pt>
                <c:pt idx="120">
                  <c:v>0.41606553556719222</c:v>
                </c:pt>
                <c:pt idx="121">
                  <c:v>0.41500008292845003</c:v>
                </c:pt>
                <c:pt idx="122">
                  <c:v>0.41390322500569487</c:v>
                </c:pt>
                <c:pt idx="123">
                  <c:v>0.41277529591247553</c:v>
                </c:pt>
                <c:pt idx="124">
                  <c:v>0.41161663922692038</c:v>
                </c:pt>
                <c:pt idx="125">
                  <c:v>0.41042760788707988</c:v>
                </c:pt>
                <c:pt idx="126">
                  <c:v>0.40920856408341866</c:v>
                </c:pt>
                <c:pt idx="127">
                  <c:v>0.4079598791484883</c:v>
                </c:pt>
                <c:pt idx="128">
                  <c:v>0.40668193344381648</c:v>
                </c:pt>
                <c:pt idx="129">
                  <c:v>0.40537511624404443</c:v>
                </c:pt>
                <c:pt idx="130">
                  <c:v>0.40403982561835061</c:v>
                </c:pt>
                <c:pt idx="131">
                  <c:v>0.40267646830919501</c:v>
                </c:pt>
                <c:pt idx="132">
                  <c:v>0.40128545960842094</c:v>
                </c:pt>
                <c:pt idx="133">
                  <c:v>0.3998672232307538</c:v>
                </c:pt>
                <c:pt idx="134">
                  <c:v>0.39842219118473288</c:v>
                </c:pt>
                <c:pt idx="135">
                  <c:v>0.3969508036411179</c:v>
                </c:pt>
                <c:pt idx="136">
                  <c:v>0.39545350879880814</c:v>
                </c:pt>
                <c:pt idx="137">
                  <c:v>0.39393076274831729</c:v>
                </c:pt>
                <c:pt idx="138">
                  <c:v>0.39238302933284341</c:v>
                </c:pt>
                <c:pt idx="139">
                  <c:v>0.39081078000697816</c:v>
                </c:pt>
                <c:pt idx="140">
                  <c:v>0.38921449369309691</c:v>
                </c:pt>
                <c:pt idx="141">
                  <c:v>0.38759465663547438</c:v>
                </c:pt>
                <c:pt idx="142">
                  <c:v>0.38595176225217015</c:v>
                </c:pt>
                <c:pt idx="143">
                  <c:v>0.38428631098472832</c:v>
                </c:pt>
                <c:pt idx="144">
                  <c:v>0.38259881014573865</c:v>
                </c:pt>
                <c:pt idx="145">
                  <c:v>0.38088977376430377</c:v>
                </c:pt>
                <c:pt idx="146">
                  <c:v>0.37915972242946139</c:v>
                </c:pt>
                <c:pt idx="147">
                  <c:v>0.37740918313160743</c:v>
                </c:pt>
                <c:pt idx="148">
                  <c:v>0.37563868910196985</c:v>
                </c:pt>
                <c:pt idx="149">
                  <c:v>0.37384877965018132</c:v>
                </c:pt>
                <c:pt idx="150">
                  <c:v>0.37203999999999993</c:v>
                </c:pt>
                <c:pt idx="151">
                  <c:v>0.37021290112322941</c:v>
                </c:pt>
                <c:pt idx="152">
                  <c:v>0.36836803957188691</c:v>
                </c:pt>
                <c:pt idx="153">
                  <c:v>0.36650597730867263</c:v>
                </c:pt>
                <c:pt idx="154">
                  <c:v>0.36462728153579016</c:v>
                </c:pt>
                <c:pt idx="155">
                  <c:v>0.36273252452217131</c:v>
                </c:pt>
                <c:pt idx="156">
                  <c:v>0.36082228342915723</c:v>
                </c:pt>
                <c:pt idx="157">
                  <c:v>0.35889714013468982</c:v>
                </c:pt>
                <c:pt idx="158">
                  <c:v>0.3569576810560659</c:v>
                </c:pt>
                <c:pt idx="159">
                  <c:v>0.35500449697130865</c:v>
                </c:pt>
                <c:pt idx="160">
                  <c:v>0.3530381828392114</c:v>
                </c:pt>
                <c:pt idx="161">
                  <c:v>0.35105933761810676</c:v>
                </c:pt>
                <c:pt idx="162">
                  <c:v>0.34906856408341863</c:v>
                </c:pt>
                <c:pt idx="163">
                  <c:v>0.34706646864405072</c:v>
                </c:pt>
                <c:pt idx="164">
                  <c:v>0.34505366115766861</c:v>
                </c:pt>
                <c:pt idx="165">
                  <c:v>0.34303075474493117</c:v>
                </c:pt>
                <c:pt idx="166">
                  <c:v>0.340998365602728</c:v>
                </c:pt>
                <c:pt idx="167">
                  <c:v>0.33895711281648006</c:v>
                </c:pt>
                <c:pt idx="168">
                  <c:v>0.33690761817156006</c:v>
                </c:pt>
                <c:pt idx="169">
                  <c:v>0.33485050596389077</c:v>
                </c:pt>
                <c:pt idx="170">
                  <c:v>0.33278640280977834</c:v>
                </c:pt>
                <c:pt idx="171">
                  <c:v>0.33071593745503891</c:v>
                </c:pt>
                <c:pt idx="172">
                  <c:v>0.32863974058347661</c:v>
                </c:pt>
                <c:pt idx="173">
                  <c:v>0.32655844462477113</c:v>
                </c:pt>
                <c:pt idx="174">
                  <c:v>0.32447268356183334</c:v>
                </c:pt>
                <c:pt idx="175">
                  <c:v>0.32238309273768828</c:v>
                </c:pt>
                <c:pt idx="176">
                  <c:v>0.32029030866194336</c:v>
                </c:pt>
                <c:pt idx="177">
                  <c:v>0.31819496881690124</c:v>
                </c:pt>
                <c:pt idx="178">
                  <c:v>0.31609771146337678</c:v>
                </c:pt>
                <c:pt idx="179">
                  <c:v>0.31399917544627642</c:v>
                </c:pt>
                <c:pt idx="180">
                  <c:v>0.31189999999999996</c:v>
                </c:pt>
                <c:pt idx="181">
                  <c:v>0.30980082455372349</c:v>
                </c:pt>
                <c:pt idx="182">
                  <c:v>0.30770228853662313</c:v>
                </c:pt>
                <c:pt idx="183">
                  <c:v>0.30560503118309873</c:v>
                </c:pt>
                <c:pt idx="184">
                  <c:v>0.30350969133805655</c:v>
                </c:pt>
                <c:pt idx="185">
                  <c:v>0.30141690726231168</c:v>
                </c:pt>
                <c:pt idx="186">
                  <c:v>0.29932731643816657</c:v>
                </c:pt>
                <c:pt idx="187">
                  <c:v>0.29724155537522884</c:v>
                </c:pt>
                <c:pt idx="188">
                  <c:v>0.2951602594165233</c:v>
                </c:pt>
                <c:pt idx="189">
                  <c:v>0.293084062544961</c:v>
                </c:pt>
                <c:pt idx="190">
                  <c:v>0.29101359719022157</c:v>
                </c:pt>
                <c:pt idx="191">
                  <c:v>0.28894949403610914</c:v>
                </c:pt>
                <c:pt idx="192">
                  <c:v>0.28689238182843985</c:v>
                </c:pt>
                <c:pt idx="193">
                  <c:v>0.28484288718351986</c:v>
                </c:pt>
                <c:pt idx="194">
                  <c:v>0.28280163439727196</c:v>
                </c:pt>
                <c:pt idx="195">
                  <c:v>0.28076924525506874</c:v>
                </c:pt>
                <c:pt idx="196">
                  <c:v>0.2787463388423313</c:v>
                </c:pt>
                <c:pt idx="197">
                  <c:v>0.27673353135594919</c:v>
                </c:pt>
                <c:pt idx="198">
                  <c:v>0.27473143591658128</c:v>
                </c:pt>
                <c:pt idx="199">
                  <c:v>0.27274066238189315</c:v>
                </c:pt>
                <c:pt idx="200">
                  <c:v>0.27076181716078851</c:v>
                </c:pt>
                <c:pt idx="201">
                  <c:v>0.26879550302869121</c:v>
                </c:pt>
                <c:pt idx="202">
                  <c:v>0.26684231894393406</c:v>
                </c:pt>
                <c:pt idx="203">
                  <c:v>0.26490285986531015</c:v>
                </c:pt>
                <c:pt idx="204">
                  <c:v>0.26297771657084268</c:v>
                </c:pt>
                <c:pt idx="205">
                  <c:v>0.26106747547782866</c:v>
                </c:pt>
                <c:pt idx="206">
                  <c:v>0.25917271846420969</c:v>
                </c:pt>
                <c:pt idx="207">
                  <c:v>0.25729402269132728</c:v>
                </c:pt>
                <c:pt idx="208">
                  <c:v>0.255431960428113</c:v>
                </c:pt>
                <c:pt idx="209">
                  <c:v>0.25358709887677056</c:v>
                </c:pt>
                <c:pt idx="210">
                  <c:v>0.25175999999999993</c:v>
                </c:pt>
                <c:pt idx="211">
                  <c:v>0.24995122034981865</c:v>
                </c:pt>
                <c:pt idx="212">
                  <c:v>0.24816131089803009</c:v>
                </c:pt>
                <c:pt idx="213">
                  <c:v>0.24639081686839248</c:v>
                </c:pt>
                <c:pt idx="214">
                  <c:v>0.24464027757053855</c:v>
                </c:pt>
                <c:pt idx="215">
                  <c:v>0.24291022623569614</c:v>
                </c:pt>
                <c:pt idx="216">
                  <c:v>0.24120118985426131</c:v>
                </c:pt>
                <c:pt idx="217">
                  <c:v>0.23951368901527159</c:v>
                </c:pt>
                <c:pt idx="218">
                  <c:v>0.23784823774782979</c:v>
                </c:pt>
                <c:pt idx="219">
                  <c:v>0.23620534336452548</c:v>
                </c:pt>
                <c:pt idx="220">
                  <c:v>0.234585506306903</c:v>
                </c:pt>
                <c:pt idx="221">
                  <c:v>0.23298921999302177</c:v>
                </c:pt>
                <c:pt idx="222">
                  <c:v>0.2314169706671565</c:v>
                </c:pt>
                <c:pt idx="223">
                  <c:v>0.22986923725168265</c:v>
                </c:pt>
                <c:pt idx="224">
                  <c:v>0.22834649120119177</c:v>
                </c:pt>
                <c:pt idx="225">
                  <c:v>0.22684919635888201</c:v>
                </c:pt>
                <c:pt idx="226">
                  <c:v>0.22537780881526698</c:v>
                </c:pt>
                <c:pt idx="227">
                  <c:v>0.22393277676924614</c:v>
                </c:pt>
                <c:pt idx="228">
                  <c:v>0.22251454039157897</c:v>
                </c:pt>
                <c:pt idx="229">
                  <c:v>0.22112353169080495</c:v>
                </c:pt>
                <c:pt idx="230">
                  <c:v>0.2197601743816493</c:v>
                </c:pt>
                <c:pt idx="231">
                  <c:v>0.21842488375595553</c:v>
                </c:pt>
                <c:pt idx="232">
                  <c:v>0.21711806655618343</c:v>
                </c:pt>
                <c:pt idx="233">
                  <c:v>0.21584012085151158</c:v>
                </c:pt>
                <c:pt idx="234">
                  <c:v>0.21459143591658131</c:v>
                </c:pt>
                <c:pt idx="235">
                  <c:v>0.21337239211292006</c:v>
                </c:pt>
                <c:pt idx="236">
                  <c:v>0.21218336077307953</c:v>
                </c:pt>
                <c:pt idx="237">
                  <c:v>0.21102470408752436</c:v>
                </c:pt>
                <c:pt idx="238">
                  <c:v>0.20989677499430504</c:v>
                </c:pt>
                <c:pt idx="239">
                  <c:v>0.20879991707154991</c:v>
                </c:pt>
                <c:pt idx="240">
                  <c:v>0.20773446443280771</c:v>
                </c:pt>
                <c:pt idx="241">
                  <c:v>0.20670074162527341</c:v>
                </c:pt>
                <c:pt idx="242">
                  <c:v>0.20569906353092821</c:v>
                </c:pt>
                <c:pt idx="243">
                  <c:v>0.20472973527062308</c:v>
                </c:pt>
                <c:pt idx="244">
                  <c:v>0.20379305211113619</c:v>
                </c:pt>
                <c:pt idx="245">
                  <c:v>0.2028892993752317</c:v>
                </c:pt>
                <c:pt idx="246">
                  <c:v>0.20201875235474792</c:v>
                </c:pt>
                <c:pt idx="247">
                  <c:v>0.20118167622674044</c:v>
                </c:pt>
                <c:pt idx="248">
                  <c:v>0.20037832597270677</c:v>
                </c:pt>
                <c:pt idx="249">
                  <c:v>0.19960894630091655</c:v>
                </c:pt>
                <c:pt idx="250">
                  <c:v>0.19887377157187089</c:v>
                </c:pt>
                <c:pt idx="251">
                  <c:v>0.19817302572691414</c:v>
                </c:pt>
                <c:pt idx="252">
                  <c:v>0.19750692222001889</c:v>
                </c:pt>
                <c:pt idx="253">
                  <c:v>0.19687566395276607</c:v>
                </c:pt>
                <c:pt idx="254">
                  <c:v>0.19627944321253893</c:v>
                </c:pt>
                <c:pt idx="255">
                  <c:v>0.1957184416139508</c:v>
                </c:pt>
                <c:pt idx="256">
                  <c:v>0.19519283004352311</c:v>
                </c:pt>
                <c:pt idx="257">
                  <c:v>0.19470276860763186</c:v>
                </c:pt>
                <c:pt idx="258">
                  <c:v>0.19424840658373782</c:v>
                </c:pt>
                <c:pt idx="259">
                  <c:v>0.19382988237491494</c:v>
                </c:pt>
                <c:pt idx="260">
                  <c:v>0.19344732346769156</c:v>
                </c:pt>
                <c:pt idx="261">
                  <c:v>0.19310084639321679</c:v>
                </c:pt>
                <c:pt idx="262">
                  <c:v>0.19279055669176387</c:v>
                </c:pt>
                <c:pt idx="263">
                  <c:v>0.19251654888058173</c:v>
                </c:pt>
                <c:pt idx="264">
                  <c:v>0.19227890642510403</c:v>
                </c:pt>
                <c:pt idx="265">
                  <c:v>0.19207770171352478</c:v>
                </c:pt>
                <c:pt idx="266">
                  <c:v>0.19191299603474832</c:v>
                </c:pt>
                <c:pt idx="267">
                  <c:v>0.19178483955971981</c:v>
                </c:pt>
                <c:pt idx="268">
                  <c:v>0.19169327132614311</c:v>
                </c:pt>
                <c:pt idx="269">
                  <c:v>0.19163831922658922</c:v>
                </c:pt>
                <c:pt idx="270">
                  <c:v>0.19161999999999996</c:v>
                </c:pt>
                <c:pt idx="271">
                  <c:v>0.19163831922658922</c:v>
                </c:pt>
                <c:pt idx="272">
                  <c:v>0.19169327132614311</c:v>
                </c:pt>
                <c:pt idx="273">
                  <c:v>0.19178483955971981</c:v>
                </c:pt>
                <c:pt idx="274">
                  <c:v>0.19191299603474829</c:v>
                </c:pt>
                <c:pt idx="275">
                  <c:v>0.19207770171352478</c:v>
                </c:pt>
                <c:pt idx="276">
                  <c:v>0.19227890642510403</c:v>
                </c:pt>
                <c:pt idx="277">
                  <c:v>0.19251654888058173</c:v>
                </c:pt>
                <c:pt idx="278">
                  <c:v>0.19279055669176387</c:v>
                </c:pt>
                <c:pt idx="279">
                  <c:v>0.19310084639321679</c:v>
                </c:pt>
                <c:pt idx="280">
                  <c:v>0.19344732346769156</c:v>
                </c:pt>
                <c:pt idx="281">
                  <c:v>0.19382988237491494</c:v>
                </c:pt>
                <c:pt idx="282">
                  <c:v>0.19424840658373782</c:v>
                </c:pt>
                <c:pt idx="283">
                  <c:v>0.19470276860763186</c:v>
                </c:pt>
                <c:pt idx="284">
                  <c:v>0.19519283004352309</c:v>
                </c:pt>
                <c:pt idx="285">
                  <c:v>0.1957184416139508</c:v>
                </c:pt>
                <c:pt idx="286">
                  <c:v>0.19627944321253898</c:v>
                </c:pt>
                <c:pt idx="287">
                  <c:v>0.19687566395276607</c:v>
                </c:pt>
                <c:pt idx="288">
                  <c:v>0.19750692222001887</c:v>
                </c:pt>
                <c:pt idx="289">
                  <c:v>0.19817302572691411</c:v>
                </c:pt>
                <c:pt idx="290">
                  <c:v>0.19887377157187092</c:v>
                </c:pt>
                <c:pt idx="291">
                  <c:v>0.19960894630091652</c:v>
                </c:pt>
                <c:pt idx="292">
                  <c:v>0.20037832597270677</c:v>
                </c:pt>
                <c:pt idx="293">
                  <c:v>0.20118167622674044</c:v>
                </c:pt>
                <c:pt idx="294">
                  <c:v>0.20201875235474789</c:v>
                </c:pt>
                <c:pt idx="295">
                  <c:v>0.2028892993752317</c:v>
                </c:pt>
                <c:pt idx="296">
                  <c:v>0.20379305211113613</c:v>
                </c:pt>
                <c:pt idx="297">
                  <c:v>0.20472973527062305</c:v>
                </c:pt>
                <c:pt idx="298">
                  <c:v>0.20569906353092821</c:v>
                </c:pt>
                <c:pt idx="299">
                  <c:v>0.20670074162527347</c:v>
                </c:pt>
                <c:pt idx="300">
                  <c:v>0.20773446443280769</c:v>
                </c:pt>
                <c:pt idx="301">
                  <c:v>0.20879991707154988</c:v>
                </c:pt>
                <c:pt idx="302">
                  <c:v>0.20989677499430504</c:v>
                </c:pt>
                <c:pt idx="303">
                  <c:v>0.21102470408752433</c:v>
                </c:pt>
                <c:pt idx="304">
                  <c:v>0.21218336077307953</c:v>
                </c:pt>
                <c:pt idx="305">
                  <c:v>0.21337239211292003</c:v>
                </c:pt>
                <c:pt idx="306">
                  <c:v>0.21459143591658125</c:v>
                </c:pt>
                <c:pt idx="307">
                  <c:v>0.21584012085151155</c:v>
                </c:pt>
                <c:pt idx="308">
                  <c:v>0.21711806655618346</c:v>
                </c:pt>
                <c:pt idx="309">
                  <c:v>0.21842488375595551</c:v>
                </c:pt>
                <c:pt idx="310">
                  <c:v>0.21976017438164927</c:v>
                </c:pt>
                <c:pt idx="311">
                  <c:v>0.2211235316908049</c:v>
                </c:pt>
                <c:pt idx="312">
                  <c:v>0.22251454039157892</c:v>
                </c:pt>
                <c:pt idx="313">
                  <c:v>0.22393277676924617</c:v>
                </c:pt>
                <c:pt idx="314">
                  <c:v>0.22537780881526698</c:v>
                </c:pt>
                <c:pt idx="315">
                  <c:v>0.22684919635888201</c:v>
                </c:pt>
                <c:pt idx="316">
                  <c:v>0.22834649120119171</c:v>
                </c:pt>
                <c:pt idx="317">
                  <c:v>0.22986923725168268</c:v>
                </c:pt>
                <c:pt idx="318">
                  <c:v>0.2314169706671565</c:v>
                </c:pt>
                <c:pt idx="319">
                  <c:v>0.23298921999302175</c:v>
                </c:pt>
                <c:pt idx="320">
                  <c:v>0.23458550630690297</c:v>
                </c:pt>
                <c:pt idx="321">
                  <c:v>0.23620534336452548</c:v>
                </c:pt>
                <c:pt idx="322">
                  <c:v>0.23784823774782979</c:v>
                </c:pt>
                <c:pt idx="323">
                  <c:v>0.23951368901527159</c:v>
                </c:pt>
                <c:pt idx="324">
                  <c:v>0.24120118985426126</c:v>
                </c:pt>
                <c:pt idx="325">
                  <c:v>0.24291022623569608</c:v>
                </c:pt>
                <c:pt idx="326">
                  <c:v>0.24464027757053858</c:v>
                </c:pt>
                <c:pt idx="327">
                  <c:v>0.24639081686839251</c:v>
                </c:pt>
                <c:pt idx="328">
                  <c:v>0.24816131089803006</c:v>
                </c:pt>
                <c:pt idx="329">
                  <c:v>0.24995122034981859</c:v>
                </c:pt>
                <c:pt idx="330">
                  <c:v>0.25175999999999987</c:v>
                </c:pt>
                <c:pt idx="331">
                  <c:v>0.25358709887677056</c:v>
                </c:pt>
                <c:pt idx="332">
                  <c:v>0.255431960428113</c:v>
                </c:pt>
                <c:pt idx="333">
                  <c:v>0.25729402269132723</c:v>
                </c:pt>
                <c:pt idx="334">
                  <c:v>0.25917271846420969</c:v>
                </c:pt>
                <c:pt idx="335">
                  <c:v>0.26106747547782866</c:v>
                </c:pt>
                <c:pt idx="336">
                  <c:v>0.26297771657084273</c:v>
                </c:pt>
                <c:pt idx="337">
                  <c:v>0.26490285986531009</c:v>
                </c:pt>
                <c:pt idx="338">
                  <c:v>0.26684231894393401</c:v>
                </c:pt>
                <c:pt idx="339">
                  <c:v>0.26879550302869115</c:v>
                </c:pt>
                <c:pt idx="340">
                  <c:v>0.27076181716078851</c:v>
                </c:pt>
                <c:pt idx="341">
                  <c:v>0.27274066238189315</c:v>
                </c:pt>
                <c:pt idx="342">
                  <c:v>0.27473143591658128</c:v>
                </c:pt>
                <c:pt idx="343">
                  <c:v>0.27673353135594914</c:v>
                </c:pt>
                <c:pt idx="344">
                  <c:v>0.27874633884233135</c:v>
                </c:pt>
                <c:pt idx="345">
                  <c:v>0.28076924525506874</c:v>
                </c:pt>
                <c:pt idx="346">
                  <c:v>0.28280163439727191</c:v>
                </c:pt>
                <c:pt idx="347">
                  <c:v>0.28484288718351986</c:v>
                </c:pt>
                <c:pt idx="348">
                  <c:v>0.28689238182843979</c:v>
                </c:pt>
                <c:pt idx="349">
                  <c:v>0.28894949403610914</c:v>
                </c:pt>
                <c:pt idx="350">
                  <c:v>0.29101359719022157</c:v>
                </c:pt>
                <c:pt idx="351">
                  <c:v>0.29308406254496094</c:v>
                </c:pt>
                <c:pt idx="352">
                  <c:v>0.29516025941652324</c:v>
                </c:pt>
                <c:pt idx="353">
                  <c:v>0.29724155537522884</c:v>
                </c:pt>
                <c:pt idx="354">
                  <c:v>0.29932731643816662</c:v>
                </c:pt>
                <c:pt idx="355">
                  <c:v>0.30141690726231163</c:v>
                </c:pt>
                <c:pt idx="356">
                  <c:v>0.3035096913380565</c:v>
                </c:pt>
                <c:pt idx="357">
                  <c:v>0.30560503118309862</c:v>
                </c:pt>
                <c:pt idx="358">
                  <c:v>0.30770228853662318</c:v>
                </c:pt>
                <c:pt idx="359">
                  <c:v>0.30980082455372349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94B-4C2E-943E-1137FA64C97C}"/>
            </c:ext>
          </c:extLst>
        </c:ser>
        <c:ser>
          <c:idx val="4"/>
          <c:order val="4"/>
          <c:tx>
            <c:strRef>
              <c:f>{"Swingarm"}</c:f>
              <c:strCache>
                <c:ptCount val="1"/>
                <c:pt idx="0">
                  <c:v>Swingarm</c:v>
                </c:pt>
              </c:strCache>
            </c:strRef>
          </c:tx>
          <c:spPr>
            <a:ln w="19050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xVal>
            <c:numRef>
              <c:f>'ER6N Data'!$V$3:$V$4</c:f>
              <c:numCache>
                <c:formatCode>General</c:formatCode>
                <c:ptCount val="2"/>
                <c:pt idx="0">
                  <c:v>1.405</c:v>
                </c:pt>
                <c:pt idx="1">
                  <c:v>0.8526983384493918</c:v>
                </c:pt>
              </c:numCache>
            </c:numRef>
          </c:xVal>
          <c:yVal>
            <c:numRef>
              <c:f>'ER6N Data'!$W$3:$W$4</c:f>
              <c:numCache>
                <c:formatCode>General</c:formatCode>
                <c:ptCount val="2"/>
                <c:pt idx="0">
                  <c:v>0.31189999999999996</c:v>
                </c:pt>
                <c:pt idx="1">
                  <c:v>0.42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94B-4C2E-943E-1137FA64C97C}"/>
            </c:ext>
          </c:extLst>
        </c:ser>
        <c:ser>
          <c:idx val="5"/>
          <c:order val="5"/>
          <c:tx>
            <c:strRef>
              <c:f>{"CoG With Rider"}</c:f>
              <c:strCache>
                <c:ptCount val="1"/>
                <c:pt idx="0">
                  <c:v>CoG With Rider</c:v>
                </c:pt>
              </c:strCache>
            </c:strRef>
          </c:tx>
          <c:spPr>
            <a:ln w="19050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xVal>
            <c:numRef>
              <c:f>'ER6N Data'!$AH$3:$AH$362</c:f>
              <c:numCache>
                <c:formatCode>General</c:formatCode>
                <c:ptCount val="360"/>
                <c:pt idx="0">
                  <c:v>0.80564203310483196</c:v>
                </c:pt>
                <c:pt idx="1">
                  <c:v>0.80564051005639581</c:v>
                </c:pt>
                <c:pt idx="2">
                  <c:v>0.80563594137502292</c:v>
                </c:pt>
                <c:pt idx="3">
                  <c:v>0.80562832845237764</c:v>
                </c:pt>
                <c:pt idx="4">
                  <c:v>0.8056176736074302</c:v>
                </c:pt>
                <c:pt idx="5">
                  <c:v>0.8056039800857494</c:v>
                </c:pt>
                <c:pt idx="6">
                  <c:v>0.80558725205851467</c:v>
                </c:pt>
                <c:pt idx="7">
                  <c:v>0.80556749462124522</c:v>
                </c:pt>
                <c:pt idx="8">
                  <c:v>0.80554471379224768</c:v>
                </c:pt>
                <c:pt idx="9">
                  <c:v>0.80551891651078333</c:v>
                </c:pt>
                <c:pt idx="10">
                  <c:v>0.80549011063495402</c:v>
                </c:pt>
                <c:pt idx="11">
                  <c:v>0.80545830493930859</c:v>
                </c:pt>
                <c:pt idx="12">
                  <c:v>0.80542350911216998</c:v>
                </c:pt>
                <c:pt idx="13">
                  <c:v>0.8053857337526843</c:v>
                </c:pt>
                <c:pt idx="14">
                  <c:v>0.80534499036759188</c:v>
                </c:pt>
                <c:pt idx="15">
                  <c:v>0.80530129136772266</c:v>
                </c:pt>
                <c:pt idx="16">
                  <c:v>0.80525465006421515</c:v>
                </c:pt>
                <c:pt idx="17">
                  <c:v>0.80520508066446228</c:v>
                </c:pt>
                <c:pt idx="18">
                  <c:v>0.80515259826778351</c:v>
                </c:pt>
                <c:pt idx="19">
                  <c:v>0.80509721886082508</c:v>
                </c:pt>
                <c:pt idx="20">
                  <c:v>0.80503895931269098</c:v>
                </c:pt>
                <c:pt idx="21">
                  <c:v>0.80497783736980399</c:v>
                </c:pt>
                <c:pt idx="22">
                  <c:v>0.80491387165049977</c:v>
                </c:pt>
                <c:pt idx="23">
                  <c:v>0.80484708163935637</c:v>
                </c:pt>
                <c:pt idx="24">
                  <c:v>0.80477748768125801</c:v>
                </c:pt>
                <c:pt idx="25">
                  <c:v>0.80470511097519848</c:v>
                </c:pt>
                <c:pt idx="26">
                  <c:v>0.80462997356782362</c:v>
                </c:pt>
                <c:pt idx="27">
                  <c:v>0.80455209834671559</c:v>
                </c:pt>
                <c:pt idx="28">
                  <c:v>0.80447150903342124</c:v>
                </c:pt>
                <c:pt idx="29">
                  <c:v>0.80438823017622596</c:v>
                </c:pt>
                <c:pt idx="30">
                  <c:v>0.80430228714267638</c:v>
                </c:pt>
                <c:pt idx="31">
                  <c:v>0.80421370611185305</c:v>
                </c:pt>
                <c:pt idx="32">
                  <c:v>0.80412251406639623</c:v>
                </c:pt>
                <c:pt idx="33">
                  <c:v>0.80402873878428616</c:v>
                </c:pt>
                <c:pt idx="34">
                  <c:v>0.80393240883038242</c:v>
                </c:pt>
                <c:pt idx="35">
                  <c:v>0.8038335535477219</c:v>
                </c:pt>
                <c:pt idx="36">
                  <c:v>0.8037322030485814</c:v>
                </c:pt>
                <c:pt idx="37">
                  <c:v>0.80362838820530491</c:v>
                </c:pt>
                <c:pt idx="38">
                  <c:v>0.80352214064089922</c:v>
                </c:pt>
                <c:pt idx="39">
                  <c:v>0.80341349271940166</c:v>
                </c:pt>
                <c:pt idx="40">
                  <c:v>0.80330247753602169</c:v>
                </c:pt>
                <c:pt idx="41">
                  <c:v>0.80318912890705962</c:v>
                </c:pt>
                <c:pt idx="42">
                  <c:v>0.80307348135960588</c:v>
                </c:pt>
                <c:pt idx="43">
                  <c:v>0.8029555701210237</c:v>
                </c:pt>
                <c:pt idx="44">
                  <c:v>0.80283543110821842</c:v>
                </c:pt>
                <c:pt idx="45">
                  <c:v>0.80271310091669745</c:v>
                </c:pt>
                <c:pt idx="46">
                  <c:v>0.80258861680942195</c:v>
                </c:pt>
                <c:pt idx="47">
                  <c:v>0.80246201670545692</c:v>
                </c:pt>
                <c:pt idx="48">
                  <c:v>0.80233333916842053</c:v>
                </c:pt>
                <c:pt idx="49">
                  <c:v>0.80220262339473702</c:v>
                </c:pt>
                <c:pt idx="50">
                  <c:v>0.8020699092016973</c:v>
                </c:pt>
                <c:pt idx="51">
                  <c:v>0.80193523701533032</c:v>
                </c:pt>
                <c:pt idx="52">
                  <c:v>0.80179864785808852</c:v>
                </c:pt>
                <c:pt idx="53">
                  <c:v>0.80166018333635247</c:v>
                </c:pt>
                <c:pt idx="54">
                  <c:v>0.80151988562775667</c:v>
                </c:pt>
                <c:pt idx="55">
                  <c:v>0.80137779746834237</c:v>
                </c:pt>
                <c:pt idx="56">
                  <c:v>0.80123396213953946</c:v>
                </c:pt>
                <c:pt idx="57">
                  <c:v>0.80108842345498221</c:v>
                </c:pt>
                <c:pt idx="58">
                  <c:v>0.80094122574716398</c:v>
                </c:pt>
                <c:pt idx="59">
                  <c:v>0.80079241385393252</c:v>
                </c:pt>
                <c:pt idx="60">
                  <c:v>0.80064203310483195</c:v>
                </c:pt>
                <c:pt idx="61">
                  <c:v>0.80049012930729535</c:v>
                </c:pt>
                <c:pt idx="62">
                  <c:v>0.80033674873269089</c:v>
                </c:pt>
                <c:pt idx="63">
                  <c:v>0.80018193810222737</c:v>
                </c:pt>
                <c:pt idx="64">
                  <c:v>0.80002574457272269</c:v>
                </c:pt>
                <c:pt idx="65">
                  <c:v>0.79986821572223898</c:v>
                </c:pt>
                <c:pt idx="66">
                  <c:v>0.79970939953558995</c:v>
                </c:pt>
                <c:pt idx="67">
                  <c:v>0.79954934438972469</c:v>
                </c:pt>
                <c:pt idx="68">
                  <c:v>0.79938809903899111</c:v>
                </c:pt>
                <c:pt idx="69">
                  <c:v>0.79922571260028497</c:v>
                </c:pt>
                <c:pt idx="70">
                  <c:v>0.79906223453808867</c:v>
                </c:pt>
                <c:pt idx="71">
                  <c:v>0.79889771464940351</c:v>
                </c:pt>
                <c:pt idx="72">
                  <c:v>0.79873220304858139</c:v>
                </c:pt>
                <c:pt idx="73">
                  <c:v>0.79856575015205933</c:v>
                </c:pt>
                <c:pt idx="74">
                  <c:v>0.79839840666300199</c:v>
                </c:pt>
                <c:pt idx="75">
                  <c:v>0.79823022355585715</c:v>
                </c:pt>
                <c:pt idx="76">
                  <c:v>0.79806125206082867</c:v>
                </c:pt>
                <c:pt idx="77">
                  <c:v>0.79789154364827064</c:v>
                </c:pt>
                <c:pt idx="78">
                  <c:v>0.79772115001300958</c:v>
                </c:pt>
                <c:pt idx="79">
                  <c:v>0.7975501230585974</c:v>
                </c:pt>
                <c:pt idx="80">
                  <c:v>0.79737851488150124</c:v>
                </c:pt>
                <c:pt idx="81">
                  <c:v>0.79720637775523429</c:v>
                </c:pt>
                <c:pt idx="82">
                  <c:v>0.79703376411443261</c:v>
                </c:pt>
                <c:pt idx="83">
                  <c:v>0.7968607265388834</c:v>
                </c:pt>
                <c:pt idx="84">
                  <c:v>0.79668731773750845</c:v>
                </c:pt>
                <c:pt idx="85">
                  <c:v>0.79651359053230852</c:v>
                </c:pt>
                <c:pt idx="86">
                  <c:v>0.79633959784227315</c:v>
                </c:pt>
                <c:pt idx="87">
                  <c:v>0.79616539266726138</c:v>
                </c:pt>
                <c:pt idx="88">
                  <c:v>0.79599102807185695</c:v>
                </c:pt>
                <c:pt idx="89">
                  <c:v>0.79581655716920474</c:v>
                </c:pt>
                <c:pt idx="90">
                  <c:v>0.79564203310483195</c:v>
                </c:pt>
                <c:pt idx="91">
                  <c:v>0.79546750904045915</c:v>
                </c:pt>
                <c:pt idx="92">
                  <c:v>0.79529303813780694</c:v>
                </c:pt>
                <c:pt idx="93">
                  <c:v>0.79511867354240251</c:v>
                </c:pt>
                <c:pt idx="94">
                  <c:v>0.79494446836739074</c:v>
                </c:pt>
                <c:pt idx="95">
                  <c:v>0.79477047567735537</c:v>
                </c:pt>
                <c:pt idx="96">
                  <c:v>0.79459674847215545</c:v>
                </c:pt>
                <c:pt idx="97">
                  <c:v>0.79442333967078049</c:v>
                </c:pt>
                <c:pt idx="98">
                  <c:v>0.79425030209523129</c:v>
                </c:pt>
                <c:pt idx="99">
                  <c:v>0.79407768845442961</c:v>
                </c:pt>
                <c:pt idx="100">
                  <c:v>0.79390555132816265</c:v>
                </c:pt>
                <c:pt idx="101">
                  <c:v>0.79373394315106649</c:v>
                </c:pt>
                <c:pt idx="102">
                  <c:v>0.79356291619665431</c:v>
                </c:pt>
                <c:pt idx="103">
                  <c:v>0.79339252256139325</c:v>
                </c:pt>
                <c:pt idx="104">
                  <c:v>0.79322281414883522</c:v>
                </c:pt>
                <c:pt idx="105">
                  <c:v>0.79305384265380674</c:v>
                </c:pt>
                <c:pt idx="106">
                  <c:v>0.7928856595466619</c:v>
                </c:pt>
                <c:pt idx="107">
                  <c:v>0.79271831605760457</c:v>
                </c:pt>
                <c:pt idx="108">
                  <c:v>0.7925518631610825</c:v>
                </c:pt>
                <c:pt idx="109">
                  <c:v>0.79238635156026038</c:v>
                </c:pt>
                <c:pt idx="110">
                  <c:v>0.79222183167157523</c:v>
                </c:pt>
                <c:pt idx="111">
                  <c:v>0.79205835360937893</c:v>
                </c:pt>
                <c:pt idx="112">
                  <c:v>0.79189596717067279</c:v>
                </c:pt>
                <c:pt idx="113">
                  <c:v>0.7917347218199392</c:v>
                </c:pt>
                <c:pt idx="114">
                  <c:v>0.79157466667407395</c:v>
                </c:pt>
                <c:pt idx="115">
                  <c:v>0.79141585048742491</c:v>
                </c:pt>
                <c:pt idx="116">
                  <c:v>0.79125832163694121</c:v>
                </c:pt>
                <c:pt idx="117">
                  <c:v>0.79110212810743652</c:v>
                </c:pt>
                <c:pt idx="118">
                  <c:v>0.790947317476973</c:v>
                </c:pt>
                <c:pt idx="119">
                  <c:v>0.79079393690236854</c:v>
                </c:pt>
                <c:pt idx="120">
                  <c:v>0.79064203310483194</c:v>
                </c:pt>
                <c:pt idx="121">
                  <c:v>0.79049165235573138</c:v>
                </c:pt>
                <c:pt idx="122">
                  <c:v>0.79034284046249992</c:v>
                </c:pt>
                <c:pt idx="123">
                  <c:v>0.79019564275468168</c:v>
                </c:pt>
                <c:pt idx="124">
                  <c:v>0.79005010407012444</c:v>
                </c:pt>
                <c:pt idx="125">
                  <c:v>0.78990626874132153</c:v>
                </c:pt>
                <c:pt idx="126">
                  <c:v>0.78976418058190723</c:v>
                </c:pt>
                <c:pt idx="127">
                  <c:v>0.78962388287331142</c:v>
                </c:pt>
                <c:pt idx="128">
                  <c:v>0.78948541835157537</c:v>
                </c:pt>
                <c:pt idx="129">
                  <c:v>0.78934882919433358</c:v>
                </c:pt>
                <c:pt idx="130">
                  <c:v>0.7892141570079666</c:v>
                </c:pt>
                <c:pt idx="131">
                  <c:v>0.78908144281492687</c:v>
                </c:pt>
                <c:pt idx="132">
                  <c:v>0.78895072704124336</c:v>
                </c:pt>
                <c:pt idx="133">
                  <c:v>0.78882204950420698</c:v>
                </c:pt>
                <c:pt idx="134">
                  <c:v>0.78869544940024194</c:v>
                </c:pt>
                <c:pt idx="135">
                  <c:v>0.78857096529296644</c:v>
                </c:pt>
                <c:pt idx="136">
                  <c:v>0.78844863510144547</c:v>
                </c:pt>
                <c:pt idx="137">
                  <c:v>0.7883284960886402</c:v>
                </c:pt>
                <c:pt idx="138">
                  <c:v>0.78821058485005802</c:v>
                </c:pt>
                <c:pt idx="139">
                  <c:v>0.78809493730260427</c:v>
                </c:pt>
                <c:pt idx="140">
                  <c:v>0.78798158867364221</c:v>
                </c:pt>
                <c:pt idx="141">
                  <c:v>0.78787057349026224</c:v>
                </c:pt>
                <c:pt idx="142">
                  <c:v>0.78776192556876468</c:v>
                </c:pt>
                <c:pt idx="143">
                  <c:v>0.78765567800435898</c:v>
                </c:pt>
                <c:pt idx="144">
                  <c:v>0.7875518631610825</c:v>
                </c:pt>
                <c:pt idx="145">
                  <c:v>0.78745051266194199</c:v>
                </c:pt>
                <c:pt idx="146">
                  <c:v>0.78735165737928148</c:v>
                </c:pt>
                <c:pt idx="147">
                  <c:v>0.78725532742537774</c:v>
                </c:pt>
                <c:pt idx="148">
                  <c:v>0.78716155214326766</c:v>
                </c:pt>
                <c:pt idx="149">
                  <c:v>0.78707036009781084</c:v>
                </c:pt>
                <c:pt idx="150">
                  <c:v>0.78698177906698752</c:v>
                </c:pt>
                <c:pt idx="151">
                  <c:v>0.78689583603343793</c:v>
                </c:pt>
                <c:pt idx="152">
                  <c:v>0.78681255717624266</c:v>
                </c:pt>
                <c:pt idx="153">
                  <c:v>0.7867319678629483</c:v>
                </c:pt>
                <c:pt idx="154">
                  <c:v>0.78665409264184027</c:v>
                </c:pt>
                <c:pt idx="155">
                  <c:v>0.78657895523446542</c:v>
                </c:pt>
                <c:pt idx="156">
                  <c:v>0.78650657852840589</c:v>
                </c:pt>
                <c:pt idx="157">
                  <c:v>0.78643698457030753</c:v>
                </c:pt>
                <c:pt idx="158">
                  <c:v>0.78637019455916413</c:v>
                </c:pt>
                <c:pt idx="159">
                  <c:v>0.7863062288398599</c:v>
                </c:pt>
                <c:pt idx="160">
                  <c:v>0.78624510689697291</c:v>
                </c:pt>
                <c:pt idx="161">
                  <c:v>0.78618684734883881</c:v>
                </c:pt>
                <c:pt idx="162">
                  <c:v>0.78613146794188038</c:v>
                </c:pt>
                <c:pt idx="163">
                  <c:v>0.78607898554520161</c:v>
                </c:pt>
                <c:pt idx="164">
                  <c:v>0.78602941614544874</c:v>
                </c:pt>
                <c:pt idx="165">
                  <c:v>0.78598277484194123</c:v>
                </c:pt>
                <c:pt idx="166">
                  <c:v>0.78593907584207201</c:v>
                </c:pt>
                <c:pt idx="167">
                  <c:v>0.7858983324569796</c:v>
                </c:pt>
                <c:pt idx="168">
                  <c:v>0.78586055709749392</c:v>
                </c:pt>
                <c:pt idx="169">
                  <c:v>0.78582576127035531</c:v>
                </c:pt>
                <c:pt idx="170">
                  <c:v>0.78579395557470988</c:v>
                </c:pt>
                <c:pt idx="171">
                  <c:v>0.78576514969888056</c:v>
                </c:pt>
                <c:pt idx="172">
                  <c:v>0.78573935241741621</c:v>
                </c:pt>
                <c:pt idx="173">
                  <c:v>0.78571657158841868</c:v>
                </c:pt>
                <c:pt idx="174">
                  <c:v>0.78569681415114923</c:v>
                </c:pt>
                <c:pt idx="175">
                  <c:v>0.78568008612391449</c:v>
                </c:pt>
                <c:pt idx="176">
                  <c:v>0.7856663926022337</c:v>
                </c:pt>
                <c:pt idx="177">
                  <c:v>0.78565573775728625</c:v>
                </c:pt>
                <c:pt idx="178">
                  <c:v>0.78564812483464097</c:v>
                </c:pt>
                <c:pt idx="179">
                  <c:v>0.78564355615326809</c:v>
                </c:pt>
                <c:pt idx="180">
                  <c:v>0.78564203310483194</c:v>
                </c:pt>
                <c:pt idx="181">
                  <c:v>0.78564355615326809</c:v>
                </c:pt>
                <c:pt idx="182">
                  <c:v>0.78564812483464097</c:v>
                </c:pt>
                <c:pt idx="183">
                  <c:v>0.78565573775728625</c:v>
                </c:pt>
                <c:pt idx="184">
                  <c:v>0.7856663926022337</c:v>
                </c:pt>
                <c:pt idx="185">
                  <c:v>0.78568008612391449</c:v>
                </c:pt>
                <c:pt idx="186">
                  <c:v>0.78569681415114923</c:v>
                </c:pt>
                <c:pt idx="187">
                  <c:v>0.78571657158841868</c:v>
                </c:pt>
                <c:pt idx="188">
                  <c:v>0.78573935241741621</c:v>
                </c:pt>
                <c:pt idx="189">
                  <c:v>0.78576514969888056</c:v>
                </c:pt>
                <c:pt idx="190">
                  <c:v>0.78579395557470988</c:v>
                </c:pt>
                <c:pt idx="191">
                  <c:v>0.78582576127035531</c:v>
                </c:pt>
                <c:pt idx="192">
                  <c:v>0.78586055709749392</c:v>
                </c:pt>
                <c:pt idx="193">
                  <c:v>0.7858983324569796</c:v>
                </c:pt>
                <c:pt idx="194">
                  <c:v>0.78593907584207201</c:v>
                </c:pt>
                <c:pt idx="195">
                  <c:v>0.78598277484194123</c:v>
                </c:pt>
                <c:pt idx="196">
                  <c:v>0.78602941614544874</c:v>
                </c:pt>
                <c:pt idx="197">
                  <c:v>0.78607898554520161</c:v>
                </c:pt>
                <c:pt idx="198">
                  <c:v>0.78613146794188038</c:v>
                </c:pt>
                <c:pt idx="199">
                  <c:v>0.78618684734883881</c:v>
                </c:pt>
                <c:pt idx="200">
                  <c:v>0.78624510689697291</c:v>
                </c:pt>
                <c:pt idx="201">
                  <c:v>0.7863062288398599</c:v>
                </c:pt>
                <c:pt idx="202">
                  <c:v>0.78637019455916413</c:v>
                </c:pt>
                <c:pt idx="203">
                  <c:v>0.78643698457030753</c:v>
                </c:pt>
                <c:pt idx="204">
                  <c:v>0.78650657852840589</c:v>
                </c:pt>
                <c:pt idx="205">
                  <c:v>0.78657895523446542</c:v>
                </c:pt>
                <c:pt idx="206">
                  <c:v>0.78665409264184027</c:v>
                </c:pt>
                <c:pt idx="207">
                  <c:v>0.7867319678629483</c:v>
                </c:pt>
                <c:pt idx="208">
                  <c:v>0.78681255717624266</c:v>
                </c:pt>
                <c:pt idx="209">
                  <c:v>0.78689583603343793</c:v>
                </c:pt>
                <c:pt idx="210">
                  <c:v>0.78698177906698752</c:v>
                </c:pt>
                <c:pt idx="211">
                  <c:v>0.78707036009781084</c:v>
                </c:pt>
                <c:pt idx="212">
                  <c:v>0.78716155214326766</c:v>
                </c:pt>
                <c:pt idx="213">
                  <c:v>0.78725532742537774</c:v>
                </c:pt>
                <c:pt idx="214">
                  <c:v>0.78735165737928148</c:v>
                </c:pt>
                <c:pt idx="215">
                  <c:v>0.78745051266194199</c:v>
                </c:pt>
                <c:pt idx="216">
                  <c:v>0.7875518631610825</c:v>
                </c:pt>
                <c:pt idx="217">
                  <c:v>0.78765567800435898</c:v>
                </c:pt>
                <c:pt idx="218">
                  <c:v>0.78776192556876468</c:v>
                </c:pt>
                <c:pt idx="219">
                  <c:v>0.78787057349026224</c:v>
                </c:pt>
                <c:pt idx="220">
                  <c:v>0.78798158867364221</c:v>
                </c:pt>
                <c:pt idx="221">
                  <c:v>0.78809493730260427</c:v>
                </c:pt>
                <c:pt idx="222">
                  <c:v>0.78821058485005802</c:v>
                </c:pt>
                <c:pt idx="223">
                  <c:v>0.7883284960886402</c:v>
                </c:pt>
                <c:pt idx="224">
                  <c:v>0.78844863510144547</c:v>
                </c:pt>
                <c:pt idx="225">
                  <c:v>0.78857096529296644</c:v>
                </c:pt>
                <c:pt idx="226">
                  <c:v>0.78869544940024194</c:v>
                </c:pt>
                <c:pt idx="227">
                  <c:v>0.78882204950420698</c:v>
                </c:pt>
                <c:pt idx="228">
                  <c:v>0.78895072704124336</c:v>
                </c:pt>
                <c:pt idx="229">
                  <c:v>0.78908144281492687</c:v>
                </c:pt>
                <c:pt idx="230">
                  <c:v>0.7892141570079666</c:v>
                </c:pt>
                <c:pt idx="231">
                  <c:v>0.78934882919433358</c:v>
                </c:pt>
                <c:pt idx="232">
                  <c:v>0.78948541835157537</c:v>
                </c:pt>
                <c:pt idx="233">
                  <c:v>0.78962388287331142</c:v>
                </c:pt>
                <c:pt idx="234">
                  <c:v>0.78976418058190723</c:v>
                </c:pt>
                <c:pt idx="235">
                  <c:v>0.78990626874132153</c:v>
                </c:pt>
                <c:pt idx="236">
                  <c:v>0.79005010407012444</c:v>
                </c:pt>
                <c:pt idx="237">
                  <c:v>0.79019564275468168</c:v>
                </c:pt>
                <c:pt idx="238">
                  <c:v>0.79034284046249992</c:v>
                </c:pt>
                <c:pt idx="239">
                  <c:v>0.79049165235573138</c:v>
                </c:pt>
                <c:pt idx="240">
                  <c:v>0.79064203310483194</c:v>
                </c:pt>
                <c:pt idx="241">
                  <c:v>0.79079393690236854</c:v>
                </c:pt>
                <c:pt idx="242">
                  <c:v>0.790947317476973</c:v>
                </c:pt>
                <c:pt idx="243">
                  <c:v>0.79110212810743652</c:v>
                </c:pt>
                <c:pt idx="244">
                  <c:v>0.79125832163694121</c:v>
                </c:pt>
                <c:pt idx="245">
                  <c:v>0.79141585048742491</c:v>
                </c:pt>
                <c:pt idx="246">
                  <c:v>0.79157466667407395</c:v>
                </c:pt>
                <c:pt idx="247">
                  <c:v>0.7917347218199392</c:v>
                </c:pt>
                <c:pt idx="248">
                  <c:v>0.79189596717067279</c:v>
                </c:pt>
                <c:pt idx="249">
                  <c:v>0.79205835360937893</c:v>
                </c:pt>
                <c:pt idx="250">
                  <c:v>0.79222183167157523</c:v>
                </c:pt>
                <c:pt idx="251">
                  <c:v>0.79238635156026038</c:v>
                </c:pt>
                <c:pt idx="252">
                  <c:v>0.7925518631610825</c:v>
                </c:pt>
                <c:pt idx="253">
                  <c:v>0.79271831605760457</c:v>
                </c:pt>
                <c:pt idx="254">
                  <c:v>0.79288565954666201</c:v>
                </c:pt>
                <c:pt idx="255">
                  <c:v>0.79305384265380674</c:v>
                </c:pt>
                <c:pt idx="256">
                  <c:v>0.79322281414883522</c:v>
                </c:pt>
                <c:pt idx="257">
                  <c:v>0.79339252256139325</c:v>
                </c:pt>
                <c:pt idx="258">
                  <c:v>0.79356291619665431</c:v>
                </c:pt>
                <c:pt idx="259">
                  <c:v>0.79373394315106649</c:v>
                </c:pt>
                <c:pt idx="260">
                  <c:v>0.79390555132816265</c:v>
                </c:pt>
                <c:pt idx="261">
                  <c:v>0.79407768845442961</c:v>
                </c:pt>
                <c:pt idx="262">
                  <c:v>0.79425030209523129</c:v>
                </c:pt>
                <c:pt idx="263">
                  <c:v>0.79442333967078049</c:v>
                </c:pt>
                <c:pt idx="264">
                  <c:v>0.79459674847215545</c:v>
                </c:pt>
                <c:pt idx="265">
                  <c:v>0.79477047567735537</c:v>
                </c:pt>
                <c:pt idx="266">
                  <c:v>0.79494446836739074</c:v>
                </c:pt>
                <c:pt idx="267">
                  <c:v>0.79511867354240251</c:v>
                </c:pt>
                <c:pt idx="268">
                  <c:v>0.79529303813780694</c:v>
                </c:pt>
                <c:pt idx="269">
                  <c:v>0.79546750904045915</c:v>
                </c:pt>
                <c:pt idx="270">
                  <c:v>0.79564203310483195</c:v>
                </c:pt>
                <c:pt idx="271">
                  <c:v>0.79581655716920474</c:v>
                </c:pt>
                <c:pt idx="272">
                  <c:v>0.79599102807185695</c:v>
                </c:pt>
                <c:pt idx="273">
                  <c:v>0.79616539266726138</c:v>
                </c:pt>
                <c:pt idx="274">
                  <c:v>0.79633959784227315</c:v>
                </c:pt>
                <c:pt idx="275">
                  <c:v>0.79651359053230852</c:v>
                </c:pt>
                <c:pt idx="276">
                  <c:v>0.79668731773750845</c:v>
                </c:pt>
                <c:pt idx="277">
                  <c:v>0.7968607265388834</c:v>
                </c:pt>
                <c:pt idx="278">
                  <c:v>0.79703376411443261</c:v>
                </c:pt>
                <c:pt idx="279">
                  <c:v>0.79720637775523429</c:v>
                </c:pt>
                <c:pt idx="280">
                  <c:v>0.79737851488150124</c:v>
                </c:pt>
                <c:pt idx="281">
                  <c:v>0.7975501230585974</c:v>
                </c:pt>
                <c:pt idx="282">
                  <c:v>0.79772115001300958</c:v>
                </c:pt>
                <c:pt idx="283">
                  <c:v>0.79789154364827064</c:v>
                </c:pt>
                <c:pt idx="284">
                  <c:v>0.79806125206082867</c:v>
                </c:pt>
                <c:pt idx="285">
                  <c:v>0.79823022355585715</c:v>
                </c:pt>
                <c:pt idx="286">
                  <c:v>0.79839840666300199</c:v>
                </c:pt>
                <c:pt idx="287">
                  <c:v>0.79856575015205933</c:v>
                </c:pt>
                <c:pt idx="288">
                  <c:v>0.79873220304858139</c:v>
                </c:pt>
                <c:pt idx="289">
                  <c:v>0.79889771464940351</c:v>
                </c:pt>
                <c:pt idx="290">
                  <c:v>0.79906223453808867</c:v>
                </c:pt>
                <c:pt idx="291">
                  <c:v>0.79922571260028497</c:v>
                </c:pt>
                <c:pt idx="292">
                  <c:v>0.79938809903899111</c:v>
                </c:pt>
                <c:pt idx="293">
                  <c:v>0.79954934438972469</c:v>
                </c:pt>
                <c:pt idx="294">
                  <c:v>0.79970939953558995</c:v>
                </c:pt>
                <c:pt idx="295">
                  <c:v>0.79986821572223898</c:v>
                </c:pt>
                <c:pt idx="296">
                  <c:v>0.80002574457272269</c:v>
                </c:pt>
                <c:pt idx="297">
                  <c:v>0.80018193810222737</c:v>
                </c:pt>
                <c:pt idx="298">
                  <c:v>0.80033674873269089</c:v>
                </c:pt>
                <c:pt idx="299">
                  <c:v>0.80049012930729535</c:v>
                </c:pt>
                <c:pt idx="300">
                  <c:v>0.80064203310483195</c:v>
                </c:pt>
                <c:pt idx="301">
                  <c:v>0.80079241385393252</c:v>
                </c:pt>
                <c:pt idx="302">
                  <c:v>0.80094122574716398</c:v>
                </c:pt>
                <c:pt idx="303">
                  <c:v>0.80108842345498221</c:v>
                </c:pt>
                <c:pt idx="304">
                  <c:v>0.80123396213953946</c:v>
                </c:pt>
                <c:pt idx="305">
                  <c:v>0.80137779746834237</c:v>
                </c:pt>
                <c:pt idx="306">
                  <c:v>0.80151988562775667</c:v>
                </c:pt>
                <c:pt idx="307">
                  <c:v>0.80166018333635247</c:v>
                </c:pt>
                <c:pt idx="308">
                  <c:v>0.80179864785808852</c:v>
                </c:pt>
                <c:pt idx="309">
                  <c:v>0.80193523701533032</c:v>
                </c:pt>
                <c:pt idx="310">
                  <c:v>0.8020699092016973</c:v>
                </c:pt>
                <c:pt idx="311">
                  <c:v>0.80220262339473702</c:v>
                </c:pt>
                <c:pt idx="312">
                  <c:v>0.80233333916842053</c:v>
                </c:pt>
                <c:pt idx="313">
                  <c:v>0.80246201670545692</c:v>
                </c:pt>
                <c:pt idx="314">
                  <c:v>0.80258861680942195</c:v>
                </c:pt>
                <c:pt idx="315">
                  <c:v>0.80271310091669745</c:v>
                </c:pt>
                <c:pt idx="316">
                  <c:v>0.80283543110821842</c:v>
                </c:pt>
                <c:pt idx="317">
                  <c:v>0.8029555701210237</c:v>
                </c:pt>
                <c:pt idx="318">
                  <c:v>0.80307348135960588</c:v>
                </c:pt>
                <c:pt idx="319">
                  <c:v>0.80318912890705962</c:v>
                </c:pt>
                <c:pt idx="320">
                  <c:v>0.80330247753602169</c:v>
                </c:pt>
                <c:pt idx="321">
                  <c:v>0.80341349271940166</c:v>
                </c:pt>
                <c:pt idx="322">
                  <c:v>0.80352214064089922</c:v>
                </c:pt>
                <c:pt idx="323">
                  <c:v>0.80362838820530491</c:v>
                </c:pt>
                <c:pt idx="324">
                  <c:v>0.8037322030485814</c:v>
                </c:pt>
                <c:pt idx="325">
                  <c:v>0.8038335535477219</c:v>
                </c:pt>
                <c:pt idx="326">
                  <c:v>0.80393240883038242</c:v>
                </c:pt>
                <c:pt idx="327">
                  <c:v>0.80402873878428616</c:v>
                </c:pt>
                <c:pt idx="328">
                  <c:v>0.80412251406639623</c:v>
                </c:pt>
                <c:pt idx="329">
                  <c:v>0.80421370611185305</c:v>
                </c:pt>
                <c:pt idx="330">
                  <c:v>0.80430228714267638</c:v>
                </c:pt>
                <c:pt idx="331">
                  <c:v>0.80438823017622596</c:v>
                </c:pt>
                <c:pt idx="332">
                  <c:v>0.80447150903342124</c:v>
                </c:pt>
                <c:pt idx="333">
                  <c:v>0.80455209834671559</c:v>
                </c:pt>
                <c:pt idx="334">
                  <c:v>0.80462997356782362</c:v>
                </c:pt>
                <c:pt idx="335">
                  <c:v>0.80470511097519848</c:v>
                </c:pt>
                <c:pt idx="336">
                  <c:v>0.80477748768125801</c:v>
                </c:pt>
                <c:pt idx="337">
                  <c:v>0.80484708163935637</c:v>
                </c:pt>
                <c:pt idx="338">
                  <c:v>0.80491387165049977</c:v>
                </c:pt>
                <c:pt idx="339">
                  <c:v>0.80497783736980399</c:v>
                </c:pt>
                <c:pt idx="340">
                  <c:v>0.80503895931269098</c:v>
                </c:pt>
                <c:pt idx="341">
                  <c:v>0.80509721886082508</c:v>
                </c:pt>
                <c:pt idx="342">
                  <c:v>0.80515259826778351</c:v>
                </c:pt>
                <c:pt idx="343">
                  <c:v>0.80520508066446228</c:v>
                </c:pt>
                <c:pt idx="344">
                  <c:v>0.80525465006421515</c:v>
                </c:pt>
                <c:pt idx="345">
                  <c:v>0.80530129136772266</c:v>
                </c:pt>
                <c:pt idx="346">
                  <c:v>0.80534499036759188</c:v>
                </c:pt>
                <c:pt idx="347">
                  <c:v>0.8053857337526843</c:v>
                </c:pt>
                <c:pt idx="348">
                  <c:v>0.80542350911216998</c:v>
                </c:pt>
                <c:pt idx="349">
                  <c:v>0.80545830493930859</c:v>
                </c:pt>
                <c:pt idx="350">
                  <c:v>0.80549011063495402</c:v>
                </c:pt>
                <c:pt idx="351">
                  <c:v>0.80551891651078333</c:v>
                </c:pt>
                <c:pt idx="352">
                  <c:v>0.80554471379224768</c:v>
                </c:pt>
                <c:pt idx="353">
                  <c:v>0.80556749462124522</c:v>
                </c:pt>
                <c:pt idx="354">
                  <c:v>0.80558725205851467</c:v>
                </c:pt>
                <c:pt idx="355">
                  <c:v>0.8056039800857494</c:v>
                </c:pt>
                <c:pt idx="356">
                  <c:v>0.8056176736074302</c:v>
                </c:pt>
                <c:pt idx="357">
                  <c:v>0.80562832845237764</c:v>
                </c:pt>
                <c:pt idx="358">
                  <c:v>0.80563594137502292</c:v>
                </c:pt>
                <c:pt idx="359">
                  <c:v>0.80564051005639581</c:v>
                </c:pt>
              </c:numCache>
            </c:numRef>
          </c:xVal>
          <c:yVal>
            <c:numRef>
              <c:f>'ER6N Data'!$AI$3:$AI$362</c:f>
              <c:numCache>
                <c:formatCode>General</c:formatCode>
                <c:ptCount val="360"/>
                <c:pt idx="0">
                  <c:v>0.71562637772515458</c:v>
                </c:pt>
                <c:pt idx="1">
                  <c:v>0.71580090178952738</c:v>
                </c:pt>
                <c:pt idx="2">
                  <c:v>0.71597537269217959</c:v>
                </c:pt>
                <c:pt idx="3">
                  <c:v>0.71614973728758402</c:v>
                </c:pt>
                <c:pt idx="4">
                  <c:v>0.71632394246259579</c:v>
                </c:pt>
                <c:pt idx="5">
                  <c:v>0.71649793515263116</c:v>
                </c:pt>
                <c:pt idx="6">
                  <c:v>0.71667166235783109</c:v>
                </c:pt>
                <c:pt idx="7">
                  <c:v>0.71684507115920604</c:v>
                </c:pt>
                <c:pt idx="8">
                  <c:v>0.71701810873475524</c:v>
                </c:pt>
                <c:pt idx="9">
                  <c:v>0.71719072237555692</c:v>
                </c:pt>
                <c:pt idx="10">
                  <c:v>0.71736285950182388</c:v>
                </c:pt>
                <c:pt idx="11">
                  <c:v>0.71753446767892004</c:v>
                </c:pt>
                <c:pt idx="12">
                  <c:v>0.71770549463333222</c:v>
                </c:pt>
                <c:pt idx="13">
                  <c:v>0.71787588826859328</c:v>
                </c:pt>
                <c:pt idx="14">
                  <c:v>0.71804559668115131</c:v>
                </c:pt>
                <c:pt idx="15">
                  <c:v>0.71821456817617979</c:v>
                </c:pt>
                <c:pt idx="16">
                  <c:v>0.71838275128332463</c:v>
                </c:pt>
                <c:pt idx="17">
                  <c:v>0.71855009477238196</c:v>
                </c:pt>
                <c:pt idx="18">
                  <c:v>0.71871654766890403</c:v>
                </c:pt>
                <c:pt idx="19">
                  <c:v>0.71888205926972615</c:v>
                </c:pt>
                <c:pt idx="20">
                  <c:v>0.7190465791584113</c:v>
                </c:pt>
                <c:pt idx="21">
                  <c:v>0.7192100572206076</c:v>
                </c:pt>
                <c:pt idx="22">
                  <c:v>0.71937244365931374</c:v>
                </c:pt>
                <c:pt idx="23">
                  <c:v>0.71953368901004733</c:v>
                </c:pt>
                <c:pt idx="24">
                  <c:v>0.71969374415591258</c:v>
                </c:pt>
                <c:pt idx="25">
                  <c:v>0.71985256034256162</c:v>
                </c:pt>
                <c:pt idx="26">
                  <c:v>0.72001008919304532</c:v>
                </c:pt>
                <c:pt idx="27">
                  <c:v>0.72016628272255001</c:v>
                </c:pt>
                <c:pt idx="28">
                  <c:v>0.72032109335301353</c:v>
                </c:pt>
                <c:pt idx="29">
                  <c:v>0.72047447392761799</c:v>
                </c:pt>
                <c:pt idx="30">
                  <c:v>0.72062637772515459</c:v>
                </c:pt>
                <c:pt idx="31">
                  <c:v>0.72077675847425515</c:v>
                </c:pt>
                <c:pt idx="32">
                  <c:v>0.72092557036748661</c:v>
                </c:pt>
                <c:pt idx="33">
                  <c:v>0.72107276807530485</c:v>
                </c:pt>
                <c:pt idx="34">
                  <c:v>0.72121830675986209</c:v>
                </c:pt>
                <c:pt idx="35">
                  <c:v>0.721362142088665</c:v>
                </c:pt>
                <c:pt idx="36">
                  <c:v>0.7215042302480793</c:v>
                </c:pt>
                <c:pt idx="37">
                  <c:v>0.72164452795667511</c:v>
                </c:pt>
                <c:pt idx="38">
                  <c:v>0.72178299247841116</c:v>
                </c:pt>
                <c:pt idx="39">
                  <c:v>0.72191958163565295</c:v>
                </c:pt>
                <c:pt idx="40">
                  <c:v>0.72205425382201993</c:v>
                </c:pt>
                <c:pt idx="41">
                  <c:v>0.72218696801505966</c:v>
                </c:pt>
                <c:pt idx="42">
                  <c:v>0.72231768378874317</c:v>
                </c:pt>
                <c:pt idx="43">
                  <c:v>0.72244636132577955</c:v>
                </c:pt>
                <c:pt idx="44">
                  <c:v>0.72257296142974459</c:v>
                </c:pt>
                <c:pt idx="45">
                  <c:v>0.72269744553702009</c:v>
                </c:pt>
                <c:pt idx="46">
                  <c:v>0.72281977572854106</c:v>
                </c:pt>
                <c:pt idx="47">
                  <c:v>0.72293991474134633</c:v>
                </c:pt>
                <c:pt idx="48">
                  <c:v>0.72305782597992851</c:v>
                </c:pt>
                <c:pt idx="49">
                  <c:v>0.72317347352738226</c:v>
                </c:pt>
                <c:pt idx="50">
                  <c:v>0.72328682215634432</c:v>
                </c:pt>
                <c:pt idx="51">
                  <c:v>0.72339783733972429</c:v>
                </c:pt>
                <c:pt idx="52">
                  <c:v>0.72350648526122185</c:v>
                </c:pt>
                <c:pt idx="53">
                  <c:v>0.72361273282562755</c:v>
                </c:pt>
                <c:pt idx="54">
                  <c:v>0.72371654766890403</c:v>
                </c:pt>
                <c:pt idx="55">
                  <c:v>0.72381789816804454</c:v>
                </c:pt>
                <c:pt idx="56">
                  <c:v>0.72391675345070505</c:v>
                </c:pt>
                <c:pt idx="57">
                  <c:v>0.72401308340460879</c:v>
                </c:pt>
                <c:pt idx="58">
                  <c:v>0.72410685868671887</c:v>
                </c:pt>
                <c:pt idx="59">
                  <c:v>0.72419805073217569</c:v>
                </c:pt>
                <c:pt idx="60">
                  <c:v>0.72428663176299901</c:v>
                </c:pt>
                <c:pt idx="61">
                  <c:v>0.7243725747965486</c:v>
                </c:pt>
                <c:pt idx="62">
                  <c:v>0.72445585365374388</c:v>
                </c:pt>
                <c:pt idx="63">
                  <c:v>0.72453644296703823</c:v>
                </c:pt>
                <c:pt idx="64">
                  <c:v>0.72461431818814626</c:v>
                </c:pt>
                <c:pt idx="65">
                  <c:v>0.72468945559552111</c:v>
                </c:pt>
                <c:pt idx="66">
                  <c:v>0.72476183230158064</c:v>
                </c:pt>
                <c:pt idx="67">
                  <c:v>0.724831426259679</c:v>
                </c:pt>
                <c:pt idx="68">
                  <c:v>0.7248982162708224</c:v>
                </c:pt>
                <c:pt idx="69">
                  <c:v>0.72496218199012663</c:v>
                </c:pt>
                <c:pt idx="70">
                  <c:v>0.72502330393301362</c:v>
                </c:pt>
                <c:pt idx="71">
                  <c:v>0.72508156348114772</c:v>
                </c:pt>
                <c:pt idx="72">
                  <c:v>0.72513694288810615</c:v>
                </c:pt>
                <c:pt idx="73">
                  <c:v>0.72518942528478492</c:v>
                </c:pt>
                <c:pt idx="74">
                  <c:v>0.72523899468453779</c:v>
                </c:pt>
                <c:pt idx="75">
                  <c:v>0.7252856359880453</c:v>
                </c:pt>
                <c:pt idx="76">
                  <c:v>0.72532933498791452</c:v>
                </c:pt>
                <c:pt idx="77">
                  <c:v>0.72537007837300693</c:v>
                </c:pt>
                <c:pt idx="78">
                  <c:v>0.72540785373249261</c:v>
                </c:pt>
                <c:pt idx="79">
                  <c:v>0.72544264955963123</c:v>
                </c:pt>
                <c:pt idx="80">
                  <c:v>0.72547445525527665</c:v>
                </c:pt>
                <c:pt idx="81">
                  <c:v>0.72550326113110597</c:v>
                </c:pt>
                <c:pt idx="82">
                  <c:v>0.72552905841257032</c:v>
                </c:pt>
                <c:pt idx="83">
                  <c:v>0.72555183924156785</c:v>
                </c:pt>
                <c:pt idx="84">
                  <c:v>0.72557159667883731</c:v>
                </c:pt>
                <c:pt idx="85">
                  <c:v>0.72558832470607204</c:v>
                </c:pt>
                <c:pt idx="86">
                  <c:v>0.72560201822775283</c:v>
                </c:pt>
                <c:pt idx="87">
                  <c:v>0.72561267307270028</c:v>
                </c:pt>
                <c:pt idx="88">
                  <c:v>0.72562028599534556</c:v>
                </c:pt>
                <c:pt idx="89">
                  <c:v>0.72562485467671844</c:v>
                </c:pt>
                <c:pt idx="90">
                  <c:v>0.72562637772515459</c:v>
                </c:pt>
                <c:pt idx="91">
                  <c:v>0.72562485467671844</c:v>
                </c:pt>
                <c:pt idx="92">
                  <c:v>0.72562028599534556</c:v>
                </c:pt>
                <c:pt idx="93">
                  <c:v>0.72561267307270028</c:v>
                </c:pt>
                <c:pt idx="94">
                  <c:v>0.72560201822775283</c:v>
                </c:pt>
                <c:pt idx="95">
                  <c:v>0.72558832470607204</c:v>
                </c:pt>
                <c:pt idx="96">
                  <c:v>0.72557159667883731</c:v>
                </c:pt>
                <c:pt idx="97">
                  <c:v>0.72555183924156785</c:v>
                </c:pt>
                <c:pt idx="98">
                  <c:v>0.72552905841257032</c:v>
                </c:pt>
                <c:pt idx="99">
                  <c:v>0.72550326113110597</c:v>
                </c:pt>
                <c:pt idx="100">
                  <c:v>0.72547445525527665</c:v>
                </c:pt>
                <c:pt idx="101">
                  <c:v>0.72544264955963123</c:v>
                </c:pt>
                <c:pt idx="102">
                  <c:v>0.72540785373249261</c:v>
                </c:pt>
                <c:pt idx="103">
                  <c:v>0.72537007837300693</c:v>
                </c:pt>
                <c:pt idx="104">
                  <c:v>0.72532933498791452</c:v>
                </c:pt>
                <c:pt idx="105">
                  <c:v>0.7252856359880453</c:v>
                </c:pt>
                <c:pt idx="106">
                  <c:v>0.72523899468453779</c:v>
                </c:pt>
                <c:pt idx="107">
                  <c:v>0.72518942528478492</c:v>
                </c:pt>
                <c:pt idx="108">
                  <c:v>0.72513694288810615</c:v>
                </c:pt>
                <c:pt idx="109">
                  <c:v>0.72508156348114772</c:v>
                </c:pt>
                <c:pt idx="110">
                  <c:v>0.72502330393301362</c:v>
                </c:pt>
                <c:pt idx="111">
                  <c:v>0.72496218199012663</c:v>
                </c:pt>
                <c:pt idx="112">
                  <c:v>0.7248982162708224</c:v>
                </c:pt>
                <c:pt idx="113">
                  <c:v>0.724831426259679</c:v>
                </c:pt>
                <c:pt idx="114">
                  <c:v>0.72476183230158064</c:v>
                </c:pt>
                <c:pt idx="115">
                  <c:v>0.72468945559552111</c:v>
                </c:pt>
                <c:pt idx="116">
                  <c:v>0.72461431818814626</c:v>
                </c:pt>
                <c:pt idx="117">
                  <c:v>0.72453644296703823</c:v>
                </c:pt>
                <c:pt idx="118">
                  <c:v>0.72445585365374388</c:v>
                </c:pt>
                <c:pt idx="119">
                  <c:v>0.7243725747965486</c:v>
                </c:pt>
                <c:pt idx="120">
                  <c:v>0.72428663176299901</c:v>
                </c:pt>
                <c:pt idx="121">
                  <c:v>0.72419805073217569</c:v>
                </c:pt>
                <c:pt idx="122">
                  <c:v>0.72410685868671887</c:v>
                </c:pt>
                <c:pt idx="123">
                  <c:v>0.72401308340460879</c:v>
                </c:pt>
                <c:pt idx="124">
                  <c:v>0.72391675345070505</c:v>
                </c:pt>
                <c:pt idx="125">
                  <c:v>0.72381789816804454</c:v>
                </c:pt>
                <c:pt idx="126">
                  <c:v>0.72371654766890403</c:v>
                </c:pt>
                <c:pt idx="127">
                  <c:v>0.72361273282562755</c:v>
                </c:pt>
                <c:pt idx="128">
                  <c:v>0.72350648526122185</c:v>
                </c:pt>
                <c:pt idx="129">
                  <c:v>0.72339783733972429</c:v>
                </c:pt>
                <c:pt idx="130">
                  <c:v>0.72328682215634432</c:v>
                </c:pt>
                <c:pt idx="131">
                  <c:v>0.72317347352738226</c:v>
                </c:pt>
                <c:pt idx="132">
                  <c:v>0.72305782597992851</c:v>
                </c:pt>
                <c:pt idx="133">
                  <c:v>0.72293991474134633</c:v>
                </c:pt>
                <c:pt idx="134">
                  <c:v>0.72281977572854106</c:v>
                </c:pt>
                <c:pt idx="135">
                  <c:v>0.72269744553702009</c:v>
                </c:pt>
                <c:pt idx="136">
                  <c:v>0.72257296142974459</c:v>
                </c:pt>
                <c:pt idx="137">
                  <c:v>0.72244636132577955</c:v>
                </c:pt>
                <c:pt idx="138">
                  <c:v>0.72231768378874317</c:v>
                </c:pt>
                <c:pt idx="139">
                  <c:v>0.72218696801505966</c:v>
                </c:pt>
                <c:pt idx="140">
                  <c:v>0.72205425382201993</c:v>
                </c:pt>
                <c:pt idx="141">
                  <c:v>0.72191958163565295</c:v>
                </c:pt>
                <c:pt idx="142">
                  <c:v>0.72178299247841116</c:v>
                </c:pt>
                <c:pt idx="143">
                  <c:v>0.72164452795667511</c:v>
                </c:pt>
                <c:pt idx="144">
                  <c:v>0.7215042302480793</c:v>
                </c:pt>
                <c:pt idx="145">
                  <c:v>0.721362142088665</c:v>
                </c:pt>
                <c:pt idx="146">
                  <c:v>0.72121830675986209</c:v>
                </c:pt>
                <c:pt idx="147">
                  <c:v>0.72107276807530485</c:v>
                </c:pt>
                <c:pt idx="148">
                  <c:v>0.72092557036748661</c:v>
                </c:pt>
                <c:pt idx="149">
                  <c:v>0.72077675847425515</c:v>
                </c:pt>
                <c:pt idx="150">
                  <c:v>0.72062637772515459</c:v>
                </c:pt>
                <c:pt idx="151">
                  <c:v>0.72047447392761799</c:v>
                </c:pt>
                <c:pt idx="152">
                  <c:v>0.72032109335301353</c:v>
                </c:pt>
                <c:pt idx="153">
                  <c:v>0.72016628272255001</c:v>
                </c:pt>
                <c:pt idx="154">
                  <c:v>0.72001008919304532</c:v>
                </c:pt>
                <c:pt idx="155">
                  <c:v>0.71985256034256162</c:v>
                </c:pt>
                <c:pt idx="156">
                  <c:v>0.71969374415591258</c:v>
                </c:pt>
                <c:pt idx="157">
                  <c:v>0.71953368901004733</c:v>
                </c:pt>
                <c:pt idx="158">
                  <c:v>0.71937244365931374</c:v>
                </c:pt>
                <c:pt idx="159">
                  <c:v>0.7192100572206076</c:v>
                </c:pt>
                <c:pt idx="160">
                  <c:v>0.7190465791584113</c:v>
                </c:pt>
                <c:pt idx="161">
                  <c:v>0.71888205926972615</c:v>
                </c:pt>
                <c:pt idx="162">
                  <c:v>0.71871654766890403</c:v>
                </c:pt>
                <c:pt idx="163">
                  <c:v>0.71855009477238196</c:v>
                </c:pt>
                <c:pt idx="164">
                  <c:v>0.71838275128332463</c:v>
                </c:pt>
                <c:pt idx="165">
                  <c:v>0.71821456817617979</c:v>
                </c:pt>
                <c:pt idx="166">
                  <c:v>0.71804559668115131</c:v>
                </c:pt>
                <c:pt idx="167">
                  <c:v>0.71787588826859328</c:v>
                </c:pt>
                <c:pt idx="168">
                  <c:v>0.71770549463333222</c:v>
                </c:pt>
                <c:pt idx="169">
                  <c:v>0.71753446767892004</c:v>
                </c:pt>
                <c:pt idx="170">
                  <c:v>0.71736285950182388</c:v>
                </c:pt>
                <c:pt idx="171">
                  <c:v>0.71719072237555692</c:v>
                </c:pt>
                <c:pt idx="172">
                  <c:v>0.71701810873475524</c:v>
                </c:pt>
                <c:pt idx="173">
                  <c:v>0.71684507115920604</c:v>
                </c:pt>
                <c:pt idx="174">
                  <c:v>0.71667166235783109</c:v>
                </c:pt>
                <c:pt idx="175">
                  <c:v>0.71649793515263116</c:v>
                </c:pt>
                <c:pt idx="176">
                  <c:v>0.71632394246259579</c:v>
                </c:pt>
                <c:pt idx="177">
                  <c:v>0.71614973728758402</c:v>
                </c:pt>
                <c:pt idx="178">
                  <c:v>0.71597537269217959</c:v>
                </c:pt>
                <c:pt idx="179">
                  <c:v>0.71580090178952738</c:v>
                </c:pt>
                <c:pt idx="180">
                  <c:v>0.71562637772515458</c:v>
                </c:pt>
                <c:pt idx="181">
                  <c:v>0.71545185366078179</c:v>
                </c:pt>
                <c:pt idx="182">
                  <c:v>0.71527738275812958</c:v>
                </c:pt>
                <c:pt idx="183">
                  <c:v>0.71510301816272515</c:v>
                </c:pt>
                <c:pt idx="184">
                  <c:v>0.71492881298771338</c:v>
                </c:pt>
                <c:pt idx="185">
                  <c:v>0.71475482029767801</c:v>
                </c:pt>
                <c:pt idx="186">
                  <c:v>0.71458109309247808</c:v>
                </c:pt>
                <c:pt idx="187">
                  <c:v>0.71440768429110313</c:v>
                </c:pt>
                <c:pt idx="188">
                  <c:v>0.71423464671555392</c:v>
                </c:pt>
                <c:pt idx="189">
                  <c:v>0.71406203307475224</c:v>
                </c:pt>
                <c:pt idx="190">
                  <c:v>0.71388989594848529</c:v>
                </c:pt>
                <c:pt idx="191">
                  <c:v>0.71371828777138913</c:v>
                </c:pt>
                <c:pt idx="192">
                  <c:v>0.71354726081697695</c:v>
                </c:pt>
                <c:pt idx="193">
                  <c:v>0.71337686718171589</c:v>
                </c:pt>
                <c:pt idx="194">
                  <c:v>0.71320715876915786</c:v>
                </c:pt>
                <c:pt idx="195">
                  <c:v>0.71303818727412938</c:v>
                </c:pt>
                <c:pt idx="196">
                  <c:v>0.71287000416698454</c:v>
                </c:pt>
                <c:pt idx="197">
                  <c:v>0.7127026606779272</c:v>
                </c:pt>
                <c:pt idx="198">
                  <c:v>0.71253620778140514</c:v>
                </c:pt>
                <c:pt idx="199">
                  <c:v>0.71237069618058302</c:v>
                </c:pt>
                <c:pt idx="200">
                  <c:v>0.71220617629189786</c:v>
                </c:pt>
                <c:pt idx="201">
                  <c:v>0.71204269822970157</c:v>
                </c:pt>
                <c:pt idx="202">
                  <c:v>0.71188031179099542</c:v>
                </c:pt>
                <c:pt idx="203">
                  <c:v>0.71171906644026184</c:v>
                </c:pt>
                <c:pt idx="204">
                  <c:v>0.71155901129439658</c:v>
                </c:pt>
                <c:pt idx="205">
                  <c:v>0.71140019510774755</c:v>
                </c:pt>
                <c:pt idx="206">
                  <c:v>0.71124266625726384</c:v>
                </c:pt>
                <c:pt idx="207">
                  <c:v>0.71108647272775916</c:v>
                </c:pt>
                <c:pt idx="208">
                  <c:v>0.71093166209729564</c:v>
                </c:pt>
                <c:pt idx="209">
                  <c:v>0.71077828152269118</c:v>
                </c:pt>
                <c:pt idx="210">
                  <c:v>0.71062637772515458</c:v>
                </c:pt>
                <c:pt idx="211">
                  <c:v>0.71047599697605401</c:v>
                </c:pt>
                <c:pt idx="212">
                  <c:v>0.71032718508282255</c:v>
                </c:pt>
                <c:pt idx="213">
                  <c:v>0.71017998737500432</c:v>
                </c:pt>
                <c:pt idx="214">
                  <c:v>0.71003444869044707</c:v>
                </c:pt>
                <c:pt idx="215">
                  <c:v>0.70989061336164416</c:v>
                </c:pt>
                <c:pt idx="216">
                  <c:v>0.70974852520222986</c:v>
                </c:pt>
                <c:pt idx="217">
                  <c:v>0.70960822749363406</c:v>
                </c:pt>
                <c:pt idx="218">
                  <c:v>0.70946976297189801</c:v>
                </c:pt>
                <c:pt idx="219">
                  <c:v>0.70933317381465621</c:v>
                </c:pt>
                <c:pt idx="220">
                  <c:v>0.70919850162828924</c:v>
                </c:pt>
                <c:pt idx="221">
                  <c:v>0.70906578743524951</c:v>
                </c:pt>
                <c:pt idx="222">
                  <c:v>0.708935071661566</c:v>
                </c:pt>
                <c:pt idx="223">
                  <c:v>0.70880639412452962</c:v>
                </c:pt>
                <c:pt idx="224">
                  <c:v>0.70867979402056458</c:v>
                </c:pt>
                <c:pt idx="225">
                  <c:v>0.70855530991328908</c:v>
                </c:pt>
                <c:pt idx="226">
                  <c:v>0.70843297972176811</c:v>
                </c:pt>
                <c:pt idx="227">
                  <c:v>0.70831284070896283</c:v>
                </c:pt>
                <c:pt idx="228">
                  <c:v>0.70819492947038065</c:v>
                </c:pt>
                <c:pt idx="229">
                  <c:v>0.70807928192292691</c:v>
                </c:pt>
                <c:pt idx="230">
                  <c:v>0.70796593329396484</c:v>
                </c:pt>
                <c:pt idx="231">
                  <c:v>0.70785491811058487</c:v>
                </c:pt>
                <c:pt idx="232">
                  <c:v>0.70774627018908731</c:v>
                </c:pt>
                <c:pt idx="233">
                  <c:v>0.70764002262468162</c:v>
                </c:pt>
                <c:pt idx="234">
                  <c:v>0.70753620778140514</c:v>
                </c:pt>
                <c:pt idx="235">
                  <c:v>0.70743485728226463</c:v>
                </c:pt>
                <c:pt idx="236">
                  <c:v>0.70733600199960411</c:v>
                </c:pt>
                <c:pt idx="237">
                  <c:v>0.70723967204570037</c:v>
                </c:pt>
                <c:pt idx="238">
                  <c:v>0.7071458967635903</c:v>
                </c:pt>
                <c:pt idx="239">
                  <c:v>0.70705470471813348</c:v>
                </c:pt>
                <c:pt idx="240">
                  <c:v>0.70696612368731016</c:v>
                </c:pt>
                <c:pt idx="241">
                  <c:v>0.70688018065376057</c:v>
                </c:pt>
                <c:pt idx="242">
                  <c:v>0.70679690179656529</c:v>
                </c:pt>
                <c:pt idx="243">
                  <c:v>0.70671631248327094</c:v>
                </c:pt>
                <c:pt idx="244">
                  <c:v>0.70663843726216291</c:v>
                </c:pt>
                <c:pt idx="245">
                  <c:v>0.70656329985478805</c:v>
                </c:pt>
                <c:pt idx="246">
                  <c:v>0.70649092314872852</c:v>
                </c:pt>
                <c:pt idx="247">
                  <c:v>0.70642132919063017</c:v>
                </c:pt>
                <c:pt idx="248">
                  <c:v>0.70635453917948676</c:v>
                </c:pt>
                <c:pt idx="249">
                  <c:v>0.70629057346018254</c:v>
                </c:pt>
                <c:pt idx="250">
                  <c:v>0.70622945151729555</c:v>
                </c:pt>
                <c:pt idx="251">
                  <c:v>0.70617119196916145</c:v>
                </c:pt>
                <c:pt idx="252">
                  <c:v>0.70611581256220302</c:v>
                </c:pt>
                <c:pt idx="253">
                  <c:v>0.70606333016552425</c:v>
                </c:pt>
                <c:pt idx="254">
                  <c:v>0.70601376076577138</c:v>
                </c:pt>
                <c:pt idx="255">
                  <c:v>0.70596711946226387</c:v>
                </c:pt>
                <c:pt idx="256">
                  <c:v>0.70592342046239465</c:v>
                </c:pt>
                <c:pt idx="257">
                  <c:v>0.70588267707730223</c:v>
                </c:pt>
                <c:pt idx="258">
                  <c:v>0.70584490171781655</c:v>
                </c:pt>
                <c:pt idx="259">
                  <c:v>0.70581010589067794</c:v>
                </c:pt>
                <c:pt idx="260">
                  <c:v>0.70577830019503252</c:v>
                </c:pt>
                <c:pt idx="261">
                  <c:v>0.7057494943192032</c:v>
                </c:pt>
                <c:pt idx="262">
                  <c:v>0.70572369703773885</c:v>
                </c:pt>
                <c:pt idx="263">
                  <c:v>0.70570091620874131</c:v>
                </c:pt>
                <c:pt idx="264">
                  <c:v>0.70568115877147186</c:v>
                </c:pt>
                <c:pt idx="265">
                  <c:v>0.70566443074423713</c:v>
                </c:pt>
                <c:pt idx="266">
                  <c:v>0.70565073722255633</c:v>
                </c:pt>
                <c:pt idx="267">
                  <c:v>0.70564008237760889</c:v>
                </c:pt>
                <c:pt idx="268">
                  <c:v>0.70563246945496361</c:v>
                </c:pt>
                <c:pt idx="269">
                  <c:v>0.70562790077359072</c:v>
                </c:pt>
                <c:pt idx="270">
                  <c:v>0.70562637772515457</c:v>
                </c:pt>
                <c:pt idx="271">
                  <c:v>0.70562790077359072</c:v>
                </c:pt>
                <c:pt idx="272">
                  <c:v>0.70563246945496361</c:v>
                </c:pt>
                <c:pt idx="273">
                  <c:v>0.70564008237760889</c:v>
                </c:pt>
                <c:pt idx="274">
                  <c:v>0.70565073722255633</c:v>
                </c:pt>
                <c:pt idx="275">
                  <c:v>0.70566443074423713</c:v>
                </c:pt>
                <c:pt idx="276">
                  <c:v>0.70568115877147186</c:v>
                </c:pt>
                <c:pt idx="277">
                  <c:v>0.70570091620874131</c:v>
                </c:pt>
                <c:pt idx="278">
                  <c:v>0.70572369703773885</c:v>
                </c:pt>
                <c:pt idx="279">
                  <c:v>0.7057494943192032</c:v>
                </c:pt>
                <c:pt idx="280">
                  <c:v>0.70577830019503252</c:v>
                </c:pt>
                <c:pt idx="281">
                  <c:v>0.70581010589067794</c:v>
                </c:pt>
                <c:pt idx="282">
                  <c:v>0.70584490171781655</c:v>
                </c:pt>
                <c:pt idx="283">
                  <c:v>0.70588267707730223</c:v>
                </c:pt>
                <c:pt idx="284">
                  <c:v>0.70592342046239465</c:v>
                </c:pt>
                <c:pt idx="285">
                  <c:v>0.70596711946226387</c:v>
                </c:pt>
                <c:pt idx="286">
                  <c:v>0.70601376076577138</c:v>
                </c:pt>
                <c:pt idx="287">
                  <c:v>0.70606333016552425</c:v>
                </c:pt>
                <c:pt idx="288">
                  <c:v>0.70611581256220302</c:v>
                </c:pt>
                <c:pt idx="289">
                  <c:v>0.70617119196916145</c:v>
                </c:pt>
                <c:pt idx="290">
                  <c:v>0.70622945151729555</c:v>
                </c:pt>
                <c:pt idx="291">
                  <c:v>0.70629057346018254</c:v>
                </c:pt>
                <c:pt idx="292">
                  <c:v>0.70635453917948676</c:v>
                </c:pt>
                <c:pt idx="293">
                  <c:v>0.70642132919063017</c:v>
                </c:pt>
                <c:pt idx="294">
                  <c:v>0.70649092314872852</c:v>
                </c:pt>
                <c:pt idx="295">
                  <c:v>0.70656329985478805</c:v>
                </c:pt>
                <c:pt idx="296">
                  <c:v>0.70663843726216291</c:v>
                </c:pt>
                <c:pt idx="297">
                  <c:v>0.70671631248327094</c:v>
                </c:pt>
                <c:pt idx="298">
                  <c:v>0.70679690179656529</c:v>
                </c:pt>
                <c:pt idx="299">
                  <c:v>0.70688018065376068</c:v>
                </c:pt>
                <c:pt idx="300">
                  <c:v>0.70696612368731016</c:v>
                </c:pt>
                <c:pt idx="301">
                  <c:v>0.70705470471813348</c:v>
                </c:pt>
                <c:pt idx="302">
                  <c:v>0.7071458967635903</c:v>
                </c:pt>
                <c:pt idx="303">
                  <c:v>0.70723967204570037</c:v>
                </c:pt>
                <c:pt idx="304">
                  <c:v>0.70733600199960411</c:v>
                </c:pt>
                <c:pt idx="305">
                  <c:v>0.70743485728226463</c:v>
                </c:pt>
                <c:pt idx="306">
                  <c:v>0.70753620778140514</c:v>
                </c:pt>
                <c:pt idx="307">
                  <c:v>0.70764002262468162</c:v>
                </c:pt>
                <c:pt idx="308">
                  <c:v>0.70774627018908731</c:v>
                </c:pt>
                <c:pt idx="309">
                  <c:v>0.70785491811058487</c:v>
                </c:pt>
                <c:pt idx="310">
                  <c:v>0.70796593329396484</c:v>
                </c:pt>
                <c:pt idx="311">
                  <c:v>0.70807928192292691</c:v>
                </c:pt>
                <c:pt idx="312">
                  <c:v>0.70819492947038065</c:v>
                </c:pt>
                <c:pt idx="313">
                  <c:v>0.70831284070896283</c:v>
                </c:pt>
                <c:pt idx="314">
                  <c:v>0.70843297972176811</c:v>
                </c:pt>
                <c:pt idx="315">
                  <c:v>0.70855530991328908</c:v>
                </c:pt>
                <c:pt idx="316">
                  <c:v>0.70867979402056458</c:v>
                </c:pt>
                <c:pt idx="317">
                  <c:v>0.70880639412452962</c:v>
                </c:pt>
                <c:pt idx="318">
                  <c:v>0.708935071661566</c:v>
                </c:pt>
                <c:pt idx="319">
                  <c:v>0.70906578743524951</c:v>
                </c:pt>
                <c:pt idx="320">
                  <c:v>0.70919850162828924</c:v>
                </c:pt>
                <c:pt idx="321">
                  <c:v>0.70933317381465621</c:v>
                </c:pt>
                <c:pt idx="322">
                  <c:v>0.70946976297189801</c:v>
                </c:pt>
                <c:pt idx="323">
                  <c:v>0.70960822749363406</c:v>
                </c:pt>
                <c:pt idx="324">
                  <c:v>0.70974852520222986</c:v>
                </c:pt>
                <c:pt idx="325">
                  <c:v>0.70989061336164416</c:v>
                </c:pt>
                <c:pt idx="326">
                  <c:v>0.71003444869044707</c:v>
                </c:pt>
                <c:pt idx="327">
                  <c:v>0.71017998737500432</c:v>
                </c:pt>
                <c:pt idx="328">
                  <c:v>0.71032718508282255</c:v>
                </c:pt>
                <c:pt idx="329">
                  <c:v>0.71047599697605401</c:v>
                </c:pt>
                <c:pt idx="330">
                  <c:v>0.71062637772515458</c:v>
                </c:pt>
                <c:pt idx="331">
                  <c:v>0.71077828152269118</c:v>
                </c:pt>
                <c:pt idx="332">
                  <c:v>0.71093166209729564</c:v>
                </c:pt>
                <c:pt idx="333">
                  <c:v>0.71108647272775916</c:v>
                </c:pt>
                <c:pt idx="334">
                  <c:v>0.71124266625726384</c:v>
                </c:pt>
                <c:pt idx="335">
                  <c:v>0.71140019510774755</c:v>
                </c:pt>
                <c:pt idx="336">
                  <c:v>0.71155901129439658</c:v>
                </c:pt>
                <c:pt idx="337">
                  <c:v>0.71171906644026184</c:v>
                </c:pt>
                <c:pt idx="338">
                  <c:v>0.71188031179099542</c:v>
                </c:pt>
                <c:pt idx="339">
                  <c:v>0.71204269822970157</c:v>
                </c:pt>
                <c:pt idx="340">
                  <c:v>0.71220617629189786</c:v>
                </c:pt>
                <c:pt idx="341">
                  <c:v>0.71237069618058302</c:v>
                </c:pt>
                <c:pt idx="342">
                  <c:v>0.71253620778140514</c:v>
                </c:pt>
                <c:pt idx="343">
                  <c:v>0.7127026606779272</c:v>
                </c:pt>
                <c:pt idx="344">
                  <c:v>0.71287000416698454</c:v>
                </c:pt>
                <c:pt idx="345">
                  <c:v>0.71303818727412938</c:v>
                </c:pt>
                <c:pt idx="346">
                  <c:v>0.71320715876915786</c:v>
                </c:pt>
                <c:pt idx="347">
                  <c:v>0.71337686718171589</c:v>
                </c:pt>
                <c:pt idx="348">
                  <c:v>0.71354726081697695</c:v>
                </c:pt>
                <c:pt idx="349">
                  <c:v>0.71371828777138913</c:v>
                </c:pt>
                <c:pt idx="350">
                  <c:v>0.71388989594848529</c:v>
                </c:pt>
                <c:pt idx="351">
                  <c:v>0.71406203307475224</c:v>
                </c:pt>
                <c:pt idx="352">
                  <c:v>0.71423464671555392</c:v>
                </c:pt>
                <c:pt idx="353">
                  <c:v>0.71440768429110313</c:v>
                </c:pt>
                <c:pt idx="354">
                  <c:v>0.71458109309247808</c:v>
                </c:pt>
                <c:pt idx="355">
                  <c:v>0.71475482029767801</c:v>
                </c:pt>
                <c:pt idx="356">
                  <c:v>0.71492881298771338</c:v>
                </c:pt>
                <c:pt idx="357">
                  <c:v>0.71510301816272515</c:v>
                </c:pt>
                <c:pt idx="358">
                  <c:v>0.71527738275812958</c:v>
                </c:pt>
                <c:pt idx="359">
                  <c:v>0.71545185366078179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94B-4C2E-943E-1137FA64C97C}"/>
            </c:ext>
          </c:extLst>
        </c:ser>
        <c:ser>
          <c:idx val="6"/>
          <c:order val="6"/>
          <c:tx>
            <c:strRef>
              <c:f>{"CoG Without Rider"}</c:f>
              <c:strCache>
                <c:ptCount val="1"/>
                <c:pt idx="0">
                  <c:v>CoG Without Rider</c:v>
                </c:pt>
              </c:strCache>
            </c:strRef>
          </c:tx>
          <c:spPr>
            <a:ln w="19050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xVal>
            <c:numRef>
              <c:f>'ER6N Data'!$AL$3:$AL$362</c:f>
              <c:numCache>
                <c:formatCode>General</c:formatCode>
                <c:ptCount val="360"/>
                <c:pt idx="0">
                  <c:v>0.71432183609958499</c:v>
                </c:pt>
                <c:pt idx="1">
                  <c:v>0.71432031305114885</c:v>
                </c:pt>
                <c:pt idx="2">
                  <c:v>0.71431574436977596</c:v>
                </c:pt>
                <c:pt idx="3">
                  <c:v>0.71430813144713068</c:v>
                </c:pt>
                <c:pt idx="4">
                  <c:v>0.71429747660218323</c:v>
                </c:pt>
                <c:pt idx="5">
                  <c:v>0.71428378308050244</c:v>
                </c:pt>
                <c:pt idx="6">
                  <c:v>0.71426705505326771</c:v>
                </c:pt>
                <c:pt idx="7">
                  <c:v>0.71424729761599826</c:v>
                </c:pt>
                <c:pt idx="8">
                  <c:v>0.71422451678700072</c:v>
                </c:pt>
                <c:pt idx="9">
                  <c:v>0.71419871950553637</c:v>
                </c:pt>
                <c:pt idx="10">
                  <c:v>0.71416991362970705</c:v>
                </c:pt>
                <c:pt idx="11">
                  <c:v>0.71413810793406163</c:v>
                </c:pt>
                <c:pt idx="12">
                  <c:v>0.71410331210692302</c:v>
                </c:pt>
                <c:pt idx="13">
                  <c:v>0.71406553674743733</c:v>
                </c:pt>
                <c:pt idx="14">
                  <c:v>0.71402479336234492</c:v>
                </c:pt>
                <c:pt idx="15">
                  <c:v>0.7139810943624757</c:v>
                </c:pt>
                <c:pt idx="16">
                  <c:v>0.71393445305896819</c:v>
                </c:pt>
                <c:pt idx="17">
                  <c:v>0.71388488365921532</c:v>
                </c:pt>
                <c:pt idx="18">
                  <c:v>0.71383240126253655</c:v>
                </c:pt>
                <c:pt idx="19">
                  <c:v>0.71377702185557812</c:v>
                </c:pt>
                <c:pt idx="20">
                  <c:v>0.71371876230744402</c:v>
                </c:pt>
                <c:pt idx="21">
                  <c:v>0.71365764036455703</c:v>
                </c:pt>
                <c:pt idx="22">
                  <c:v>0.71359367464525281</c:v>
                </c:pt>
                <c:pt idx="23">
                  <c:v>0.7135268846341094</c:v>
                </c:pt>
                <c:pt idx="24">
                  <c:v>0.71345729067601105</c:v>
                </c:pt>
                <c:pt idx="25">
                  <c:v>0.71338491396995152</c:v>
                </c:pt>
                <c:pt idx="26">
                  <c:v>0.71330977656257666</c:v>
                </c:pt>
                <c:pt idx="27">
                  <c:v>0.71323190134146863</c:v>
                </c:pt>
                <c:pt idx="28">
                  <c:v>0.71315131202817428</c:v>
                </c:pt>
                <c:pt idx="29">
                  <c:v>0.71306803317097889</c:v>
                </c:pt>
                <c:pt idx="30">
                  <c:v>0.71298209013742941</c:v>
                </c:pt>
                <c:pt idx="31">
                  <c:v>0.71289350910660609</c:v>
                </c:pt>
                <c:pt idx="32">
                  <c:v>0.71280231706114927</c:v>
                </c:pt>
                <c:pt idx="33">
                  <c:v>0.7127085417790392</c:v>
                </c:pt>
                <c:pt idx="34">
                  <c:v>0.71261221182513546</c:v>
                </c:pt>
                <c:pt idx="35">
                  <c:v>0.71251335654247494</c:v>
                </c:pt>
                <c:pt idx="36">
                  <c:v>0.71241200604333443</c:v>
                </c:pt>
                <c:pt idx="37">
                  <c:v>0.71230819120005795</c:v>
                </c:pt>
                <c:pt idx="38">
                  <c:v>0.71220194363565226</c:v>
                </c:pt>
                <c:pt idx="39">
                  <c:v>0.71209329571415469</c:v>
                </c:pt>
                <c:pt idx="40">
                  <c:v>0.71198228053077472</c:v>
                </c:pt>
                <c:pt idx="41">
                  <c:v>0.71186893190181266</c:v>
                </c:pt>
                <c:pt idx="42">
                  <c:v>0.71175328435435892</c:v>
                </c:pt>
                <c:pt idx="43">
                  <c:v>0.71163537311577674</c:v>
                </c:pt>
                <c:pt idx="44">
                  <c:v>0.71151523410297146</c:v>
                </c:pt>
                <c:pt idx="45">
                  <c:v>0.71139290391145049</c:v>
                </c:pt>
                <c:pt idx="46">
                  <c:v>0.71126841980417499</c:v>
                </c:pt>
                <c:pt idx="47">
                  <c:v>0.71114181970020995</c:v>
                </c:pt>
                <c:pt idx="48">
                  <c:v>0.71101314216317357</c:v>
                </c:pt>
                <c:pt idx="49">
                  <c:v>0.71088242638949006</c:v>
                </c:pt>
                <c:pt idx="50">
                  <c:v>0.71074971219645033</c:v>
                </c:pt>
                <c:pt idx="51">
                  <c:v>0.71061504001008335</c:v>
                </c:pt>
                <c:pt idx="52">
                  <c:v>0.71047845085284156</c:v>
                </c:pt>
                <c:pt idx="53">
                  <c:v>0.71033998633110551</c:v>
                </c:pt>
                <c:pt idx="54">
                  <c:v>0.71019968862250971</c:v>
                </c:pt>
                <c:pt idx="55">
                  <c:v>0.71005760046309541</c:v>
                </c:pt>
                <c:pt idx="56">
                  <c:v>0.7099137651342925</c:v>
                </c:pt>
                <c:pt idx="57">
                  <c:v>0.70976822644973525</c:v>
                </c:pt>
                <c:pt idx="58">
                  <c:v>0.70962102874191701</c:v>
                </c:pt>
                <c:pt idx="59">
                  <c:v>0.70947221684868556</c:v>
                </c:pt>
                <c:pt idx="60">
                  <c:v>0.70932183609958499</c:v>
                </c:pt>
                <c:pt idx="61">
                  <c:v>0.70916993230204839</c:v>
                </c:pt>
                <c:pt idx="62">
                  <c:v>0.70901655172744393</c:v>
                </c:pt>
                <c:pt idx="63">
                  <c:v>0.70886174109698041</c:v>
                </c:pt>
                <c:pt idx="64">
                  <c:v>0.70870554756747572</c:v>
                </c:pt>
                <c:pt idx="65">
                  <c:v>0.70854801871699202</c:v>
                </c:pt>
                <c:pt idx="66">
                  <c:v>0.70838920253034299</c:v>
                </c:pt>
                <c:pt idx="67">
                  <c:v>0.70822914738447773</c:v>
                </c:pt>
                <c:pt idx="68">
                  <c:v>0.70806790203374415</c:v>
                </c:pt>
                <c:pt idx="69">
                  <c:v>0.707905515595038</c:v>
                </c:pt>
                <c:pt idx="70">
                  <c:v>0.70774203753284171</c:v>
                </c:pt>
                <c:pt idx="71">
                  <c:v>0.70757751764415655</c:v>
                </c:pt>
                <c:pt idx="72">
                  <c:v>0.70741200604333443</c:v>
                </c:pt>
                <c:pt idx="73">
                  <c:v>0.70724555314681237</c:v>
                </c:pt>
                <c:pt idx="74">
                  <c:v>0.70707820965775503</c:v>
                </c:pt>
                <c:pt idx="75">
                  <c:v>0.70691002655061019</c:v>
                </c:pt>
                <c:pt idx="76">
                  <c:v>0.70674105505558171</c:v>
                </c:pt>
                <c:pt idx="77">
                  <c:v>0.70657134664302368</c:v>
                </c:pt>
                <c:pt idx="78">
                  <c:v>0.70640095300776262</c:v>
                </c:pt>
                <c:pt idx="79">
                  <c:v>0.70622992605335044</c:v>
                </c:pt>
                <c:pt idx="80">
                  <c:v>0.70605831787625428</c:v>
                </c:pt>
                <c:pt idx="81">
                  <c:v>0.70588618074998732</c:v>
                </c:pt>
                <c:pt idx="82">
                  <c:v>0.70571356710918565</c:v>
                </c:pt>
                <c:pt idx="83">
                  <c:v>0.70554052953363644</c:v>
                </c:pt>
                <c:pt idx="84">
                  <c:v>0.70536712073226149</c:v>
                </c:pt>
                <c:pt idx="85">
                  <c:v>0.70519339352706156</c:v>
                </c:pt>
                <c:pt idx="86">
                  <c:v>0.70501940083702619</c:v>
                </c:pt>
                <c:pt idx="87">
                  <c:v>0.70484519566201442</c:v>
                </c:pt>
                <c:pt idx="88">
                  <c:v>0.70467083106660999</c:v>
                </c:pt>
                <c:pt idx="89">
                  <c:v>0.70449636016395778</c:v>
                </c:pt>
                <c:pt idx="90">
                  <c:v>0.70432183609958499</c:v>
                </c:pt>
                <c:pt idx="91">
                  <c:v>0.70414731203521219</c:v>
                </c:pt>
                <c:pt idx="92">
                  <c:v>0.70397284113255998</c:v>
                </c:pt>
                <c:pt idx="93">
                  <c:v>0.70379847653715555</c:v>
                </c:pt>
                <c:pt idx="94">
                  <c:v>0.70362427136214378</c:v>
                </c:pt>
                <c:pt idx="95">
                  <c:v>0.70345027867210841</c:v>
                </c:pt>
                <c:pt idx="96">
                  <c:v>0.70327655146690848</c:v>
                </c:pt>
                <c:pt idx="97">
                  <c:v>0.70310314266553353</c:v>
                </c:pt>
                <c:pt idx="98">
                  <c:v>0.70293010508998433</c:v>
                </c:pt>
                <c:pt idx="99">
                  <c:v>0.70275749144918265</c:v>
                </c:pt>
                <c:pt idx="100">
                  <c:v>0.70258535432291569</c:v>
                </c:pt>
                <c:pt idx="101">
                  <c:v>0.70241374614581953</c:v>
                </c:pt>
                <c:pt idx="102">
                  <c:v>0.70224271919140735</c:v>
                </c:pt>
                <c:pt idx="103">
                  <c:v>0.70207232555614629</c:v>
                </c:pt>
                <c:pt idx="104">
                  <c:v>0.70190261714358826</c:v>
                </c:pt>
                <c:pt idx="105">
                  <c:v>0.70173364564855978</c:v>
                </c:pt>
                <c:pt idx="106">
                  <c:v>0.70156546254141494</c:v>
                </c:pt>
                <c:pt idx="107">
                  <c:v>0.7013981190523576</c:v>
                </c:pt>
                <c:pt idx="108">
                  <c:v>0.70123166615583554</c:v>
                </c:pt>
                <c:pt idx="109">
                  <c:v>0.70106615455501342</c:v>
                </c:pt>
                <c:pt idx="110">
                  <c:v>0.70090163466632827</c:v>
                </c:pt>
                <c:pt idx="111">
                  <c:v>0.70073815660413197</c:v>
                </c:pt>
                <c:pt idx="112">
                  <c:v>0.70057577016542583</c:v>
                </c:pt>
                <c:pt idx="113">
                  <c:v>0.70041452481469224</c:v>
                </c:pt>
                <c:pt idx="114">
                  <c:v>0.70025446966882698</c:v>
                </c:pt>
                <c:pt idx="115">
                  <c:v>0.70009565348217795</c:v>
                </c:pt>
                <c:pt idx="116">
                  <c:v>0.69993812463169425</c:v>
                </c:pt>
                <c:pt idx="117">
                  <c:v>0.69978193110218956</c:v>
                </c:pt>
                <c:pt idx="118">
                  <c:v>0.69962712047172604</c:v>
                </c:pt>
                <c:pt idx="119">
                  <c:v>0.69947373989712158</c:v>
                </c:pt>
                <c:pt idx="120">
                  <c:v>0.69932183609958498</c:v>
                </c:pt>
                <c:pt idx="121">
                  <c:v>0.69917145535048442</c:v>
                </c:pt>
                <c:pt idx="122">
                  <c:v>0.69902264345725296</c:v>
                </c:pt>
                <c:pt idx="123">
                  <c:v>0.69887544574943472</c:v>
                </c:pt>
                <c:pt idx="124">
                  <c:v>0.69872990706487748</c:v>
                </c:pt>
                <c:pt idx="125">
                  <c:v>0.69858607173607457</c:v>
                </c:pt>
                <c:pt idx="126">
                  <c:v>0.69844398357666027</c:v>
                </c:pt>
                <c:pt idx="127">
                  <c:v>0.69830368586806446</c:v>
                </c:pt>
                <c:pt idx="128">
                  <c:v>0.69816522134632841</c:v>
                </c:pt>
                <c:pt idx="129">
                  <c:v>0.69802863218908662</c:v>
                </c:pt>
                <c:pt idx="130">
                  <c:v>0.69789396000271964</c:v>
                </c:pt>
                <c:pt idx="131">
                  <c:v>0.69776124580967991</c:v>
                </c:pt>
                <c:pt idx="132">
                  <c:v>0.6976305300359964</c:v>
                </c:pt>
                <c:pt idx="133">
                  <c:v>0.69750185249896002</c:v>
                </c:pt>
                <c:pt idx="134">
                  <c:v>0.69737525239499498</c:v>
                </c:pt>
                <c:pt idx="135">
                  <c:v>0.69725076828771948</c:v>
                </c:pt>
                <c:pt idx="136">
                  <c:v>0.69712843809619851</c:v>
                </c:pt>
                <c:pt idx="137">
                  <c:v>0.69700829908339323</c:v>
                </c:pt>
                <c:pt idx="138">
                  <c:v>0.69689038784481105</c:v>
                </c:pt>
                <c:pt idx="139">
                  <c:v>0.69677474029735731</c:v>
                </c:pt>
                <c:pt idx="140">
                  <c:v>0.69666139166839525</c:v>
                </c:pt>
                <c:pt idx="141">
                  <c:v>0.69655037648501528</c:v>
                </c:pt>
                <c:pt idx="142">
                  <c:v>0.69644172856351771</c:v>
                </c:pt>
                <c:pt idx="143">
                  <c:v>0.69633548099911202</c:v>
                </c:pt>
                <c:pt idx="144">
                  <c:v>0.69623166615583554</c:v>
                </c:pt>
                <c:pt idx="145">
                  <c:v>0.69613031565669503</c:v>
                </c:pt>
                <c:pt idx="146">
                  <c:v>0.69603146037403452</c:v>
                </c:pt>
                <c:pt idx="147">
                  <c:v>0.69593513042013078</c:v>
                </c:pt>
                <c:pt idx="148">
                  <c:v>0.6958413551380207</c:v>
                </c:pt>
                <c:pt idx="149">
                  <c:v>0.69575016309256388</c:v>
                </c:pt>
                <c:pt idx="150">
                  <c:v>0.69566158206174056</c:v>
                </c:pt>
                <c:pt idx="151">
                  <c:v>0.69557563902819108</c:v>
                </c:pt>
                <c:pt idx="152">
                  <c:v>0.69549236017099569</c:v>
                </c:pt>
                <c:pt idx="153">
                  <c:v>0.69541177085770134</c:v>
                </c:pt>
                <c:pt idx="154">
                  <c:v>0.69533389563659331</c:v>
                </c:pt>
                <c:pt idx="155">
                  <c:v>0.69525875822921845</c:v>
                </c:pt>
                <c:pt idx="156">
                  <c:v>0.69518638152315892</c:v>
                </c:pt>
                <c:pt idx="157">
                  <c:v>0.69511678756506057</c:v>
                </c:pt>
                <c:pt idx="158">
                  <c:v>0.69504999755391716</c:v>
                </c:pt>
                <c:pt idx="159">
                  <c:v>0.69498603183461294</c:v>
                </c:pt>
                <c:pt idx="160">
                  <c:v>0.69492490989172595</c:v>
                </c:pt>
                <c:pt idx="161">
                  <c:v>0.69486665034359185</c:v>
                </c:pt>
                <c:pt idx="162">
                  <c:v>0.69481127093663342</c:v>
                </c:pt>
                <c:pt idx="163">
                  <c:v>0.69475878853995465</c:v>
                </c:pt>
                <c:pt idx="164">
                  <c:v>0.69470921914020178</c:v>
                </c:pt>
                <c:pt idx="165">
                  <c:v>0.69466257783669427</c:v>
                </c:pt>
                <c:pt idx="166">
                  <c:v>0.69461887883682505</c:v>
                </c:pt>
                <c:pt idx="167">
                  <c:v>0.69457813545173264</c:v>
                </c:pt>
                <c:pt idx="168">
                  <c:v>0.69454036009224696</c:v>
                </c:pt>
                <c:pt idx="169">
                  <c:v>0.69450556426510834</c:v>
                </c:pt>
                <c:pt idx="170">
                  <c:v>0.69447375856946292</c:v>
                </c:pt>
                <c:pt idx="171">
                  <c:v>0.6944449526936336</c:v>
                </c:pt>
                <c:pt idx="172">
                  <c:v>0.69441915541216925</c:v>
                </c:pt>
                <c:pt idx="173">
                  <c:v>0.69439637458317172</c:v>
                </c:pt>
                <c:pt idx="174">
                  <c:v>0.69437661714590226</c:v>
                </c:pt>
                <c:pt idx="175">
                  <c:v>0.69435988911866753</c:v>
                </c:pt>
                <c:pt idx="176">
                  <c:v>0.69434619559698674</c:v>
                </c:pt>
                <c:pt idx="177">
                  <c:v>0.69433554075203929</c:v>
                </c:pt>
                <c:pt idx="178">
                  <c:v>0.69432792782939401</c:v>
                </c:pt>
                <c:pt idx="179">
                  <c:v>0.69432335914802112</c:v>
                </c:pt>
                <c:pt idx="180">
                  <c:v>0.69432183609958498</c:v>
                </c:pt>
                <c:pt idx="181">
                  <c:v>0.69432335914802112</c:v>
                </c:pt>
                <c:pt idx="182">
                  <c:v>0.69432792782939401</c:v>
                </c:pt>
                <c:pt idx="183">
                  <c:v>0.69433554075203929</c:v>
                </c:pt>
                <c:pt idx="184">
                  <c:v>0.69434619559698674</c:v>
                </c:pt>
                <c:pt idx="185">
                  <c:v>0.69435988911866753</c:v>
                </c:pt>
                <c:pt idx="186">
                  <c:v>0.69437661714590226</c:v>
                </c:pt>
                <c:pt idx="187">
                  <c:v>0.69439637458317172</c:v>
                </c:pt>
                <c:pt idx="188">
                  <c:v>0.69441915541216925</c:v>
                </c:pt>
                <c:pt idx="189">
                  <c:v>0.6944449526936336</c:v>
                </c:pt>
                <c:pt idx="190">
                  <c:v>0.69447375856946292</c:v>
                </c:pt>
                <c:pt idx="191">
                  <c:v>0.69450556426510834</c:v>
                </c:pt>
                <c:pt idx="192">
                  <c:v>0.69454036009224696</c:v>
                </c:pt>
                <c:pt idx="193">
                  <c:v>0.69457813545173264</c:v>
                </c:pt>
                <c:pt idx="194">
                  <c:v>0.69461887883682505</c:v>
                </c:pt>
                <c:pt idx="195">
                  <c:v>0.69466257783669427</c:v>
                </c:pt>
                <c:pt idx="196">
                  <c:v>0.69470921914020178</c:v>
                </c:pt>
                <c:pt idx="197">
                  <c:v>0.69475878853995465</c:v>
                </c:pt>
                <c:pt idx="198">
                  <c:v>0.69481127093663342</c:v>
                </c:pt>
                <c:pt idx="199">
                  <c:v>0.69486665034359185</c:v>
                </c:pt>
                <c:pt idx="200">
                  <c:v>0.69492490989172595</c:v>
                </c:pt>
                <c:pt idx="201">
                  <c:v>0.69498603183461294</c:v>
                </c:pt>
                <c:pt idx="202">
                  <c:v>0.69504999755391716</c:v>
                </c:pt>
                <c:pt idx="203">
                  <c:v>0.69511678756506057</c:v>
                </c:pt>
                <c:pt idx="204">
                  <c:v>0.69518638152315892</c:v>
                </c:pt>
                <c:pt idx="205">
                  <c:v>0.69525875822921845</c:v>
                </c:pt>
                <c:pt idx="206">
                  <c:v>0.69533389563659331</c:v>
                </c:pt>
                <c:pt idx="207">
                  <c:v>0.69541177085770134</c:v>
                </c:pt>
                <c:pt idx="208">
                  <c:v>0.69549236017099569</c:v>
                </c:pt>
                <c:pt idx="209">
                  <c:v>0.69557563902819097</c:v>
                </c:pt>
                <c:pt idx="210">
                  <c:v>0.69566158206174056</c:v>
                </c:pt>
                <c:pt idx="211">
                  <c:v>0.69575016309256388</c:v>
                </c:pt>
                <c:pt idx="212">
                  <c:v>0.6958413551380207</c:v>
                </c:pt>
                <c:pt idx="213">
                  <c:v>0.69593513042013078</c:v>
                </c:pt>
                <c:pt idx="214">
                  <c:v>0.69603146037403452</c:v>
                </c:pt>
                <c:pt idx="215">
                  <c:v>0.69613031565669503</c:v>
                </c:pt>
                <c:pt idx="216">
                  <c:v>0.69623166615583554</c:v>
                </c:pt>
                <c:pt idx="217">
                  <c:v>0.69633548099911202</c:v>
                </c:pt>
                <c:pt idx="218">
                  <c:v>0.69644172856351771</c:v>
                </c:pt>
                <c:pt idx="219">
                  <c:v>0.69655037648501528</c:v>
                </c:pt>
                <c:pt idx="220">
                  <c:v>0.69666139166839525</c:v>
                </c:pt>
                <c:pt idx="221">
                  <c:v>0.69677474029735731</c:v>
                </c:pt>
                <c:pt idx="222">
                  <c:v>0.69689038784481105</c:v>
                </c:pt>
                <c:pt idx="223">
                  <c:v>0.69700829908339323</c:v>
                </c:pt>
                <c:pt idx="224">
                  <c:v>0.69712843809619851</c:v>
                </c:pt>
                <c:pt idx="225">
                  <c:v>0.69725076828771948</c:v>
                </c:pt>
                <c:pt idx="226">
                  <c:v>0.69737525239499498</c:v>
                </c:pt>
                <c:pt idx="227">
                  <c:v>0.69750185249896002</c:v>
                </c:pt>
                <c:pt idx="228">
                  <c:v>0.6976305300359964</c:v>
                </c:pt>
                <c:pt idx="229">
                  <c:v>0.69776124580967991</c:v>
                </c:pt>
                <c:pt idx="230">
                  <c:v>0.69789396000271964</c:v>
                </c:pt>
                <c:pt idx="231">
                  <c:v>0.69802863218908662</c:v>
                </c:pt>
                <c:pt idx="232">
                  <c:v>0.69816522134632841</c:v>
                </c:pt>
                <c:pt idx="233">
                  <c:v>0.69830368586806446</c:v>
                </c:pt>
                <c:pt idx="234">
                  <c:v>0.69844398357666027</c:v>
                </c:pt>
                <c:pt idx="235">
                  <c:v>0.69858607173607457</c:v>
                </c:pt>
                <c:pt idx="236">
                  <c:v>0.69872990706487748</c:v>
                </c:pt>
                <c:pt idx="237">
                  <c:v>0.69887544574943472</c:v>
                </c:pt>
                <c:pt idx="238">
                  <c:v>0.69902264345725296</c:v>
                </c:pt>
                <c:pt idx="239">
                  <c:v>0.69917145535048442</c:v>
                </c:pt>
                <c:pt idx="240">
                  <c:v>0.69932183609958498</c:v>
                </c:pt>
                <c:pt idx="241">
                  <c:v>0.69947373989712158</c:v>
                </c:pt>
                <c:pt idx="242">
                  <c:v>0.69962712047172604</c:v>
                </c:pt>
                <c:pt idx="243">
                  <c:v>0.69978193110218956</c:v>
                </c:pt>
                <c:pt idx="244">
                  <c:v>0.69993812463169425</c:v>
                </c:pt>
                <c:pt idx="245">
                  <c:v>0.70009565348217795</c:v>
                </c:pt>
                <c:pt idx="246">
                  <c:v>0.70025446966882698</c:v>
                </c:pt>
                <c:pt idx="247">
                  <c:v>0.70041452481469224</c:v>
                </c:pt>
                <c:pt idx="248">
                  <c:v>0.70057577016542583</c:v>
                </c:pt>
                <c:pt idx="249">
                  <c:v>0.70073815660413197</c:v>
                </c:pt>
                <c:pt idx="250">
                  <c:v>0.70090163466632827</c:v>
                </c:pt>
                <c:pt idx="251">
                  <c:v>0.70106615455501342</c:v>
                </c:pt>
                <c:pt idx="252">
                  <c:v>0.70123166615583554</c:v>
                </c:pt>
                <c:pt idx="253">
                  <c:v>0.7013981190523576</c:v>
                </c:pt>
                <c:pt idx="254">
                  <c:v>0.70156546254141494</c:v>
                </c:pt>
                <c:pt idx="255">
                  <c:v>0.70173364564855978</c:v>
                </c:pt>
                <c:pt idx="256">
                  <c:v>0.70190261714358826</c:v>
                </c:pt>
                <c:pt idx="257">
                  <c:v>0.70207232555614629</c:v>
                </c:pt>
                <c:pt idx="258">
                  <c:v>0.70224271919140735</c:v>
                </c:pt>
                <c:pt idx="259">
                  <c:v>0.70241374614581953</c:v>
                </c:pt>
                <c:pt idx="260">
                  <c:v>0.70258535432291569</c:v>
                </c:pt>
                <c:pt idx="261">
                  <c:v>0.70275749144918265</c:v>
                </c:pt>
                <c:pt idx="262">
                  <c:v>0.70293010508998433</c:v>
                </c:pt>
                <c:pt idx="263">
                  <c:v>0.70310314266553353</c:v>
                </c:pt>
                <c:pt idx="264">
                  <c:v>0.70327655146690848</c:v>
                </c:pt>
                <c:pt idx="265">
                  <c:v>0.70345027867210841</c:v>
                </c:pt>
                <c:pt idx="266">
                  <c:v>0.70362427136214378</c:v>
                </c:pt>
                <c:pt idx="267">
                  <c:v>0.70379847653715555</c:v>
                </c:pt>
                <c:pt idx="268">
                  <c:v>0.70397284113255998</c:v>
                </c:pt>
                <c:pt idx="269">
                  <c:v>0.70414731203521219</c:v>
                </c:pt>
                <c:pt idx="270">
                  <c:v>0.70432183609958499</c:v>
                </c:pt>
                <c:pt idx="271">
                  <c:v>0.70449636016395778</c:v>
                </c:pt>
                <c:pt idx="272">
                  <c:v>0.70467083106660999</c:v>
                </c:pt>
                <c:pt idx="273">
                  <c:v>0.70484519566201442</c:v>
                </c:pt>
                <c:pt idx="274">
                  <c:v>0.70501940083702619</c:v>
                </c:pt>
                <c:pt idx="275">
                  <c:v>0.70519339352706156</c:v>
                </c:pt>
                <c:pt idx="276">
                  <c:v>0.70536712073226149</c:v>
                </c:pt>
                <c:pt idx="277">
                  <c:v>0.70554052953363644</c:v>
                </c:pt>
                <c:pt idx="278">
                  <c:v>0.70571356710918565</c:v>
                </c:pt>
                <c:pt idx="279">
                  <c:v>0.70588618074998732</c:v>
                </c:pt>
                <c:pt idx="280">
                  <c:v>0.70605831787625428</c:v>
                </c:pt>
                <c:pt idx="281">
                  <c:v>0.70622992605335044</c:v>
                </c:pt>
                <c:pt idx="282">
                  <c:v>0.70640095300776262</c:v>
                </c:pt>
                <c:pt idx="283">
                  <c:v>0.70657134664302368</c:v>
                </c:pt>
                <c:pt idx="284">
                  <c:v>0.70674105505558171</c:v>
                </c:pt>
                <c:pt idx="285">
                  <c:v>0.70691002655061019</c:v>
                </c:pt>
                <c:pt idx="286">
                  <c:v>0.70707820965775503</c:v>
                </c:pt>
                <c:pt idx="287">
                  <c:v>0.70724555314681237</c:v>
                </c:pt>
                <c:pt idx="288">
                  <c:v>0.70741200604333443</c:v>
                </c:pt>
                <c:pt idx="289">
                  <c:v>0.70757751764415655</c:v>
                </c:pt>
                <c:pt idx="290">
                  <c:v>0.70774203753284171</c:v>
                </c:pt>
                <c:pt idx="291">
                  <c:v>0.707905515595038</c:v>
                </c:pt>
                <c:pt idx="292">
                  <c:v>0.70806790203374415</c:v>
                </c:pt>
                <c:pt idx="293">
                  <c:v>0.70822914738447773</c:v>
                </c:pt>
                <c:pt idx="294">
                  <c:v>0.70838920253034299</c:v>
                </c:pt>
                <c:pt idx="295">
                  <c:v>0.70854801871699202</c:v>
                </c:pt>
                <c:pt idx="296">
                  <c:v>0.70870554756747572</c:v>
                </c:pt>
                <c:pt idx="297">
                  <c:v>0.70886174109698041</c:v>
                </c:pt>
                <c:pt idx="298">
                  <c:v>0.70901655172744393</c:v>
                </c:pt>
                <c:pt idx="299">
                  <c:v>0.70916993230204839</c:v>
                </c:pt>
                <c:pt idx="300">
                  <c:v>0.70932183609958499</c:v>
                </c:pt>
                <c:pt idx="301">
                  <c:v>0.70947221684868556</c:v>
                </c:pt>
                <c:pt idx="302">
                  <c:v>0.70962102874191701</c:v>
                </c:pt>
                <c:pt idx="303">
                  <c:v>0.70976822644973525</c:v>
                </c:pt>
                <c:pt idx="304">
                  <c:v>0.7099137651342925</c:v>
                </c:pt>
                <c:pt idx="305">
                  <c:v>0.71005760046309541</c:v>
                </c:pt>
                <c:pt idx="306">
                  <c:v>0.71019968862250971</c:v>
                </c:pt>
                <c:pt idx="307">
                  <c:v>0.71033998633110551</c:v>
                </c:pt>
                <c:pt idx="308">
                  <c:v>0.71047845085284156</c:v>
                </c:pt>
                <c:pt idx="309">
                  <c:v>0.71061504001008335</c:v>
                </c:pt>
                <c:pt idx="310">
                  <c:v>0.71074971219645033</c:v>
                </c:pt>
                <c:pt idx="311">
                  <c:v>0.71088242638949006</c:v>
                </c:pt>
                <c:pt idx="312">
                  <c:v>0.71101314216317357</c:v>
                </c:pt>
                <c:pt idx="313">
                  <c:v>0.71114181970020995</c:v>
                </c:pt>
                <c:pt idx="314">
                  <c:v>0.71126841980417499</c:v>
                </c:pt>
                <c:pt idx="315">
                  <c:v>0.71139290391145049</c:v>
                </c:pt>
                <c:pt idx="316">
                  <c:v>0.71151523410297146</c:v>
                </c:pt>
                <c:pt idx="317">
                  <c:v>0.71163537311577674</c:v>
                </c:pt>
                <c:pt idx="318">
                  <c:v>0.71175328435435892</c:v>
                </c:pt>
                <c:pt idx="319">
                  <c:v>0.71186893190181266</c:v>
                </c:pt>
                <c:pt idx="320">
                  <c:v>0.71198228053077472</c:v>
                </c:pt>
                <c:pt idx="321">
                  <c:v>0.71209329571415469</c:v>
                </c:pt>
                <c:pt idx="322">
                  <c:v>0.71220194363565226</c:v>
                </c:pt>
                <c:pt idx="323">
                  <c:v>0.71230819120005795</c:v>
                </c:pt>
                <c:pt idx="324">
                  <c:v>0.71241200604333443</c:v>
                </c:pt>
                <c:pt idx="325">
                  <c:v>0.71251335654247494</c:v>
                </c:pt>
                <c:pt idx="326">
                  <c:v>0.71261221182513546</c:v>
                </c:pt>
                <c:pt idx="327">
                  <c:v>0.7127085417790392</c:v>
                </c:pt>
                <c:pt idx="328">
                  <c:v>0.71280231706114927</c:v>
                </c:pt>
                <c:pt idx="329">
                  <c:v>0.71289350910660609</c:v>
                </c:pt>
                <c:pt idx="330">
                  <c:v>0.71298209013742941</c:v>
                </c:pt>
                <c:pt idx="331">
                  <c:v>0.713068033170979</c:v>
                </c:pt>
                <c:pt idx="332">
                  <c:v>0.71315131202817428</c:v>
                </c:pt>
                <c:pt idx="333">
                  <c:v>0.71323190134146863</c:v>
                </c:pt>
                <c:pt idx="334">
                  <c:v>0.71330977656257666</c:v>
                </c:pt>
                <c:pt idx="335">
                  <c:v>0.71338491396995152</c:v>
                </c:pt>
                <c:pt idx="336">
                  <c:v>0.71345729067601105</c:v>
                </c:pt>
                <c:pt idx="337">
                  <c:v>0.7135268846341094</c:v>
                </c:pt>
                <c:pt idx="338">
                  <c:v>0.71359367464525281</c:v>
                </c:pt>
                <c:pt idx="339">
                  <c:v>0.71365764036455703</c:v>
                </c:pt>
                <c:pt idx="340">
                  <c:v>0.71371876230744402</c:v>
                </c:pt>
                <c:pt idx="341">
                  <c:v>0.71377702185557812</c:v>
                </c:pt>
                <c:pt idx="342">
                  <c:v>0.71383240126253655</c:v>
                </c:pt>
                <c:pt idx="343">
                  <c:v>0.71388488365921532</c:v>
                </c:pt>
                <c:pt idx="344">
                  <c:v>0.71393445305896819</c:v>
                </c:pt>
                <c:pt idx="345">
                  <c:v>0.7139810943624757</c:v>
                </c:pt>
                <c:pt idx="346">
                  <c:v>0.71402479336234492</c:v>
                </c:pt>
                <c:pt idx="347">
                  <c:v>0.71406553674743733</c:v>
                </c:pt>
                <c:pt idx="348">
                  <c:v>0.71410331210692302</c:v>
                </c:pt>
                <c:pt idx="349">
                  <c:v>0.71413810793406163</c:v>
                </c:pt>
                <c:pt idx="350">
                  <c:v>0.71416991362970705</c:v>
                </c:pt>
                <c:pt idx="351">
                  <c:v>0.71419871950553637</c:v>
                </c:pt>
                <c:pt idx="352">
                  <c:v>0.71422451678700072</c:v>
                </c:pt>
                <c:pt idx="353">
                  <c:v>0.71424729761599826</c:v>
                </c:pt>
                <c:pt idx="354">
                  <c:v>0.71426705505326771</c:v>
                </c:pt>
                <c:pt idx="355">
                  <c:v>0.71428378308050244</c:v>
                </c:pt>
                <c:pt idx="356">
                  <c:v>0.71429747660218323</c:v>
                </c:pt>
                <c:pt idx="357">
                  <c:v>0.71430813144713068</c:v>
                </c:pt>
                <c:pt idx="358">
                  <c:v>0.71431574436977596</c:v>
                </c:pt>
                <c:pt idx="359">
                  <c:v>0.71432031305114885</c:v>
                </c:pt>
              </c:numCache>
            </c:numRef>
          </c:xVal>
          <c:yVal>
            <c:numRef>
              <c:f>'ER6N Data'!$AM$3:$AM$362</c:f>
              <c:numCache>
                <c:formatCode>General</c:formatCode>
                <c:ptCount val="360"/>
                <c:pt idx="0">
                  <c:v>0.53655283179637825</c:v>
                </c:pt>
                <c:pt idx="1">
                  <c:v>0.53672735586075104</c:v>
                </c:pt>
                <c:pt idx="2">
                  <c:v>0.53690182676340326</c:v>
                </c:pt>
                <c:pt idx="3">
                  <c:v>0.53707619135880769</c:v>
                </c:pt>
                <c:pt idx="4">
                  <c:v>0.53725039653381945</c:v>
                </c:pt>
                <c:pt idx="5">
                  <c:v>0.53742438922385483</c:v>
                </c:pt>
                <c:pt idx="6">
                  <c:v>0.53759811642905475</c:v>
                </c:pt>
                <c:pt idx="7">
                  <c:v>0.5377715252304297</c:v>
                </c:pt>
                <c:pt idx="8">
                  <c:v>0.53794456280597891</c:v>
                </c:pt>
                <c:pt idx="9">
                  <c:v>0.53811717644678059</c:v>
                </c:pt>
                <c:pt idx="10">
                  <c:v>0.53828931357304755</c:v>
                </c:pt>
                <c:pt idx="11">
                  <c:v>0.53846092175014371</c:v>
                </c:pt>
                <c:pt idx="12">
                  <c:v>0.53863194870455589</c:v>
                </c:pt>
                <c:pt idx="13">
                  <c:v>0.53880234233981694</c:v>
                </c:pt>
                <c:pt idx="14">
                  <c:v>0.53897205075237498</c:v>
                </c:pt>
                <c:pt idx="15">
                  <c:v>0.53914102224740346</c:v>
                </c:pt>
                <c:pt idx="16">
                  <c:v>0.53930920535454829</c:v>
                </c:pt>
                <c:pt idx="17">
                  <c:v>0.53947654884360563</c:v>
                </c:pt>
                <c:pt idx="18">
                  <c:v>0.53964300174012769</c:v>
                </c:pt>
                <c:pt idx="19">
                  <c:v>0.53980851334094981</c:v>
                </c:pt>
                <c:pt idx="20">
                  <c:v>0.53997303322963497</c:v>
                </c:pt>
                <c:pt idx="21">
                  <c:v>0.54013651129183127</c:v>
                </c:pt>
                <c:pt idx="22">
                  <c:v>0.54029889773053741</c:v>
                </c:pt>
                <c:pt idx="23">
                  <c:v>0.54046014308127099</c:v>
                </c:pt>
                <c:pt idx="24">
                  <c:v>0.54062019822713625</c:v>
                </c:pt>
                <c:pt idx="25">
                  <c:v>0.54077901441378529</c:v>
                </c:pt>
                <c:pt idx="26">
                  <c:v>0.54093654326426899</c:v>
                </c:pt>
                <c:pt idx="27">
                  <c:v>0.54109273679377368</c:v>
                </c:pt>
                <c:pt idx="28">
                  <c:v>0.5412475474242372</c:v>
                </c:pt>
                <c:pt idx="29">
                  <c:v>0.54140092799884165</c:v>
                </c:pt>
                <c:pt idx="30">
                  <c:v>0.54155283179637825</c:v>
                </c:pt>
                <c:pt idx="31">
                  <c:v>0.54170321254547882</c:v>
                </c:pt>
                <c:pt idx="32">
                  <c:v>0.54185202443871028</c:v>
                </c:pt>
                <c:pt idx="33">
                  <c:v>0.54199922214652851</c:v>
                </c:pt>
                <c:pt idx="34">
                  <c:v>0.54214476083108576</c:v>
                </c:pt>
                <c:pt idx="35">
                  <c:v>0.54228859615988867</c:v>
                </c:pt>
                <c:pt idx="36">
                  <c:v>0.54243068431930297</c:v>
                </c:pt>
                <c:pt idx="37">
                  <c:v>0.54257098202789877</c:v>
                </c:pt>
                <c:pt idx="38">
                  <c:v>0.54270944654963482</c:v>
                </c:pt>
                <c:pt idx="39">
                  <c:v>0.54284603570687662</c:v>
                </c:pt>
                <c:pt idx="40">
                  <c:v>0.5429807078932436</c:v>
                </c:pt>
                <c:pt idx="41">
                  <c:v>0.54311342208628333</c:v>
                </c:pt>
                <c:pt idx="42">
                  <c:v>0.54324413785996684</c:v>
                </c:pt>
                <c:pt idx="43">
                  <c:v>0.54337281539700322</c:v>
                </c:pt>
                <c:pt idx="44">
                  <c:v>0.54349941550096825</c:v>
                </c:pt>
                <c:pt idx="45">
                  <c:v>0.54362389960824375</c:v>
                </c:pt>
                <c:pt idx="46">
                  <c:v>0.54374622979976472</c:v>
                </c:pt>
                <c:pt idx="47">
                  <c:v>0.54386636881257</c:v>
                </c:pt>
                <c:pt idx="48">
                  <c:v>0.54398428005115218</c:v>
                </c:pt>
                <c:pt idx="49">
                  <c:v>0.54409992759860593</c:v>
                </c:pt>
                <c:pt idx="50">
                  <c:v>0.54421327622756799</c:v>
                </c:pt>
                <c:pt idx="51">
                  <c:v>0.54432429141094796</c:v>
                </c:pt>
                <c:pt idx="52">
                  <c:v>0.54443293933244552</c:v>
                </c:pt>
                <c:pt idx="53">
                  <c:v>0.54453918689685121</c:v>
                </c:pt>
                <c:pt idx="54">
                  <c:v>0.5446430017401277</c:v>
                </c:pt>
                <c:pt idx="55">
                  <c:v>0.5447443522392682</c:v>
                </c:pt>
                <c:pt idx="56">
                  <c:v>0.54484320752192872</c:v>
                </c:pt>
                <c:pt idx="57">
                  <c:v>0.54493953747583246</c:v>
                </c:pt>
                <c:pt idx="58">
                  <c:v>0.54503331275794253</c:v>
                </c:pt>
                <c:pt idx="59">
                  <c:v>0.54512450480339936</c:v>
                </c:pt>
                <c:pt idx="60">
                  <c:v>0.54521308583422268</c:v>
                </c:pt>
                <c:pt idx="61">
                  <c:v>0.54529902886777215</c:v>
                </c:pt>
                <c:pt idx="62">
                  <c:v>0.54538230772496754</c:v>
                </c:pt>
                <c:pt idx="63">
                  <c:v>0.5454628970382619</c:v>
                </c:pt>
                <c:pt idx="64">
                  <c:v>0.54554077225936992</c:v>
                </c:pt>
                <c:pt idx="65">
                  <c:v>0.54561590966674478</c:v>
                </c:pt>
                <c:pt idx="66">
                  <c:v>0.54568828637280431</c:v>
                </c:pt>
                <c:pt idx="67">
                  <c:v>0.54575788033090267</c:v>
                </c:pt>
                <c:pt idx="68">
                  <c:v>0.54582467034204607</c:v>
                </c:pt>
                <c:pt idx="69">
                  <c:v>0.5458886360613503</c:v>
                </c:pt>
                <c:pt idx="70">
                  <c:v>0.54594975800423728</c:v>
                </c:pt>
                <c:pt idx="71">
                  <c:v>0.54600801755237138</c:v>
                </c:pt>
                <c:pt idx="72">
                  <c:v>0.54606339695932982</c:v>
                </c:pt>
                <c:pt idx="73">
                  <c:v>0.54611587935600858</c:v>
                </c:pt>
                <c:pt idx="74">
                  <c:v>0.54616544875576145</c:v>
                </c:pt>
                <c:pt idx="75">
                  <c:v>0.54621209005926896</c:v>
                </c:pt>
                <c:pt idx="76">
                  <c:v>0.54625578905913819</c:v>
                </c:pt>
                <c:pt idx="77">
                  <c:v>0.5462965324442306</c:v>
                </c:pt>
                <c:pt idx="78">
                  <c:v>0.54633430780371628</c:v>
                </c:pt>
                <c:pt idx="79">
                  <c:v>0.54636910363085489</c:v>
                </c:pt>
                <c:pt idx="80">
                  <c:v>0.54640090932650032</c:v>
                </c:pt>
                <c:pt idx="81">
                  <c:v>0.54642971520232964</c:v>
                </c:pt>
                <c:pt idx="82">
                  <c:v>0.54645551248379398</c:v>
                </c:pt>
                <c:pt idx="83">
                  <c:v>0.54647829331279152</c:v>
                </c:pt>
                <c:pt idx="84">
                  <c:v>0.54649805075006097</c:v>
                </c:pt>
                <c:pt idx="85">
                  <c:v>0.54651477877729571</c:v>
                </c:pt>
                <c:pt idx="86">
                  <c:v>0.5465284722989765</c:v>
                </c:pt>
                <c:pt idx="87">
                  <c:v>0.54653912714392394</c:v>
                </c:pt>
                <c:pt idx="88">
                  <c:v>0.54654674006656923</c:v>
                </c:pt>
                <c:pt idx="89">
                  <c:v>0.54655130874794211</c:v>
                </c:pt>
                <c:pt idx="90">
                  <c:v>0.54655283179637826</c:v>
                </c:pt>
                <c:pt idx="91">
                  <c:v>0.54655130874794211</c:v>
                </c:pt>
                <c:pt idx="92">
                  <c:v>0.54654674006656923</c:v>
                </c:pt>
                <c:pt idx="93">
                  <c:v>0.54653912714392394</c:v>
                </c:pt>
                <c:pt idx="94">
                  <c:v>0.5465284722989765</c:v>
                </c:pt>
                <c:pt idx="95">
                  <c:v>0.54651477877729571</c:v>
                </c:pt>
                <c:pt idx="96">
                  <c:v>0.54649805075006097</c:v>
                </c:pt>
                <c:pt idx="97">
                  <c:v>0.54647829331279152</c:v>
                </c:pt>
                <c:pt idx="98">
                  <c:v>0.54645551248379398</c:v>
                </c:pt>
                <c:pt idx="99">
                  <c:v>0.54642971520232964</c:v>
                </c:pt>
                <c:pt idx="100">
                  <c:v>0.54640090932650032</c:v>
                </c:pt>
                <c:pt idx="101">
                  <c:v>0.54636910363085489</c:v>
                </c:pt>
                <c:pt idx="102">
                  <c:v>0.54633430780371628</c:v>
                </c:pt>
                <c:pt idx="103">
                  <c:v>0.5462965324442306</c:v>
                </c:pt>
                <c:pt idx="104">
                  <c:v>0.54625578905913819</c:v>
                </c:pt>
                <c:pt idx="105">
                  <c:v>0.54621209005926896</c:v>
                </c:pt>
                <c:pt idx="106">
                  <c:v>0.54616544875576145</c:v>
                </c:pt>
                <c:pt idx="107">
                  <c:v>0.54611587935600858</c:v>
                </c:pt>
                <c:pt idx="108">
                  <c:v>0.54606339695932982</c:v>
                </c:pt>
                <c:pt idx="109">
                  <c:v>0.54600801755237138</c:v>
                </c:pt>
                <c:pt idx="110">
                  <c:v>0.54594975800423728</c:v>
                </c:pt>
                <c:pt idx="111">
                  <c:v>0.5458886360613503</c:v>
                </c:pt>
                <c:pt idx="112">
                  <c:v>0.54582467034204607</c:v>
                </c:pt>
                <c:pt idx="113">
                  <c:v>0.54575788033090267</c:v>
                </c:pt>
                <c:pt idx="114">
                  <c:v>0.54568828637280431</c:v>
                </c:pt>
                <c:pt idx="115">
                  <c:v>0.54561590966674478</c:v>
                </c:pt>
                <c:pt idx="116">
                  <c:v>0.54554077225936992</c:v>
                </c:pt>
                <c:pt idx="117">
                  <c:v>0.5454628970382619</c:v>
                </c:pt>
                <c:pt idx="118">
                  <c:v>0.54538230772496754</c:v>
                </c:pt>
                <c:pt idx="119">
                  <c:v>0.54529902886777226</c:v>
                </c:pt>
                <c:pt idx="120">
                  <c:v>0.54521308583422268</c:v>
                </c:pt>
                <c:pt idx="121">
                  <c:v>0.54512450480339936</c:v>
                </c:pt>
                <c:pt idx="122">
                  <c:v>0.54503331275794253</c:v>
                </c:pt>
                <c:pt idx="123">
                  <c:v>0.54493953747583246</c:v>
                </c:pt>
                <c:pt idx="124">
                  <c:v>0.54484320752192872</c:v>
                </c:pt>
                <c:pt idx="125">
                  <c:v>0.5447443522392682</c:v>
                </c:pt>
                <c:pt idx="126">
                  <c:v>0.5446430017401277</c:v>
                </c:pt>
                <c:pt idx="127">
                  <c:v>0.54453918689685121</c:v>
                </c:pt>
                <c:pt idx="128">
                  <c:v>0.54443293933244552</c:v>
                </c:pt>
                <c:pt idx="129">
                  <c:v>0.54432429141094796</c:v>
                </c:pt>
                <c:pt idx="130">
                  <c:v>0.54421327622756799</c:v>
                </c:pt>
                <c:pt idx="131">
                  <c:v>0.54409992759860593</c:v>
                </c:pt>
                <c:pt idx="132">
                  <c:v>0.54398428005115218</c:v>
                </c:pt>
                <c:pt idx="133">
                  <c:v>0.54386636881257</c:v>
                </c:pt>
                <c:pt idx="134">
                  <c:v>0.54374622979976472</c:v>
                </c:pt>
                <c:pt idx="135">
                  <c:v>0.54362389960824375</c:v>
                </c:pt>
                <c:pt idx="136">
                  <c:v>0.54349941550096825</c:v>
                </c:pt>
                <c:pt idx="137">
                  <c:v>0.54337281539700322</c:v>
                </c:pt>
                <c:pt idx="138">
                  <c:v>0.54324413785996684</c:v>
                </c:pt>
                <c:pt idx="139">
                  <c:v>0.54311342208628333</c:v>
                </c:pt>
                <c:pt idx="140">
                  <c:v>0.5429807078932436</c:v>
                </c:pt>
                <c:pt idx="141">
                  <c:v>0.54284603570687662</c:v>
                </c:pt>
                <c:pt idx="142">
                  <c:v>0.54270944654963482</c:v>
                </c:pt>
                <c:pt idx="143">
                  <c:v>0.54257098202789877</c:v>
                </c:pt>
                <c:pt idx="144">
                  <c:v>0.54243068431930297</c:v>
                </c:pt>
                <c:pt idx="145">
                  <c:v>0.54228859615988867</c:v>
                </c:pt>
                <c:pt idx="146">
                  <c:v>0.54214476083108576</c:v>
                </c:pt>
                <c:pt idx="147">
                  <c:v>0.54199922214652851</c:v>
                </c:pt>
                <c:pt idx="148">
                  <c:v>0.54185202443871028</c:v>
                </c:pt>
                <c:pt idx="149">
                  <c:v>0.54170321254547882</c:v>
                </c:pt>
                <c:pt idx="150">
                  <c:v>0.54155283179637825</c:v>
                </c:pt>
                <c:pt idx="151">
                  <c:v>0.54140092799884165</c:v>
                </c:pt>
                <c:pt idx="152">
                  <c:v>0.5412475474242372</c:v>
                </c:pt>
                <c:pt idx="153">
                  <c:v>0.54109273679377368</c:v>
                </c:pt>
                <c:pt idx="154">
                  <c:v>0.54093654326426899</c:v>
                </c:pt>
                <c:pt idx="155">
                  <c:v>0.54077901441378529</c:v>
                </c:pt>
                <c:pt idx="156">
                  <c:v>0.54062019822713625</c:v>
                </c:pt>
                <c:pt idx="157">
                  <c:v>0.54046014308127099</c:v>
                </c:pt>
                <c:pt idx="158">
                  <c:v>0.54029889773053741</c:v>
                </c:pt>
                <c:pt idx="159">
                  <c:v>0.54013651129183127</c:v>
                </c:pt>
                <c:pt idx="160">
                  <c:v>0.53997303322963497</c:v>
                </c:pt>
                <c:pt idx="161">
                  <c:v>0.53980851334094981</c:v>
                </c:pt>
                <c:pt idx="162">
                  <c:v>0.53964300174012769</c:v>
                </c:pt>
                <c:pt idx="163">
                  <c:v>0.53947654884360563</c:v>
                </c:pt>
                <c:pt idx="164">
                  <c:v>0.53930920535454829</c:v>
                </c:pt>
                <c:pt idx="165">
                  <c:v>0.53914102224740346</c:v>
                </c:pt>
                <c:pt idx="166">
                  <c:v>0.53897205075237498</c:v>
                </c:pt>
                <c:pt idx="167">
                  <c:v>0.53880234233981694</c:v>
                </c:pt>
                <c:pt idx="168">
                  <c:v>0.53863194870455589</c:v>
                </c:pt>
                <c:pt idx="169">
                  <c:v>0.53846092175014371</c:v>
                </c:pt>
                <c:pt idx="170">
                  <c:v>0.53828931357304755</c:v>
                </c:pt>
                <c:pt idx="171">
                  <c:v>0.53811717644678059</c:v>
                </c:pt>
                <c:pt idx="172">
                  <c:v>0.53794456280597891</c:v>
                </c:pt>
                <c:pt idx="173">
                  <c:v>0.5377715252304297</c:v>
                </c:pt>
                <c:pt idx="174">
                  <c:v>0.53759811642905475</c:v>
                </c:pt>
                <c:pt idx="175">
                  <c:v>0.53742438922385483</c:v>
                </c:pt>
                <c:pt idx="176">
                  <c:v>0.53725039653381945</c:v>
                </c:pt>
                <c:pt idx="177">
                  <c:v>0.53707619135880769</c:v>
                </c:pt>
                <c:pt idx="178">
                  <c:v>0.53690182676340326</c:v>
                </c:pt>
                <c:pt idx="179">
                  <c:v>0.53672735586075104</c:v>
                </c:pt>
                <c:pt idx="180">
                  <c:v>0.53655283179637825</c:v>
                </c:pt>
                <c:pt idx="181">
                  <c:v>0.53637830773200545</c:v>
                </c:pt>
                <c:pt idx="182">
                  <c:v>0.53620383682935324</c:v>
                </c:pt>
                <c:pt idx="183">
                  <c:v>0.53602947223394881</c:v>
                </c:pt>
                <c:pt idx="184">
                  <c:v>0.53585526705893705</c:v>
                </c:pt>
                <c:pt idx="185">
                  <c:v>0.53568127436890167</c:v>
                </c:pt>
                <c:pt idx="186">
                  <c:v>0.53550754716370175</c:v>
                </c:pt>
                <c:pt idx="187">
                  <c:v>0.53533413836232679</c:v>
                </c:pt>
                <c:pt idx="188">
                  <c:v>0.53516110078677759</c:v>
                </c:pt>
                <c:pt idx="189">
                  <c:v>0.53498848714597591</c:v>
                </c:pt>
                <c:pt idx="190">
                  <c:v>0.53481635001970895</c:v>
                </c:pt>
                <c:pt idx="191">
                  <c:v>0.53464474184261279</c:v>
                </c:pt>
                <c:pt idx="192">
                  <c:v>0.53447371488820061</c:v>
                </c:pt>
                <c:pt idx="193">
                  <c:v>0.53430332125293956</c:v>
                </c:pt>
                <c:pt idx="194">
                  <c:v>0.53413361284038152</c:v>
                </c:pt>
                <c:pt idx="195">
                  <c:v>0.53396464134535304</c:v>
                </c:pt>
                <c:pt idx="196">
                  <c:v>0.5337964582382082</c:v>
                </c:pt>
                <c:pt idx="197">
                  <c:v>0.53362911474915087</c:v>
                </c:pt>
                <c:pt idx="198">
                  <c:v>0.53346266185262881</c:v>
                </c:pt>
                <c:pt idx="199">
                  <c:v>0.53329715025180668</c:v>
                </c:pt>
                <c:pt idx="200">
                  <c:v>0.53313263036312153</c:v>
                </c:pt>
                <c:pt idx="201">
                  <c:v>0.53296915230092523</c:v>
                </c:pt>
                <c:pt idx="202">
                  <c:v>0.53280676586221909</c:v>
                </c:pt>
                <c:pt idx="203">
                  <c:v>0.5326455205114855</c:v>
                </c:pt>
                <c:pt idx="204">
                  <c:v>0.53248546536562025</c:v>
                </c:pt>
                <c:pt idx="205">
                  <c:v>0.53232664917897121</c:v>
                </c:pt>
                <c:pt idx="206">
                  <c:v>0.53216912032848751</c:v>
                </c:pt>
                <c:pt idx="207">
                  <c:v>0.53201292679898282</c:v>
                </c:pt>
                <c:pt idx="208">
                  <c:v>0.5318581161685193</c:v>
                </c:pt>
                <c:pt idx="209">
                  <c:v>0.53170473559391485</c:v>
                </c:pt>
                <c:pt idx="210">
                  <c:v>0.53155283179637824</c:v>
                </c:pt>
                <c:pt idx="211">
                  <c:v>0.53140245104727768</c:v>
                </c:pt>
                <c:pt idx="212">
                  <c:v>0.53125363915404622</c:v>
                </c:pt>
                <c:pt idx="213">
                  <c:v>0.53110644144622798</c:v>
                </c:pt>
                <c:pt idx="214">
                  <c:v>0.53096090276167074</c:v>
                </c:pt>
                <c:pt idx="215">
                  <c:v>0.53081706743286783</c:v>
                </c:pt>
                <c:pt idx="216">
                  <c:v>0.53067497927345353</c:v>
                </c:pt>
                <c:pt idx="217">
                  <c:v>0.53053468156485772</c:v>
                </c:pt>
                <c:pt idx="218">
                  <c:v>0.53039621704312168</c:v>
                </c:pt>
                <c:pt idx="219">
                  <c:v>0.53025962788587988</c:v>
                </c:pt>
                <c:pt idx="220">
                  <c:v>0.5301249556995129</c:v>
                </c:pt>
                <c:pt idx="221">
                  <c:v>0.52999224150647317</c:v>
                </c:pt>
                <c:pt idx="222">
                  <c:v>0.52986152573278966</c:v>
                </c:pt>
                <c:pt idx="223">
                  <c:v>0.52973284819575328</c:v>
                </c:pt>
                <c:pt idx="224">
                  <c:v>0.52960624809178825</c:v>
                </c:pt>
                <c:pt idx="225">
                  <c:v>0.52948176398451274</c:v>
                </c:pt>
                <c:pt idx="226">
                  <c:v>0.52935943379299177</c:v>
                </c:pt>
                <c:pt idx="227">
                  <c:v>0.5292392947801865</c:v>
                </c:pt>
                <c:pt idx="228">
                  <c:v>0.52912138354160432</c:v>
                </c:pt>
                <c:pt idx="229">
                  <c:v>0.52900573599415057</c:v>
                </c:pt>
                <c:pt idx="230">
                  <c:v>0.52889238736518851</c:v>
                </c:pt>
                <c:pt idx="231">
                  <c:v>0.52878137218180854</c:v>
                </c:pt>
                <c:pt idx="232">
                  <c:v>0.52867272426031098</c:v>
                </c:pt>
                <c:pt idx="233">
                  <c:v>0.52856647669590529</c:v>
                </c:pt>
                <c:pt idx="234">
                  <c:v>0.5284626618526288</c:v>
                </c:pt>
                <c:pt idx="235">
                  <c:v>0.52836131135348829</c:v>
                </c:pt>
                <c:pt idx="236">
                  <c:v>0.52826245607082778</c:v>
                </c:pt>
                <c:pt idx="237">
                  <c:v>0.52816612611692404</c:v>
                </c:pt>
                <c:pt idx="238">
                  <c:v>0.52807235083481396</c:v>
                </c:pt>
                <c:pt idx="239">
                  <c:v>0.52798115878935714</c:v>
                </c:pt>
                <c:pt idx="240">
                  <c:v>0.52789257775853382</c:v>
                </c:pt>
                <c:pt idx="241">
                  <c:v>0.52780663472498424</c:v>
                </c:pt>
                <c:pt idx="242">
                  <c:v>0.52772335586778896</c:v>
                </c:pt>
                <c:pt idx="243">
                  <c:v>0.5276427665544946</c:v>
                </c:pt>
                <c:pt idx="244">
                  <c:v>0.52756489133338658</c:v>
                </c:pt>
                <c:pt idx="245">
                  <c:v>0.52748975392601172</c:v>
                </c:pt>
                <c:pt idx="246">
                  <c:v>0.52741737721995219</c:v>
                </c:pt>
                <c:pt idx="247">
                  <c:v>0.52734778326185383</c:v>
                </c:pt>
                <c:pt idx="248">
                  <c:v>0.52728099325071043</c:v>
                </c:pt>
                <c:pt idx="249">
                  <c:v>0.5272170275314062</c:v>
                </c:pt>
                <c:pt idx="250">
                  <c:v>0.52715590558851921</c:v>
                </c:pt>
                <c:pt idx="251">
                  <c:v>0.52709764604038511</c:v>
                </c:pt>
                <c:pt idx="252">
                  <c:v>0.52704226663342668</c:v>
                </c:pt>
                <c:pt idx="253">
                  <c:v>0.52698978423674792</c:v>
                </c:pt>
                <c:pt idx="254">
                  <c:v>0.52694021483699505</c:v>
                </c:pt>
                <c:pt idx="255">
                  <c:v>0.52689357353348754</c:v>
                </c:pt>
                <c:pt idx="256">
                  <c:v>0.52684987453361831</c:v>
                </c:pt>
                <c:pt idx="257">
                  <c:v>0.5268091311485259</c:v>
                </c:pt>
                <c:pt idx="258">
                  <c:v>0.52677135578904022</c:v>
                </c:pt>
                <c:pt idx="259">
                  <c:v>0.52673655996190161</c:v>
                </c:pt>
                <c:pt idx="260">
                  <c:v>0.52670475426625618</c:v>
                </c:pt>
                <c:pt idx="261">
                  <c:v>0.52667594839042686</c:v>
                </c:pt>
                <c:pt idx="262">
                  <c:v>0.52665015110896252</c:v>
                </c:pt>
                <c:pt idx="263">
                  <c:v>0.52662737027996498</c:v>
                </c:pt>
                <c:pt idx="264">
                  <c:v>0.52660761284269553</c:v>
                </c:pt>
                <c:pt idx="265">
                  <c:v>0.52659088481546079</c:v>
                </c:pt>
                <c:pt idx="266">
                  <c:v>0.52657719129378</c:v>
                </c:pt>
                <c:pt idx="267">
                  <c:v>0.52656653644883256</c:v>
                </c:pt>
                <c:pt idx="268">
                  <c:v>0.52655892352618727</c:v>
                </c:pt>
                <c:pt idx="269">
                  <c:v>0.52655435484481439</c:v>
                </c:pt>
                <c:pt idx="270">
                  <c:v>0.52655283179637824</c:v>
                </c:pt>
                <c:pt idx="271">
                  <c:v>0.52655435484481439</c:v>
                </c:pt>
                <c:pt idx="272">
                  <c:v>0.52655892352618727</c:v>
                </c:pt>
                <c:pt idx="273">
                  <c:v>0.52656653644883256</c:v>
                </c:pt>
                <c:pt idx="274">
                  <c:v>0.52657719129378</c:v>
                </c:pt>
                <c:pt idx="275">
                  <c:v>0.52659088481546079</c:v>
                </c:pt>
                <c:pt idx="276">
                  <c:v>0.52660761284269553</c:v>
                </c:pt>
                <c:pt idx="277">
                  <c:v>0.52662737027996498</c:v>
                </c:pt>
                <c:pt idx="278">
                  <c:v>0.52665015110896252</c:v>
                </c:pt>
                <c:pt idx="279">
                  <c:v>0.52667594839042686</c:v>
                </c:pt>
                <c:pt idx="280">
                  <c:v>0.52670475426625618</c:v>
                </c:pt>
                <c:pt idx="281">
                  <c:v>0.52673655996190161</c:v>
                </c:pt>
                <c:pt idx="282">
                  <c:v>0.52677135578904022</c:v>
                </c:pt>
                <c:pt idx="283">
                  <c:v>0.5268091311485259</c:v>
                </c:pt>
                <c:pt idx="284">
                  <c:v>0.52684987453361831</c:v>
                </c:pt>
                <c:pt idx="285">
                  <c:v>0.52689357353348754</c:v>
                </c:pt>
                <c:pt idx="286">
                  <c:v>0.52694021483699505</c:v>
                </c:pt>
                <c:pt idx="287">
                  <c:v>0.52698978423674792</c:v>
                </c:pt>
                <c:pt idx="288">
                  <c:v>0.52704226663342668</c:v>
                </c:pt>
                <c:pt idx="289">
                  <c:v>0.52709764604038511</c:v>
                </c:pt>
                <c:pt idx="290">
                  <c:v>0.52715590558851921</c:v>
                </c:pt>
                <c:pt idx="291">
                  <c:v>0.5272170275314062</c:v>
                </c:pt>
                <c:pt idx="292">
                  <c:v>0.52728099325071043</c:v>
                </c:pt>
                <c:pt idx="293">
                  <c:v>0.52734778326185383</c:v>
                </c:pt>
                <c:pt idx="294">
                  <c:v>0.52741737721995219</c:v>
                </c:pt>
                <c:pt idx="295">
                  <c:v>0.52748975392601172</c:v>
                </c:pt>
                <c:pt idx="296">
                  <c:v>0.52756489133338658</c:v>
                </c:pt>
                <c:pt idx="297">
                  <c:v>0.5276427665544946</c:v>
                </c:pt>
                <c:pt idx="298">
                  <c:v>0.52772335586778896</c:v>
                </c:pt>
                <c:pt idx="299">
                  <c:v>0.52780663472498435</c:v>
                </c:pt>
                <c:pt idx="300">
                  <c:v>0.52789257775853382</c:v>
                </c:pt>
                <c:pt idx="301">
                  <c:v>0.52798115878935714</c:v>
                </c:pt>
                <c:pt idx="302">
                  <c:v>0.52807235083481396</c:v>
                </c:pt>
                <c:pt idx="303">
                  <c:v>0.52816612611692404</c:v>
                </c:pt>
                <c:pt idx="304">
                  <c:v>0.52826245607082778</c:v>
                </c:pt>
                <c:pt idx="305">
                  <c:v>0.52836131135348829</c:v>
                </c:pt>
                <c:pt idx="306">
                  <c:v>0.5284626618526288</c:v>
                </c:pt>
                <c:pt idx="307">
                  <c:v>0.52856647669590529</c:v>
                </c:pt>
                <c:pt idx="308">
                  <c:v>0.52867272426031098</c:v>
                </c:pt>
                <c:pt idx="309">
                  <c:v>0.52878137218180854</c:v>
                </c:pt>
                <c:pt idx="310">
                  <c:v>0.52889238736518851</c:v>
                </c:pt>
                <c:pt idx="311">
                  <c:v>0.52900573599415057</c:v>
                </c:pt>
                <c:pt idx="312">
                  <c:v>0.52912138354160432</c:v>
                </c:pt>
                <c:pt idx="313">
                  <c:v>0.5292392947801865</c:v>
                </c:pt>
                <c:pt idx="314">
                  <c:v>0.52935943379299177</c:v>
                </c:pt>
                <c:pt idx="315">
                  <c:v>0.52948176398451274</c:v>
                </c:pt>
                <c:pt idx="316">
                  <c:v>0.52960624809178825</c:v>
                </c:pt>
                <c:pt idx="317">
                  <c:v>0.52973284819575328</c:v>
                </c:pt>
                <c:pt idx="318">
                  <c:v>0.52986152573278966</c:v>
                </c:pt>
                <c:pt idx="319">
                  <c:v>0.52999224150647317</c:v>
                </c:pt>
                <c:pt idx="320">
                  <c:v>0.5301249556995129</c:v>
                </c:pt>
                <c:pt idx="321">
                  <c:v>0.53025962788587988</c:v>
                </c:pt>
                <c:pt idx="322">
                  <c:v>0.53039621704312168</c:v>
                </c:pt>
                <c:pt idx="323">
                  <c:v>0.53053468156485772</c:v>
                </c:pt>
                <c:pt idx="324">
                  <c:v>0.53067497927345353</c:v>
                </c:pt>
                <c:pt idx="325">
                  <c:v>0.53081706743286783</c:v>
                </c:pt>
                <c:pt idx="326">
                  <c:v>0.53096090276167074</c:v>
                </c:pt>
                <c:pt idx="327">
                  <c:v>0.53110644144622798</c:v>
                </c:pt>
                <c:pt idx="328">
                  <c:v>0.53125363915404622</c:v>
                </c:pt>
                <c:pt idx="329">
                  <c:v>0.53140245104727768</c:v>
                </c:pt>
                <c:pt idx="330">
                  <c:v>0.53155283179637824</c:v>
                </c:pt>
                <c:pt idx="331">
                  <c:v>0.53170473559391485</c:v>
                </c:pt>
                <c:pt idx="332">
                  <c:v>0.5318581161685193</c:v>
                </c:pt>
                <c:pt idx="333">
                  <c:v>0.53201292679898282</c:v>
                </c:pt>
                <c:pt idx="334">
                  <c:v>0.53216912032848751</c:v>
                </c:pt>
                <c:pt idx="335">
                  <c:v>0.53232664917897121</c:v>
                </c:pt>
                <c:pt idx="336">
                  <c:v>0.53248546536562025</c:v>
                </c:pt>
                <c:pt idx="337">
                  <c:v>0.5326455205114855</c:v>
                </c:pt>
                <c:pt idx="338">
                  <c:v>0.53280676586221909</c:v>
                </c:pt>
                <c:pt idx="339">
                  <c:v>0.53296915230092523</c:v>
                </c:pt>
                <c:pt idx="340">
                  <c:v>0.53313263036312153</c:v>
                </c:pt>
                <c:pt idx="341">
                  <c:v>0.53329715025180668</c:v>
                </c:pt>
                <c:pt idx="342">
                  <c:v>0.53346266185262881</c:v>
                </c:pt>
                <c:pt idx="343">
                  <c:v>0.53362911474915087</c:v>
                </c:pt>
                <c:pt idx="344">
                  <c:v>0.5337964582382082</c:v>
                </c:pt>
                <c:pt idx="345">
                  <c:v>0.53396464134535304</c:v>
                </c:pt>
                <c:pt idx="346">
                  <c:v>0.53413361284038152</c:v>
                </c:pt>
                <c:pt idx="347">
                  <c:v>0.53430332125293956</c:v>
                </c:pt>
                <c:pt idx="348">
                  <c:v>0.53447371488820061</c:v>
                </c:pt>
                <c:pt idx="349">
                  <c:v>0.53464474184261279</c:v>
                </c:pt>
                <c:pt idx="350">
                  <c:v>0.53481635001970895</c:v>
                </c:pt>
                <c:pt idx="351">
                  <c:v>0.53498848714597591</c:v>
                </c:pt>
                <c:pt idx="352">
                  <c:v>0.53516110078677759</c:v>
                </c:pt>
                <c:pt idx="353">
                  <c:v>0.53533413836232679</c:v>
                </c:pt>
                <c:pt idx="354">
                  <c:v>0.53550754716370175</c:v>
                </c:pt>
                <c:pt idx="355">
                  <c:v>0.53568127436890167</c:v>
                </c:pt>
                <c:pt idx="356">
                  <c:v>0.53585526705893705</c:v>
                </c:pt>
                <c:pt idx="357">
                  <c:v>0.53602947223394881</c:v>
                </c:pt>
                <c:pt idx="358">
                  <c:v>0.53620383682935324</c:v>
                </c:pt>
                <c:pt idx="359">
                  <c:v>0.53637830773200545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94B-4C2E-943E-1137FA64C97C}"/>
            </c:ext>
          </c:extLst>
        </c:ser>
        <c:ser>
          <c:idx val="7"/>
          <c:order val="7"/>
          <c:tx>
            <c:strRef>
              <c:f>{"Forks"}</c:f>
              <c:strCache>
                <c:ptCount val="1"/>
                <c:pt idx="0">
                  <c:v>Forks</c:v>
                </c:pt>
              </c:strCache>
            </c:strRef>
          </c:tx>
          <c:spPr>
            <a:ln w="19050" cap="rnd">
              <a:solidFill>
                <a:srgbClr val="57811B"/>
              </a:solidFill>
              <a:round/>
            </a:ln>
            <a:effectLst/>
          </c:spPr>
          <c:marker>
            <c:symbol val="none"/>
          </c:marker>
          <c:xVal>
            <c:numRef>
              <c:f>'ER6N Data'!$Z$3:$Z$4</c:f>
              <c:numCache>
                <c:formatCode>General</c:formatCode>
                <c:ptCount val="2"/>
                <c:pt idx="0">
                  <c:v>0</c:v>
                </c:pt>
                <c:pt idx="1">
                  <c:v>0.24494159108270563</c:v>
                </c:pt>
              </c:numCache>
            </c:numRef>
          </c:xVal>
          <c:yVal>
            <c:numRef>
              <c:f>'ER6N Data'!$AA$3:$AA$4</c:f>
              <c:numCache>
                <c:formatCode>General</c:formatCode>
                <c:ptCount val="2"/>
                <c:pt idx="0">
                  <c:v>0.2999</c:v>
                </c:pt>
                <c:pt idx="1">
                  <c:v>0.96076810859495443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94B-4C2E-943E-1137FA64C97C}"/>
            </c:ext>
          </c:extLst>
        </c:ser>
        <c:ser>
          <c:idx val="8"/>
          <c:order val="8"/>
          <c:tx>
            <c:strRef>
              <c:f>{"Steering Axis"}</c:f>
              <c:strCache>
                <c:ptCount val="1"/>
                <c:pt idx="0">
                  <c:v>Steering Axis</c:v>
                </c:pt>
              </c:strCache>
            </c:strRef>
          </c:tx>
          <c:spPr>
            <a:ln w="19050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xVal>
            <c:numRef>
              <c:f>'ER6N Data'!$AD$3:$AD$4</c:f>
              <c:numCache>
                <c:formatCode>General</c:formatCode>
                <c:ptCount val="2"/>
                <c:pt idx="0">
                  <c:v>0.26603911157559224</c:v>
                </c:pt>
                <c:pt idx="1">
                  <c:v>-8.7158061368953654E-2</c:v>
                </c:pt>
              </c:numCache>
            </c:numRef>
          </c:xVal>
          <c:yVal>
            <c:numRef>
              <c:f>'ER6N Data'!$AE$3:$AE$4</c:f>
              <c:numCache>
                <c:formatCode>General</c:formatCode>
                <c:ptCount val="2"/>
                <c:pt idx="0">
                  <c:v>0.95294860547440829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94B-4C2E-943E-1137FA64C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038536"/>
        <c:axId val="1478040584"/>
      </c:scatterChart>
      <c:valAx>
        <c:axId val="147803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40584"/>
        <c:crosses val="autoZero"/>
        <c:crossBetween val="midCat"/>
      </c:valAx>
      <c:valAx>
        <c:axId val="147804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3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ZXR750 Geometry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xVal>
            <c:numRef>
              <c:f>'ZXR750 Data'!$F$3:$F$362</c:f>
              <c:numCache>
                <c:formatCode>General</c:formatCode>
                <c:ptCount val="360"/>
                <c:pt idx="0">
                  <c:v>0.2999</c:v>
                </c:pt>
                <c:pt idx="1">
                  <c:v>0.29985432377740173</c:v>
                </c:pt>
                <c:pt idx="2">
                  <c:v>0.29971730902302685</c:v>
                </c:pt>
                <c:pt idx="3">
                  <c:v>0.2994889974728967</c:v>
                </c:pt>
                <c:pt idx="4">
                  <c:v>0.29916945867292127</c:v>
                </c:pt>
                <c:pt idx="5">
                  <c:v>0.29875878995771449</c:v>
                </c:pt>
                <c:pt idx="6">
                  <c:v>0.29825711642094516</c:v>
                </c:pt>
                <c:pt idx="7">
                  <c:v>0.29766459087723246</c:v>
                </c:pt>
                <c:pt idx="8">
                  <c:v>0.29698139381559696</c:v>
                </c:pt>
                <c:pt idx="9">
                  <c:v>0.29620773334448181</c:v>
                </c:pt>
                <c:pt idx="10">
                  <c:v>0.2953438451283612</c:v>
                </c:pt>
                <c:pt idx="11">
                  <c:v>0.29438999231595442</c:v>
                </c:pt>
                <c:pt idx="12">
                  <c:v>0.29334646546006832</c:v>
                </c:pt>
                <c:pt idx="13">
                  <c:v>0.29221358242909207</c:v>
                </c:pt>
                <c:pt idx="14">
                  <c:v>0.29099168831017136</c:v>
                </c:pt>
                <c:pt idx="15">
                  <c:v>0.28968115530409161</c:v>
                </c:pt>
                <c:pt idx="16">
                  <c:v>0.28828238261190181</c:v>
                </c:pt>
                <c:pt idx="17">
                  <c:v>0.28679579631331431</c:v>
                </c:pt>
                <c:pt idx="18">
                  <c:v>0.28522184923691657</c:v>
                </c:pt>
                <c:pt idx="19">
                  <c:v>0.28356102082223511</c:v>
                </c:pt>
                <c:pt idx="20">
                  <c:v>0.28181381697369395</c:v>
                </c:pt>
                <c:pt idx="21">
                  <c:v>0.27998076990651083</c:v>
                </c:pt>
                <c:pt idx="22">
                  <c:v>0.27806243798457952</c:v>
                </c:pt>
                <c:pt idx="23">
                  <c:v>0.27605940555038688</c:v>
                </c:pt>
                <c:pt idx="24">
                  <c:v>0.27397228274701602</c:v>
                </c:pt>
                <c:pt idx="25">
                  <c:v>0.27180170533229131</c:v>
                </c:pt>
                <c:pt idx="26">
                  <c:v>0.26954833448512017</c:v>
                </c:pt>
                <c:pt idx="27">
                  <c:v>0.26721285660409155</c:v>
                </c:pt>
                <c:pt idx="28">
                  <c:v>0.2647959830983922</c:v>
                </c:pt>
                <c:pt idx="29">
                  <c:v>0.26229845017110476</c:v>
                </c:pt>
                <c:pt idx="30">
                  <c:v>0.25972101859495317</c:v>
                </c:pt>
                <c:pt idx="31">
                  <c:v>0.25706447348056349</c:v>
                </c:pt>
                <c:pt idx="32">
                  <c:v>0.25432962403731213</c:v>
                </c:pt>
                <c:pt idx="33">
                  <c:v>0.2515173033268327</c:v>
                </c:pt>
                <c:pt idx="34">
                  <c:v>0.24862836800925697</c:v>
                </c:pt>
                <c:pt idx="35">
                  <c:v>0.24566369808226865</c:v>
                </c:pt>
                <c:pt idx="36">
                  <c:v>0.24262419661304674</c:v>
                </c:pt>
                <c:pt idx="37">
                  <c:v>0.23951078946318313</c:v>
                </c:pt>
                <c:pt idx="38">
                  <c:v>0.2363244250066559</c:v>
                </c:pt>
                <c:pt idx="39">
                  <c:v>0.23306607384094558</c:v>
                </c:pt>
                <c:pt idx="40">
                  <c:v>0.22973672849138152</c:v>
                </c:pt>
                <c:pt idx="41">
                  <c:v>0.22633740310880932</c:v>
                </c:pt>
                <c:pt idx="42">
                  <c:v>0.22286913316067053</c:v>
                </c:pt>
                <c:pt idx="43">
                  <c:v>0.21933297511558922</c:v>
                </c:pt>
                <c:pt idx="44">
                  <c:v>0.21573000612156149</c:v>
                </c:pt>
                <c:pt idx="45">
                  <c:v>0.21206132367784561</c:v>
                </c:pt>
                <c:pt idx="46">
                  <c:v>0.20832804530065327</c:v>
                </c:pt>
                <c:pt idx="47">
                  <c:v>0.20453130818274329</c:v>
                </c:pt>
                <c:pt idx="48">
                  <c:v>0.20067226884702158</c:v>
                </c:pt>
                <c:pt idx="49">
                  <c:v>0.19675210279425312</c:v>
                </c:pt>
                <c:pt idx="50">
                  <c:v>0.19277200414499315</c:v>
                </c:pt>
                <c:pt idx="51">
                  <c:v>0.18873318527584626</c:v>
                </c:pt>
                <c:pt idx="52">
                  <c:v>0.18463687645016491</c:v>
                </c:pt>
                <c:pt idx="53">
                  <c:v>0.18048432544329931</c:v>
                </c:pt>
                <c:pt idx="54">
                  <c:v>0.17627679716251268</c:v>
                </c:pt>
                <c:pt idx="55">
                  <c:v>0.17201557326167874</c:v>
                </c:pt>
                <c:pt idx="56">
                  <c:v>0.16770195175087696</c:v>
                </c:pt>
                <c:pt idx="57">
                  <c:v>0.16333724660100662</c:v>
                </c:pt>
                <c:pt idx="58">
                  <c:v>0.15892278734353815</c:v>
                </c:pt>
                <c:pt idx="59">
                  <c:v>0.15445991866552525</c:v>
                </c:pt>
                <c:pt idx="60">
                  <c:v>0.14995000000000003</c:v>
                </c:pt>
                <c:pt idx="61">
                  <c:v>0.14539440511187651</c:v>
                </c:pt>
                <c:pt idx="62">
                  <c:v>0.14079452167948867</c:v>
                </c:pt>
                <c:pt idx="63">
                  <c:v>0.13615175087189008</c:v>
                </c:pt>
                <c:pt idx="64">
                  <c:v>0.13146750692204434</c:v>
                </c:pt>
                <c:pt idx="65">
                  <c:v>0.12674321669603575</c:v>
                </c:pt>
                <c:pt idx="66">
                  <c:v>0.12198031925843249</c:v>
                </c:pt>
                <c:pt idx="67">
                  <c:v>0.11718026543393319</c:v>
                </c:pt>
                <c:pt idx="68">
                  <c:v>0.112344517365432</c:v>
                </c:pt>
                <c:pt idx="69">
                  <c:v>0.10747454806863559</c:v>
                </c:pt>
                <c:pt idx="70">
                  <c:v>0.10257184098336808</c:v>
                </c:pt>
                <c:pt idx="71">
                  <c:v>9.7637889521701313E-2</c:v>
                </c:pt>
                <c:pt idx="72">
                  <c:v>9.2674196613046739E-2</c:v>
                </c:pt>
                <c:pt idx="73">
                  <c:v>8.7682274246348751E-2</c:v>
                </c:pt>
                <c:pt idx="74">
                  <c:v>8.2663643009518048E-2</c:v>
                </c:pt>
                <c:pt idx="75">
                  <c:v>7.7619831626245972E-2</c:v>
                </c:pt>
                <c:pt idx="76">
                  <c:v>7.255237649034034E-2</c:v>
                </c:pt>
                <c:pt idx="77">
                  <c:v>6.7462821197725092E-2</c:v>
                </c:pt>
                <c:pt idx="78">
                  <c:v>6.2352716076246061E-2</c:v>
                </c:pt>
                <c:pt idx="79">
                  <c:v>5.7223617713425823E-2</c:v>
                </c:pt>
                <c:pt idx="80">
                  <c:v>5.2077088482312434E-2</c:v>
                </c:pt>
                <c:pt idx="81">
                  <c:v>4.6914696065565253E-2</c:v>
                </c:pt>
                <c:pt idx="82">
                  <c:v>4.1738012977923636E-2</c:v>
                </c:pt>
                <c:pt idx="83">
                  <c:v>3.6548616087203729E-2</c:v>
                </c:pt>
                <c:pt idx="84">
                  <c:v>3.134808613396927E-2</c:v>
                </c:pt>
                <c:pt idx="85">
                  <c:v>2.6138007250022674E-2</c:v>
                </c:pt>
                <c:pt idx="86">
                  <c:v>2.0919966475863156E-2</c:v>
                </c:pt>
                <c:pt idx="87">
                  <c:v>1.5695553277258894E-2</c:v>
                </c:pt>
                <c:pt idx="88">
                  <c:v>1.0466359061080075E-2</c:v>
                </c:pt>
                <c:pt idx="89">
                  <c:v>5.2339766905413511E-3</c:v>
                </c:pt>
                <c:pt idx="90">
                  <c:v>1.8371101081354757E-17</c:v>
                </c:pt>
                <c:pt idx="91">
                  <c:v>-5.2339766905413147E-3</c:v>
                </c:pt>
                <c:pt idx="92">
                  <c:v>-1.0466359061080037E-2</c:v>
                </c:pt>
                <c:pt idx="93">
                  <c:v>-1.5695553277258859E-2</c:v>
                </c:pt>
                <c:pt idx="94">
                  <c:v>-2.0919966475863187E-2</c:v>
                </c:pt>
                <c:pt idx="95">
                  <c:v>-2.6138007250022705E-2</c:v>
                </c:pt>
                <c:pt idx="96">
                  <c:v>-3.1348086133969298E-2</c:v>
                </c:pt>
                <c:pt idx="97">
                  <c:v>-3.6548616087203695E-2</c:v>
                </c:pt>
                <c:pt idx="98">
                  <c:v>-4.1738012977923601E-2</c:v>
                </c:pt>
                <c:pt idx="99">
                  <c:v>-4.6914696065565219E-2</c:v>
                </c:pt>
                <c:pt idx="100">
                  <c:v>-5.2077088482312399E-2</c:v>
                </c:pt>
                <c:pt idx="101">
                  <c:v>-5.7223617713425788E-2</c:v>
                </c:pt>
                <c:pt idx="102">
                  <c:v>-6.2352716076246026E-2</c:v>
                </c:pt>
                <c:pt idx="103">
                  <c:v>-6.746282119772512E-2</c:v>
                </c:pt>
                <c:pt idx="104">
                  <c:v>-7.2552376490340367E-2</c:v>
                </c:pt>
                <c:pt idx="105">
                  <c:v>-7.7619831626246E-2</c:v>
                </c:pt>
                <c:pt idx="106">
                  <c:v>-8.266364300951802E-2</c:v>
                </c:pt>
                <c:pt idx="107">
                  <c:v>-8.7682274246348724E-2</c:v>
                </c:pt>
                <c:pt idx="108">
                  <c:v>-9.2674196613046711E-2</c:v>
                </c:pt>
                <c:pt idx="109">
                  <c:v>-9.7637889521701271E-2</c:v>
                </c:pt>
                <c:pt idx="110">
                  <c:v>-0.10257184098336805</c:v>
                </c:pt>
                <c:pt idx="111">
                  <c:v>-0.10747454806863554</c:v>
                </c:pt>
                <c:pt idx="112">
                  <c:v>-0.11234451736543204</c:v>
                </c:pt>
                <c:pt idx="113">
                  <c:v>-0.1171802654339332</c:v>
                </c:pt>
                <c:pt idx="114">
                  <c:v>-0.1219803192584325</c:v>
                </c:pt>
                <c:pt idx="115">
                  <c:v>-0.12674321669603572</c:v>
                </c:pt>
                <c:pt idx="116">
                  <c:v>-0.13146750692204434</c:v>
                </c:pt>
                <c:pt idx="117">
                  <c:v>-0.13615175087189005</c:v>
                </c:pt>
                <c:pt idx="118">
                  <c:v>-0.14079452167948869</c:v>
                </c:pt>
                <c:pt idx="119">
                  <c:v>-0.14539440511187646</c:v>
                </c:pt>
                <c:pt idx="120">
                  <c:v>-0.14994999999999994</c:v>
                </c:pt>
                <c:pt idx="121">
                  <c:v>-0.15445991866552528</c:v>
                </c:pt>
                <c:pt idx="122">
                  <c:v>-0.15892278734353812</c:v>
                </c:pt>
                <c:pt idx="123">
                  <c:v>-0.16333724660100662</c:v>
                </c:pt>
                <c:pt idx="124">
                  <c:v>-0.16770195175087693</c:v>
                </c:pt>
                <c:pt idx="125">
                  <c:v>-0.17201557326167874</c:v>
                </c:pt>
                <c:pt idx="126">
                  <c:v>-0.17627679716251266</c:v>
                </c:pt>
                <c:pt idx="127">
                  <c:v>-0.18048432544329931</c:v>
                </c:pt>
                <c:pt idx="128">
                  <c:v>-0.18463687645016491</c:v>
                </c:pt>
                <c:pt idx="129">
                  <c:v>-0.1887331852758462</c:v>
                </c:pt>
                <c:pt idx="130">
                  <c:v>-0.19277200414499315</c:v>
                </c:pt>
                <c:pt idx="131">
                  <c:v>-0.19675210279425309</c:v>
                </c:pt>
                <c:pt idx="132">
                  <c:v>-0.20067226884702158</c:v>
                </c:pt>
                <c:pt idx="133">
                  <c:v>-0.20453130818274326</c:v>
                </c:pt>
                <c:pt idx="134">
                  <c:v>-0.2083280453006533</c:v>
                </c:pt>
                <c:pt idx="135">
                  <c:v>-0.21206132367784558</c:v>
                </c:pt>
                <c:pt idx="136">
                  <c:v>-0.21573000612156149</c:v>
                </c:pt>
                <c:pt idx="137">
                  <c:v>-0.21933297511558922</c:v>
                </c:pt>
                <c:pt idx="138">
                  <c:v>-0.22286913316067047</c:v>
                </c:pt>
                <c:pt idx="139">
                  <c:v>-0.22633740310880932</c:v>
                </c:pt>
                <c:pt idx="140">
                  <c:v>-0.22973672849138146</c:v>
                </c:pt>
                <c:pt idx="141">
                  <c:v>-0.23306607384094558</c:v>
                </c:pt>
                <c:pt idx="142">
                  <c:v>-0.2363244250066559</c:v>
                </c:pt>
                <c:pt idx="143">
                  <c:v>-0.23951078946318316</c:v>
                </c:pt>
                <c:pt idx="144">
                  <c:v>-0.24262419661304671</c:v>
                </c:pt>
                <c:pt idx="145">
                  <c:v>-0.24566369808226868</c:v>
                </c:pt>
                <c:pt idx="146">
                  <c:v>-0.24862836800925697</c:v>
                </c:pt>
                <c:pt idx="147">
                  <c:v>-0.25151730332683264</c:v>
                </c:pt>
                <c:pt idx="148">
                  <c:v>-0.25432962403731213</c:v>
                </c:pt>
                <c:pt idx="149">
                  <c:v>-0.25706447348056344</c:v>
                </c:pt>
                <c:pt idx="150">
                  <c:v>-0.25972101859495317</c:v>
                </c:pt>
                <c:pt idx="151">
                  <c:v>-0.26229845017110476</c:v>
                </c:pt>
                <c:pt idx="152">
                  <c:v>-0.2647959830983922</c:v>
                </c:pt>
                <c:pt idx="153">
                  <c:v>-0.2672128566040915</c:v>
                </c:pt>
                <c:pt idx="154">
                  <c:v>-0.26954833448512017</c:v>
                </c:pt>
                <c:pt idx="155">
                  <c:v>-0.27180170533229131</c:v>
                </c:pt>
                <c:pt idx="156">
                  <c:v>-0.27397228274701596</c:v>
                </c:pt>
                <c:pt idx="157">
                  <c:v>-0.27605940555038688</c:v>
                </c:pt>
                <c:pt idx="158">
                  <c:v>-0.27806243798457952</c:v>
                </c:pt>
                <c:pt idx="159">
                  <c:v>-0.27998076990651083</c:v>
                </c:pt>
                <c:pt idx="160">
                  <c:v>-0.2818138169736939</c:v>
                </c:pt>
                <c:pt idx="161">
                  <c:v>-0.28356102082223511</c:v>
                </c:pt>
                <c:pt idx="162">
                  <c:v>-0.28522184923691657</c:v>
                </c:pt>
                <c:pt idx="163">
                  <c:v>-0.28679579631331437</c:v>
                </c:pt>
                <c:pt idx="164">
                  <c:v>-0.28828238261190181</c:v>
                </c:pt>
                <c:pt idx="165">
                  <c:v>-0.28968115530409155</c:v>
                </c:pt>
                <c:pt idx="166">
                  <c:v>-0.29099168831017136</c:v>
                </c:pt>
                <c:pt idx="167">
                  <c:v>-0.29221358242909201</c:v>
                </c:pt>
                <c:pt idx="168">
                  <c:v>-0.29334646546006832</c:v>
                </c:pt>
                <c:pt idx="169">
                  <c:v>-0.29438999231595442</c:v>
                </c:pt>
                <c:pt idx="170">
                  <c:v>-0.2953438451283612</c:v>
                </c:pt>
                <c:pt idx="171">
                  <c:v>-0.29620773334448181</c:v>
                </c:pt>
                <c:pt idx="172">
                  <c:v>-0.29698139381559696</c:v>
                </c:pt>
                <c:pt idx="173">
                  <c:v>-0.29766459087723246</c:v>
                </c:pt>
                <c:pt idx="174">
                  <c:v>-0.29825711642094516</c:v>
                </c:pt>
                <c:pt idx="175">
                  <c:v>-0.29875878995771449</c:v>
                </c:pt>
                <c:pt idx="176">
                  <c:v>-0.29916945867292127</c:v>
                </c:pt>
                <c:pt idx="177">
                  <c:v>-0.2994889974728967</c:v>
                </c:pt>
                <c:pt idx="178">
                  <c:v>-0.29971730902302685</c:v>
                </c:pt>
                <c:pt idx="179">
                  <c:v>-0.29985432377740173</c:v>
                </c:pt>
                <c:pt idx="180">
                  <c:v>-0.2999</c:v>
                </c:pt>
                <c:pt idx="181">
                  <c:v>-0.29985432377740173</c:v>
                </c:pt>
                <c:pt idx="182">
                  <c:v>-0.29971730902302685</c:v>
                </c:pt>
                <c:pt idx="183">
                  <c:v>-0.2994889974728967</c:v>
                </c:pt>
                <c:pt idx="184">
                  <c:v>-0.29916945867292127</c:v>
                </c:pt>
                <c:pt idx="185">
                  <c:v>-0.29875878995771449</c:v>
                </c:pt>
                <c:pt idx="186">
                  <c:v>-0.29825711642094516</c:v>
                </c:pt>
                <c:pt idx="187">
                  <c:v>-0.29766459087723252</c:v>
                </c:pt>
                <c:pt idx="188">
                  <c:v>-0.29698139381559691</c:v>
                </c:pt>
                <c:pt idx="189">
                  <c:v>-0.29620773334448181</c:v>
                </c:pt>
                <c:pt idx="190">
                  <c:v>-0.2953438451283612</c:v>
                </c:pt>
                <c:pt idx="191">
                  <c:v>-0.29438999231595442</c:v>
                </c:pt>
                <c:pt idx="192">
                  <c:v>-0.29334646546006832</c:v>
                </c:pt>
                <c:pt idx="193">
                  <c:v>-0.29221358242909207</c:v>
                </c:pt>
                <c:pt idx="194">
                  <c:v>-0.29099168831017136</c:v>
                </c:pt>
                <c:pt idx="195">
                  <c:v>-0.28968115530409161</c:v>
                </c:pt>
                <c:pt idx="196">
                  <c:v>-0.28828238261190181</c:v>
                </c:pt>
                <c:pt idx="197">
                  <c:v>-0.28679579631331431</c:v>
                </c:pt>
                <c:pt idx="198">
                  <c:v>-0.28522184923691657</c:v>
                </c:pt>
                <c:pt idx="199">
                  <c:v>-0.28356102082223511</c:v>
                </c:pt>
                <c:pt idx="200">
                  <c:v>-0.28181381697369395</c:v>
                </c:pt>
                <c:pt idx="201">
                  <c:v>-0.27998076990651083</c:v>
                </c:pt>
                <c:pt idx="202">
                  <c:v>-0.27806243798457952</c:v>
                </c:pt>
                <c:pt idx="203">
                  <c:v>-0.27605940555038688</c:v>
                </c:pt>
                <c:pt idx="204">
                  <c:v>-0.27397228274701602</c:v>
                </c:pt>
                <c:pt idx="205">
                  <c:v>-0.27180170533229137</c:v>
                </c:pt>
                <c:pt idx="206">
                  <c:v>-0.26954833448512017</c:v>
                </c:pt>
                <c:pt idx="207">
                  <c:v>-0.26721285660409155</c:v>
                </c:pt>
                <c:pt idx="208">
                  <c:v>-0.2647959830983922</c:v>
                </c:pt>
                <c:pt idx="209">
                  <c:v>-0.26229845017110481</c:v>
                </c:pt>
                <c:pt idx="210">
                  <c:v>-0.25972101859495311</c:v>
                </c:pt>
                <c:pt idx="211">
                  <c:v>-0.25706447348056349</c:v>
                </c:pt>
                <c:pt idx="212">
                  <c:v>-0.25432962403731219</c:v>
                </c:pt>
                <c:pt idx="213">
                  <c:v>-0.2515173033268327</c:v>
                </c:pt>
                <c:pt idx="214">
                  <c:v>-0.24862836800925706</c:v>
                </c:pt>
                <c:pt idx="215">
                  <c:v>-0.24566369808226865</c:v>
                </c:pt>
                <c:pt idx="216">
                  <c:v>-0.24262419661304677</c:v>
                </c:pt>
                <c:pt idx="217">
                  <c:v>-0.23951078946318313</c:v>
                </c:pt>
                <c:pt idx="218">
                  <c:v>-0.23632442500665593</c:v>
                </c:pt>
                <c:pt idx="219">
                  <c:v>-0.23306607384094555</c:v>
                </c:pt>
                <c:pt idx="220">
                  <c:v>-0.22973672849138152</c:v>
                </c:pt>
                <c:pt idx="221">
                  <c:v>-0.22633740310880937</c:v>
                </c:pt>
                <c:pt idx="222">
                  <c:v>-0.22286913316067053</c:v>
                </c:pt>
                <c:pt idx="223">
                  <c:v>-0.21933297511558925</c:v>
                </c:pt>
                <c:pt idx="224">
                  <c:v>-0.21573000612156146</c:v>
                </c:pt>
                <c:pt idx="225">
                  <c:v>-0.21206132367784564</c:v>
                </c:pt>
                <c:pt idx="226">
                  <c:v>-0.20832804530065327</c:v>
                </c:pt>
                <c:pt idx="227">
                  <c:v>-0.20453130818274332</c:v>
                </c:pt>
                <c:pt idx="228">
                  <c:v>-0.20067226884702155</c:v>
                </c:pt>
                <c:pt idx="229">
                  <c:v>-0.19675210279425312</c:v>
                </c:pt>
                <c:pt idx="230">
                  <c:v>-0.19277200414499318</c:v>
                </c:pt>
                <c:pt idx="231">
                  <c:v>-0.18873318527584637</c:v>
                </c:pt>
                <c:pt idx="232">
                  <c:v>-0.18463687645016486</c:v>
                </c:pt>
                <c:pt idx="233">
                  <c:v>-0.18048432544329929</c:v>
                </c:pt>
                <c:pt idx="234">
                  <c:v>-0.17627679716251274</c:v>
                </c:pt>
                <c:pt idx="235">
                  <c:v>-0.17201557326167882</c:v>
                </c:pt>
                <c:pt idx="236">
                  <c:v>-0.1677019517508769</c:v>
                </c:pt>
                <c:pt idx="237">
                  <c:v>-0.1633372466010066</c:v>
                </c:pt>
                <c:pt idx="238">
                  <c:v>-0.15892278734353818</c:v>
                </c:pt>
                <c:pt idx="239">
                  <c:v>-0.15445991866552533</c:v>
                </c:pt>
                <c:pt idx="240">
                  <c:v>-0.14995000000000014</c:v>
                </c:pt>
                <c:pt idx="241">
                  <c:v>-0.14539440511187643</c:v>
                </c:pt>
                <c:pt idx="242">
                  <c:v>-0.14079452167948864</c:v>
                </c:pt>
                <c:pt idx="243">
                  <c:v>-0.13615175087189013</c:v>
                </c:pt>
                <c:pt idx="244">
                  <c:v>-0.13146750692204442</c:v>
                </c:pt>
                <c:pt idx="245">
                  <c:v>-0.12674321669603567</c:v>
                </c:pt>
                <c:pt idx="246">
                  <c:v>-0.12198031925843245</c:v>
                </c:pt>
                <c:pt idx="247">
                  <c:v>-0.11718026543393321</c:v>
                </c:pt>
                <c:pt idx="248">
                  <c:v>-0.11234451736543209</c:v>
                </c:pt>
                <c:pt idx="249">
                  <c:v>-0.10747454806863568</c:v>
                </c:pt>
                <c:pt idx="250">
                  <c:v>-0.102571840983368</c:v>
                </c:pt>
                <c:pt idx="251">
                  <c:v>-9.7637889521701271E-2</c:v>
                </c:pt>
                <c:pt idx="252">
                  <c:v>-9.267419661304678E-2</c:v>
                </c:pt>
                <c:pt idx="253">
                  <c:v>-8.7682274246348862E-2</c:v>
                </c:pt>
                <c:pt idx="254">
                  <c:v>-8.2663643009517965E-2</c:v>
                </c:pt>
                <c:pt idx="255">
                  <c:v>-7.761983162624593E-2</c:v>
                </c:pt>
                <c:pt idx="256">
                  <c:v>-7.2552376490340367E-2</c:v>
                </c:pt>
                <c:pt idx="257">
                  <c:v>-6.746282119772519E-2</c:v>
                </c:pt>
                <c:pt idx="258">
                  <c:v>-6.2352716076246158E-2</c:v>
                </c:pt>
                <c:pt idx="259">
                  <c:v>-5.7223617713425726E-2</c:v>
                </c:pt>
                <c:pt idx="260">
                  <c:v>-5.2077088482312406E-2</c:v>
                </c:pt>
                <c:pt idx="261">
                  <c:v>-4.6914696065565288E-2</c:v>
                </c:pt>
                <c:pt idx="262">
                  <c:v>-4.173801297792374E-2</c:v>
                </c:pt>
                <c:pt idx="263">
                  <c:v>-3.6548616087203639E-2</c:v>
                </c:pt>
                <c:pt idx="264">
                  <c:v>-3.1348086133969243E-2</c:v>
                </c:pt>
                <c:pt idx="265">
                  <c:v>-2.6138007250022709E-2</c:v>
                </c:pt>
                <c:pt idx="266">
                  <c:v>-2.091996647586326E-2</c:v>
                </c:pt>
                <c:pt idx="267">
                  <c:v>-1.5695553277258998E-2</c:v>
                </c:pt>
                <c:pt idx="268">
                  <c:v>-1.0466359061079978E-2</c:v>
                </c:pt>
                <c:pt idx="269">
                  <c:v>-5.2339766905413207E-3</c:v>
                </c:pt>
                <c:pt idx="270">
                  <c:v>-5.5113303244064268E-17</c:v>
                </c:pt>
                <c:pt idx="271">
                  <c:v>5.2339766905412106E-3</c:v>
                </c:pt>
                <c:pt idx="272">
                  <c:v>1.0466359061080134E-2</c:v>
                </c:pt>
                <c:pt idx="273">
                  <c:v>1.569555327725889E-2</c:v>
                </c:pt>
                <c:pt idx="274">
                  <c:v>2.0919966475863153E-2</c:v>
                </c:pt>
                <c:pt idx="275">
                  <c:v>2.6138007250022601E-2</c:v>
                </c:pt>
                <c:pt idx="276">
                  <c:v>3.1348086133969132E-2</c:v>
                </c:pt>
                <c:pt idx="277">
                  <c:v>3.6548616087203792E-2</c:v>
                </c:pt>
                <c:pt idx="278">
                  <c:v>4.1738012977923636E-2</c:v>
                </c:pt>
                <c:pt idx="279">
                  <c:v>4.6914696065565177E-2</c:v>
                </c:pt>
                <c:pt idx="280">
                  <c:v>5.2077088482312295E-2</c:v>
                </c:pt>
                <c:pt idx="281">
                  <c:v>5.7223617713425878E-2</c:v>
                </c:pt>
                <c:pt idx="282">
                  <c:v>6.2352716076246054E-2</c:v>
                </c:pt>
                <c:pt idx="283">
                  <c:v>6.7462821197725092E-2</c:v>
                </c:pt>
                <c:pt idx="284">
                  <c:v>7.255237649034027E-2</c:v>
                </c:pt>
                <c:pt idx="285">
                  <c:v>7.7619831626245833E-2</c:v>
                </c:pt>
                <c:pt idx="286">
                  <c:v>8.2663643009518117E-2</c:v>
                </c:pt>
                <c:pt idx="287">
                  <c:v>8.7682274246348738E-2</c:v>
                </c:pt>
                <c:pt idx="288">
                  <c:v>9.2674196613046669E-2</c:v>
                </c:pt>
                <c:pt idx="289">
                  <c:v>9.7637889521701174E-2</c:v>
                </c:pt>
                <c:pt idx="290">
                  <c:v>0.10257184098336813</c:v>
                </c:pt>
                <c:pt idx="291">
                  <c:v>0.10747454806863559</c:v>
                </c:pt>
                <c:pt idx="292">
                  <c:v>0.112344517365432</c:v>
                </c:pt>
                <c:pt idx="293">
                  <c:v>0.11718026543393312</c:v>
                </c:pt>
                <c:pt idx="294">
                  <c:v>0.12198031925843235</c:v>
                </c:pt>
                <c:pt idx="295">
                  <c:v>0.1267432166960358</c:v>
                </c:pt>
                <c:pt idx="296">
                  <c:v>0.13146750692204431</c:v>
                </c:pt>
                <c:pt idx="297">
                  <c:v>0.13615175087189005</c:v>
                </c:pt>
                <c:pt idx="298">
                  <c:v>0.14079452167948853</c:v>
                </c:pt>
                <c:pt idx="299">
                  <c:v>0.14539440511187654</c:v>
                </c:pt>
                <c:pt idx="300">
                  <c:v>0.14995000000000003</c:v>
                </c:pt>
                <c:pt idx="301">
                  <c:v>0.15445991866552525</c:v>
                </c:pt>
                <c:pt idx="302">
                  <c:v>0.1589227873435381</c:v>
                </c:pt>
                <c:pt idx="303">
                  <c:v>0.16333724660100649</c:v>
                </c:pt>
                <c:pt idx="304">
                  <c:v>0.16770195175087704</c:v>
                </c:pt>
                <c:pt idx="305">
                  <c:v>0.17201557326167871</c:v>
                </c:pt>
                <c:pt idx="306">
                  <c:v>0.17627679716251263</c:v>
                </c:pt>
                <c:pt idx="307">
                  <c:v>0.18048432544329918</c:v>
                </c:pt>
                <c:pt idx="308">
                  <c:v>0.18463687645016499</c:v>
                </c:pt>
                <c:pt idx="309">
                  <c:v>0.18873318527584626</c:v>
                </c:pt>
                <c:pt idx="310">
                  <c:v>0.19277200414499313</c:v>
                </c:pt>
                <c:pt idx="311">
                  <c:v>0.19675210279425306</c:v>
                </c:pt>
                <c:pt idx="312">
                  <c:v>0.20067226884702144</c:v>
                </c:pt>
                <c:pt idx="313">
                  <c:v>0.20453130818274332</c:v>
                </c:pt>
                <c:pt idx="314">
                  <c:v>0.20832804530065327</c:v>
                </c:pt>
                <c:pt idx="315">
                  <c:v>0.21206132367784555</c:v>
                </c:pt>
                <c:pt idx="316">
                  <c:v>0.2157300061215614</c:v>
                </c:pt>
                <c:pt idx="317">
                  <c:v>0.21933297511558927</c:v>
                </c:pt>
                <c:pt idx="318">
                  <c:v>0.22286913316067053</c:v>
                </c:pt>
                <c:pt idx="319">
                  <c:v>0.22633740310880929</c:v>
                </c:pt>
                <c:pt idx="320">
                  <c:v>0.22973672849138144</c:v>
                </c:pt>
                <c:pt idx="321">
                  <c:v>0.23306607384094546</c:v>
                </c:pt>
                <c:pt idx="322">
                  <c:v>0.23632442500665593</c:v>
                </c:pt>
                <c:pt idx="323">
                  <c:v>0.23951078946318313</c:v>
                </c:pt>
                <c:pt idx="324">
                  <c:v>0.24262419661304671</c:v>
                </c:pt>
                <c:pt idx="325">
                  <c:v>0.24566369808226857</c:v>
                </c:pt>
                <c:pt idx="326">
                  <c:v>0.24862836800925706</c:v>
                </c:pt>
                <c:pt idx="327">
                  <c:v>0.2515173033268327</c:v>
                </c:pt>
                <c:pt idx="328">
                  <c:v>0.25432962403731213</c:v>
                </c:pt>
                <c:pt idx="329">
                  <c:v>0.25706447348056344</c:v>
                </c:pt>
                <c:pt idx="330">
                  <c:v>0.25972101859495306</c:v>
                </c:pt>
                <c:pt idx="331">
                  <c:v>0.26229845017110481</c:v>
                </c:pt>
                <c:pt idx="332">
                  <c:v>0.2647959830983922</c:v>
                </c:pt>
                <c:pt idx="333">
                  <c:v>0.2672128566040915</c:v>
                </c:pt>
                <c:pt idx="334">
                  <c:v>0.26954833448512011</c:v>
                </c:pt>
                <c:pt idx="335">
                  <c:v>0.27180170533229137</c:v>
                </c:pt>
                <c:pt idx="336">
                  <c:v>0.27397228274701602</c:v>
                </c:pt>
                <c:pt idx="337">
                  <c:v>0.27605940555038683</c:v>
                </c:pt>
                <c:pt idx="338">
                  <c:v>0.27806243798457952</c:v>
                </c:pt>
                <c:pt idx="339">
                  <c:v>0.27998076990651072</c:v>
                </c:pt>
                <c:pt idx="340">
                  <c:v>0.28181381697369395</c:v>
                </c:pt>
                <c:pt idx="341">
                  <c:v>0.28356102082223511</c:v>
                </c:pt>
                <c:pt idx="342">
                  <c:v>0.28522184923691657</c:v>
                </c:pt>
                <c:pt idx="343">
                  <c:v>0.28679579631331431</c:v>
                </c:pt>
                <c:pt idx="344">
                  <c:v>0.28828238261190181</c:v>
                </c:pt>
                <c:pt idx="345">
                  <c:v>0.28968115530409161</c:v>
                </c:pt>
                <c:pt idx="346">
                  <c:v>0.29099168831017136</c:v>
                </c:pt>
                <c:pt idx="347">
                  <c:v>0.29221358242909201</c:v>
                </c:pt>
                <c:pt idx="348">
                  <c:v>0.29334646546006832</c:v>
                </c:pt>
                <c:pt idx="349">
                  <c:v>0.29438999231595442</c:v>
                </c:pt>
                <c:pt idx="350">
                  <c:v>0.2953438451283612</c:v>
                </c:pt>
                <c:pt idx="351">
                  <c:v>0.29620773334448181</c:v>
                </c:pt>
                <c:pt idx="352">
                  <c:v>0.29698139381559691</c:v>
                </c:pt>
                <c:pt idx="353">
                  <c:v>0.29766459087723252</c:v>
                </c:pt>
                <c:pt idx="354">
                  <c:v>0.29825711642094516</c:v>
                </c:pt>
                <c:pt idx="355">
                  <c:v>0.29875878995771449</c:v>
                </c:pt>
                <c:pt idx="356">
                  <c:v>0.29916945867292127</c:v>
                </c:pt>
                <c:pt idx="357">
                  <c:v>0.2994889974728967</c:v>
                </c:pt>
                <c:pt idx="358">
                  <c:v>0.29971730902302685</c:v>
                </c:pt>
                <c:pt idx="359">
                  <c:v>0.29985432377740173</c:v>
                </c:pt>
              </c:numCache>
            </c:numRef>
          </c:xVal>
          <c:yVal>
            <c:numRef>
              <c:f>'ZXR750 Data'!$G$3:$G$362</c:f>
              <c:numCache>
                <c:formatCode>General</c:formatCode>
                <c:ptCount val="360"/>
                <c:pt idx="0">
                  <c:v>0.2999</c:v>
                </c:pt>
                <c:pt idx="1">
                  <c:v>0.30513397669054132</c:v>
                </c:pt>
                <c:pt idx="2">
                  <c:v>0.31036635906108007</c:v>
                </c:pt>
                <c:pt idx="3">
                  <c:v>0.31559555327725886</c:v>
                </c:pt>
                <c:pt idx="4">
                  <c:v>0.32081996647586319</c:v>
                </c:pt>
                <c:pt idx="5">
                  <c:v>0.32603800725002269</c:v>
                </c:pt>
                <c:pt idx="6">
                  <c:v>0.33124808613396928</c:v>
                </c:pt>
                <c:pt idx="7">
                  <c:v>0.33644861608720372</c:v>
                </c:pt>
                <c:pt idx="8">
                  <c:v>0.34163801297792362</c:v>
                </c:pt>
                <c:pt idx="9">
                  <c:v>0.34681469606556525</c:v>
                </c:pt>
                <c:pt idx="10">
                  <c:v>0.35197708848231241</c:v>
                </c:pt>
                <c:pt idx="11">
                  <c:v>0.35712361771342577</c:v>
                </c:pt>
                <c:pt idx="12">
                  <c:v>0.36225271607624604</c:v>
                </c:pt>
                <c:pt idx="13">
                  <c:v>0.36736282119772512</c:v>
                </c:pt>
                <c:pt idx="14">
                  <c:v>0.37245237649034035</c:v>
                </c:pt>
                <c:pt idx="15">
                  <c:v>0.37751983162624597</c:v>
                </c:pt>
                <c:pt idx="16">
                  <c:v>0.38256364300951806</c:v>
                </c:pt>
                <c:pt idx="17">
                  <c:v>0.38758227424634872</c:v>
                </c:pt>
                <c:pt idx="18">
                  <c:v>0.39257419661304671</c:v>
                </c:pt>
                <c:pt idx="19">
                  <c:v>0.39753788952170133</c:v>
                </c:pt>
                <c:pt idx="20">
                  <c:v>0.40247184098336808</c:v>
                </c:pt>
                <c:pt idx="21">
                  <c:v>0.40737454806863554</c:v>
                </c:pt>
                <c:pt idx="22">
                  <c:v>0.41224451736543199</c:v>
                </c:pt>
                <c:pt idx="23">
                  <c:v>0.41708026543393317</c:v>
                </c:pt>
                <c:pt idx="24">
                  <c:v>0.4218803192584325</c:v>
                </c:pt>
                <c:pt idx="25">
                  <c:v>0.42664321669603578</c:v>
                </c:pt>
                <c:pt idx="26">
                  <c:v>0.43136750692204429</c:v>
                </c:pt>
                <c:pt idx="27">
                  <c:v>0.43605175087189008</c:v>
                </c:pt>
                <c:pt idx="28">
                  <c:v>0.44069452167948864</c:v>
                </c:pt>
                <c:pt idx="29">
                  <c:v>0.44529440511187646</c:v>
                </c:pt>
                <c:pt idx="30">
                  <c:v>0.44984999999999997</c:v>
                </c:pt>
                <c:pt idx="31">
                  <c:v>0.45435991866552528</c:v>
                </c:pt>
                <c:pt idx="32">
                  <c:v>0.45882278734353815</c:v>
                </c:pt>
                <c:pt idx="33">
                  <c:v>0.46323724660100662</c:v>
                </c:pt>
                <c:pt idx="34">
                  <c:v>0.46760195175087699</c:v>
                </c:pt>
                <c:pt idx="35">
                  <c:v>0.47191557326167871</c:v>
                </c:pt>
                <c:pt idx="36">
                  <c:v>0.47617679716251271</c:v>
                </c:pt>
                <c:pt idx="37">
                  <c:v>0.48038432544329929</c:v>
                </c:pt>
                <c:pt idx="38">
                  <c:v>0.48453687645016491</c:v>
                </c:pt>
                <c:pt idx="39">
                  <c:v>0.4886331852758462</c:v>
                </c:pt>
                <c:pt idx="40">
                  <c:v>0.49267200414499313</c:v>
                </c:pt>
                <c:pt idx="41">
                  <c:v>0.49665210279425309</c:v>
                </c:pt>
                <c:pt idx="42">
                  <c:v>0.50057226884702155</c:v>
                </c:pt>
                <c:pt idx="43">
                  <c:v>0.50443130818274329</c:v>
                </c:pt>
                <c:pt idx="44">
                  <c:v>0.50822804530065324</c:v>
                </c:pt>
                <c:pt idx="45">
                  <c:v>0.51196132367784553</c:v>
                </c:pt>
                <c:pt idx="46">
                  <c:v>0.51563000612156151</c:v>
                </c:pt>
                <c:pt idx="47">
                  <c:v>0.51923297511558919</c:v>
                </c:pt>
                <c:pt idx="48">
                  <c:v>0.52276913316067053</c:v>
                </c:pt>
                <c:pt idx="49">
                  <c:v>0.52623740310880929</c:v>
                </c:pt>
                <c:pt idx="50">
                  <c:v>0.52963672849138155</c:v>
                </c:pt>
                <c:pt idx="51">
                  <c:v>0.53296607384094563</c:v>
                </c:pt>
                <c:pt idx="52">
                  <c:v>0.5362244250066559</c:v>
                </c:pt>
                <c:pt idx="53">
                  <c:v>0.5394107894631831</c:v>
                </c:pt>
                <c:pt idx="54">
                  <c:v>0.54252419661304674</c:v>
                </c:pt>
                <c:pt idx="55">
                  <c:v>0.54556369808226868</c:v>
                </c:pt>
                <c:pt idx="56">
                  <c:v>0.54852836800925697</c:v>
                </c:pt>
                <c:pt idx="57">
                  <c:v>0.5514173033268327</c:v>
                </c:pt>
                <c:pt idx="58">
                  <c:v>0.55422962403731213</c:v>
                </c:pt>
                <c:pt idx="59">
                  <c:v>0.55696447348056344</c:v>
                </c:pt>
                <c:pt idx="60">
                  <c:v>0.55962101859495306</c:v>
                </c:pt>
                <c:pt idx="61">
                  <c:v>0.56219845017110481</c:v>
                </c:pt>
                <c:pt idx="62">
                  <c:v>0.5646959830983922</c:v>
                </c:pt>
                <c:pt idx="63">
                  <c:v>0.5671128566040915</c:v>
                </c:pt>
                <c:pt idx="64">
                  <c:v>0.56944833448512022</c:v>
                </c:pt>
                <c:pt idx="65">
                  <c:v>0.57170170533229125</c:v>
                </c:pt>
                <c:pt idx="66">
                  <c:v>0.57387228274701596</c:v>
                </c:pt>
                <c:pt idx="67">
                  <c:v>0.57595940555038694</c:v>
                </c:pt>
                <c:pt idx="68">
                  <c:v>0.57796243798457958</c:v>
                </c:pt>
                <c:pt idx="69">
                  <c:v>0.57988076990651083</c:v>
                </c:pt>
                <c:pt idx="70">
                  <c:v>0.58171381697369395</c:v>
                </c:pt>
                <c:pt idx="71">
                  <c:v>0.58346102082223505</c:v>
                </c:pt>
                <c:pt idx="72">
                  <c:v>0.58512184923691657</c:v>
                </c:pt>
                <c:pt idx="73">
                  <c:v>0.58669579631331437</c:v>
                </c:pt>
                <c:pt idx="74">
                  <c:v>0.58818238261190181</c:v>
                </c:pt>
                <c:pt idx="75">
                  <c:v>0.58958115530409161</c:v>
                </c:pt>
                <c:pt idx="76">
                  <c:v>0.59089168831017136</c:v>
                </c:pt>
                <c:pt idx="77">
                  <c:v>0.59211358242909207</c:v>
                </c:pt>
                <c:pt idx="78">
                  <c:v>0.59324646546006832</c:v>
                </c:pt>
                <c:pt idx="79">
                  <c:v>0.59428999231595436</c:v>
                </c:pt>
                <c:pt idx="80">
                  <c:v>0.59524384512836126</c:v>
                </c:pt>
                <c:pt idx="81">
                  <c:v>0.59610773334448175</c:v>
                </c:pt>
                <c:pt idx="82">
                  <c:v>0.59688139381559702</c:v>
                </c:pt>
                <c:pt idx="83">
                  <c:v>0.59756459087723246</c:v>
                </c:pt>
                <c:pt idx="84">
                  <c:v>0.59815711642094516</c:v>
                </c:pt>
                <c:pt idx="85">
                  <c:v>0.59865878995771449</c:v>
                </c:pt>
                <c:pt idx="86">
                  <c:v>0.59906945867292127</c:v>
                </c:pt>
                <c:pt idx="87">
                  <c:v>0.59938899747289676</c:v>
                </c:pt>
                <c:pt idx="88">
                  <c:v>0.59961730902302679</c:v>
                </c:pt>
                <c:pt idx="89">
                  <c:v>0.59975432377740168</c:v>
                </c:pt>
                <c:pt idx="90">
                  <c:v>0.5998</c:v>
                </c:pt>
                <c:pt idx="91">
                  <c:v>0.59975432377740168</c:v>
                </c:pt>
                <c:pt idx="92">
                  <c:v>0.59961730902302679</c:v>
                </c:pt>
                <c:pt idx="93">
                  <c:v>0.59938899747289676</c:v>
                </c:pt>
                <c:pt idx="94">
                  <c:v>0.59906945867292127</c:v>
                </c:pt>
                <c:pt idx="95">
                  <c:v>0.59865878995771449</c:v>
                </c:pt>
                <c:pt idx="96">
                  <c:v>0.59815711642094516</c:v>
                </c:pt>
                <c:pt idx="97">
                  <c:v>0.59756459087723246</c:v>
                </c:pt>
                <c:pt idx="98">
                  <c:v>0.59688139381559702</c:v>
                </c:pt>
                <c:pt idx="99">
                  <c:v>0.59610773334448175</c:v>
                </c:pt>
                <c:pt idx="100">
                  <c:v>0.59524384512836126</c:v>
                </c:pt>
                <c:pt idx="101">
                  <c:v>0.59428999231595436</c:v>
                </c:pt>
                <c:pt idx="102">
                  <c:v>0.59324646546006832</c:v>
                </c:pt>
                <c:pt idx="103">
                  <c:v>0.59211358242909207</c:v>
                </c:pt>
                <c:pt idx="104">
                  <c:v>0.59089168831017136</c:v>
                </c:pt>
                <c:pt idx="105">
                  <c:v>0.58958115530409161</c:v>
                </c:pt>
                <c:pt idx="106">
                  <c:v>0.58818238261190181</c:v>
                </c:pt>
                <c:pt idx="107">
                  <c:v>0.58669579631331437</c:v>
                </c:pt>
                <c:pt idx="108">
                  <c:v>0.58512184923691657</c:v>
                </c:pt>
                <c:pt idx="109">
                  <c:v>0.58346102082223505</c:v>
                </c:pt>
                <c:pt idx="110">
                  <c:v>0.58171381697369395</c:v>
                </c:pt>
                <c:pt idx="111">
                  <c:v>0.57988076990651083</c:v>
                </c:pt>
                <c:pt idx="112">
                  <c:v>0.57796243798457958</c:v>
                </c:pt>
                <c:pt idx="113">
                  <c:v>0.57595940555038683</c:v>
                </c:pt>
                <c:pt idx="114">
                  <c:v>0.57387228274701596</c:v>
                </c:pt>
                <c:pt idx="115">
                  <c:v>0.57170170533229137</c:v>
                </c:pt>
                <c:pt idx="116">
                  <c:v>0.56944833448512022</c:v>
                </c:pt>
                <c:pt idx="117">
                  <c:v>0.5671128566040915</c:v>
                </c:pt>
                <c:pt idx="118">
                  <c:v>0.5646959830983922</c:v>
                </c:pt>
                <c:pt idx="119">
                  <c:v>0.56219845017110481</c:v>
                </c:pt>
                <c:pt idx="120">
                  <c:v>0.55962101859495317</c:v>
                </c:pt>
                <c:pt idx="121">
                  <c:v>0.55696447348056344</c:v>
                </c:pt>
                <c:pt idx="122">
                  <c:v>0.55422962403731213</c:v>
                </c:pt>
                <c:pt idx="123">
                  <c:v>0.55141730332683259</c:v>
                </c:pt>
                <c:pt idx="124">
                  <c:v>0.54852836800925697</c:v>
                </c:pt>
                <c:pt idx="125">
                  <c:v>0.54556369808226857</c:v>
                </c:pt>
                <c:pt idx="126">
                  <c:v>0.54252419661304674</c:v>
                </c:pt>
                <c:pt idx="127">
                  <c:v>0.5394107894631831</c:v>
                </c:pt>
                <c:pt idx="128">
                  <c:v>0.5362244250066559</c:v>
                </c:pt>
                <c:pt idx="129">
                  <c:v>0.53296607384094563</c:v>
                </c:pt>
                <c:pt idx="130">
                  <c:v>0.52963672849138155</c:v>
                </c:pt>
                <c:pt idx="131">
                  <c:v>0.5262374031088094</c:v>
                </c:pt>
                <c:pt idx="132">
                  <c:v>0.52276913316067053</c:v>
                </c:pt>
                <c:pt idx="133">
                  <c:v>0.5192329751155893</c:v>
                </c:pt>
                <c:pt idx="134">
                  <c:v>0.51563000612156151</c:v>
                </c:pt>
                <c:pt idx="135">
                  <c:v>0.51196132367784564</c:v>
                </c:pt>
                <c:pt idx="136">
                  <c:v>0.50822804530065324</c:v>
                </c:pt>
                <c:pt idx="137">
                  <c:v>0.50443130818274329</c:v>
                </c:pt>
                <c:pt idx="138">
                  <c:v>0.50057226884702155</c:v>
                </c:pt>
                <c:pt idx="139">
                  <c:v>0.49665210279425309</c:v>
                </c:pt>
                <c:pt idx="140">
                  <c:v>0.49267200414499318</c:v>
                </c:pt>
                <c:pt idx="141">
                  <c:v>0.4886331852758462</c:v>
                </c:pt>
                <c:pt idx="142">
                  <c:v>0.48453687645016497</c:v>
                </c:pt>
                <c:pt idx="143">
                  <c:v>0.48038432544329923</c:v>
                </c:pt>
                <c:pt idx="144">
                  <c:v>0.47617679716251271</c:v>
                </c:pt>
                <c:pt idx="145">
                  <c:v>0.47191557326167866</c:v>
                </c:pt>
                <c:pt idx="146">
                  <c:v>0.46760195175087699</c:v>
                </c:pt>
                <c:pt idx="147">
                  <c:v>0.46323724660100668</c:v>
                </c:pt>
                <c:pt idx="148">
                  <c:v>0.45882278734353815</c:v>
                </c:pt>
                <c:pt idx="149">
                  <c:v>0.45435991866552528</c:v>
                </c:pt>
                <c:pt idx="150">
                  <c:v>0.44984999999999997</c:v>
                </c:pt>
                <c:pt idx="151">
                  <c:v>0.44529440511187651</c:v>
                </c:pt>
                <c:pt idx="152">
                  <c:v>0.44069452167948864</c:v>
                </c:pt>
                <c:pt idx="153">
                  <c:v>0.43605175087189008</c:v>
                </c:pt>
                <c:pt idx="154">
                  <c:v>0.43136750692204429</c:v>
                </c:pt>
                <c:pt idx="155">
                  <c:v>0.42664321669603578</c:v>
                </c:pt>
                <c:pt idx="156">
                  <c:v>0.42188031925843256</c:v>
                </c:pt>
                <c:pt idx="157">
                  <c:v>0.41708026543393317</c:v>
                </c:pt>
                <c:pt idx="158">
                  <c:v>0.41224451736543211</c:v>
                </c:pt>
                <c:pt idx="159">
                  <c:v>0.40737454806863554</c:v>
                </c:pt>
                <c:pt idx="160">
                  <c:v>0.40247184098336808</c:v>
                </c:pt>
                <c:pt idx="161">
                  <c:v>0.39753788952170127</c:v>
                </c:pt>
                <c:pt idx="162">
                  <c:v>0.39257419661304677</c:v>
                </c:pt>
                <c:pt idx="163">
                  <c:v>0.38758227424634872</c:v>
                </c:pt>
                <c:pt idx="164">
                  <c:v>0.38256364300951806</c:v>
                </c:pt>
                <c:pt idx="165">
                  <c:v>0.37751983162624603</c:v>
                </c:pt>
                <c:pt idx="166">
                  <c:v>0.37245237649034035</c:v>
                </c:pt>
                <c:pt idx="167">
                  <c:v>0.36736282119772518</c:v>
                </c:pt>
                <c:pt idx="168">
                  <c:v>0.36225271607624604</c:v>
                </c:pt>
                <c:pt idx="169">
                  <c:v>0.35712361771342582</c:v>
                </c:pt>
                <c:pt idx="170">
                  <c:v>0.35197708848231241</c:v>
                </c:pt>
                <c:pt idx="171">
                  <c:v>0.34681469606556525</c:v>
                </c:pt>
                <c:pt idx="172">
                  <c:v>0.34163801297792362</c:v>
                </c:pt>
                <c:pt idx="173">
                  <c:v>0.33644861608720378</c:v>
                </c:pt>
                <c:pt idx="174">
                  <c:v>0.33124808613396933</c:v>
                </c:pt>
                <c:pt idx="175">
                  <c:v>0.32603800725002269</c:v>
                </c:pt>
                <c:pt idx="176">
                  <c:v>0.32081996647586325</c:v>
                </c:pt>
                <c:pt idx="177">
                  <c:v>0.31559555327725886</c:v>
                </c:pt>
                <c:pt idx="178">
                  <c:v>0.31036635906108007</c:v>
                </c:pt>
                <c:pt idx="179">
                  <c:v>0.30513397669054132</c:v>
                </c:pt>
                <c:pt idx="180">
                  <c:v>0.29990000000000006</c:v>
                </c:pt>
                <c:pt idx="181">
                  <c:v>0.29466602330945862</c:v>
                </c:pt>
                <c:pt idx="182">
                  <c:v>0.28943364093891999</c:v>
                </c:pt>
                <c:pt idx="183">
                  <c:v>0.28420444672274126</c:v>
                </c:pt>
                <c:pt idx="184">
                  <c:v>0.27898003352413681</c:v>
                </c:pt>
                <c:pt idx="185">
                  <c:v>0.27376199274997737</c:v>
                </c:pt>
                <c:pt idx="186">
                  <c:v>0.26855191386603072</c:v>
                </c:pt>
                <c:pt idx="187">
                  <c:v>0.26335138391279633</c:v>
                </c:pt>
                <c:pt idx="188">
                  <c:v>0.25816198702207638</c:v>
                </c:pt>
                <c:pt idx="189">
                  <c:v>0.2529853039344348</c:v>
                </c:pt>
                <c:pt idx="190">
                  <c:v>0.24782291151768754</c:v>
                </c:pt>
                <c:pt idx="191">
                  <c:v>0.24267638228657423</c:v>
                </c:pt>
                <c:pt idx="192">
                  <c:v>0.23754728392375393</c:v>
                </c:pt>
                <c:pt idx="193">
                  <c:v>0.23243717880227488</c:v>
                </c:pt>
                <c:pt idx="194">
                  <c:v>0.2273476235096597</c:v>
                </c:pt>
                <c:pt idx="195">
                  <c:v>0.22228016837375403</c:v>
                </c:pt>
                <c:pt idx="196">
                  <c:v>0.21723635699048199</c:v>
                </c:pt>
                <c:pt idx="197">
                  <c:v>0.21221772575365125</c:v>
                </c:pt>
                <c:pt idx="198">
                  <c:v>0.20722580338695329</c:v>
                </c:pt>
                <c:pt idx="199">
                  <c:v>0.20226211047829867</c:v>
                </c:pt>
                <c:pt idx="200">
                  <c:v>0.19732815901663198</c:v>
                </c:pt>
                <c:pt idx="201">
                  <c:v>0.1924254519313644</c:v>
                </c:pt>
                <c:pt idx="202">
                  <c:v>0.187555482634568</c:v>
                </c:pt>
                <c:pt idx="203">
                  <c:v>0.18271973456606688</c:v>
                </c:pt>
                <c:pt idx="204">
                  <c:v>0.1779196807415675</c:v>
                </c:pt>
                <c:pt idx="205">
                  <c:v>0.17315678330396428</c:v>
                </c:pt>
                <c:pt idx="206">
                  <c:v>0.16843249307795566</c:v>
                </c:pt>
                <c:pt idx="207">
                  <c:v>0.16374824912810995</c:v>
                </c:pt>
                <c:pt idx="208">
                  <c:v>0.15910547832051133</c:v>
                </c:pt>
                <c:pt idx="209">
                  <c:v>0.15450559488812354</c:v>
                </c:pt>
                <c:pt idx="210">
                  <c:v>0.14994999999999997</c:v>
                </c:pt>
                <c:pt idx="211">
                  <c:v>0.14544008133447475</c:v>
                </c:pt>
                <c:pt idx="212">
                  <c:v>0.14097721265646188</c:v>
                </c:pt>
                <c:pt idx="213">
                  <c:v>0.13656275339899338</c:v>
                </c:pt>
                <c:pt idx="214">
                  <c:v>0.13219804824912307</c:v>
                </c:pt>
                <c:pt idx="215">
                  <c:v>0.12788442673832126</c:v>
                </c:pt>
                <c:pt idx="216">
                  <c:v>0.12362320283748734</c:v>
                </c:pt>
                <c:pt idx="217">
                  <c:v>0.11941567455670068</c:v>
                </c:pt>
                <c:pt idx="218">
                  <c:v>0.11526312354983512</c:v>
                </c:pt>
                <c:pt idx="219">
                  <c:v>0.11116681472415371</c:v>
                </c:pt>
                <c:pt idx="220">
                  <c:v>0.10712799585500687</c:v>
                </c:pt>
                <c:pt idx="221">
                  <c:v>0.10314789720574694</c:v>
                </c:pt>
                <c:pt idx="222">
                  <c:v>9.9227731152978421E-2</c:v>
                </c:pt>
                <c:pt idx="223">
                  <c:v>9.536869181725674E-2</c:v>
                </c:pt>
                <c:pt idx="224">
                  <c:v>9.1571954699346703E-2</c:v>
                </c:pt>
                <c:pt idx="225">
                  <c:v>8.7838676322154419E-2</c:v>
                </c:pt>
                <c:pt idx="226">
                  <c:v>8.4169993878438515E-2</c:v>
                </c:pt>
                <c:pt idx="227">
                  <c:v>8.0567024884410782E-2</c:v>
                </c:pt>
                <c:pt idx="228">
                  <c:v>7.7030866839329443E-2</c:v>
                </c:pt>
                <c:pt idx="229">
                  <c:v>7.3562596891190685E-2</c:v>
                </c:pt>
                <c:pt idx="230">
                  <c:v>7.0163271508618535E-2</c:v>
                </c:pt>
                <c:pt idx="231">
                  <c:v>6.6833926159054535E-2</c:v>
                </c:pt>
                <c:pt idx="232">
                  <c:v>6.3575574993344042E-2</c:v>
                </c:pt>
                <c:pt idx="233">
                  <c:v>6.0389210536816867E-2</c:v>
                </c:pt>
                <c:pt idx="234">
                  <c:v>5.7275803386953289E-2</c:v>
                </c:pt>
                <c:pt idx="235">
                  <c:v>5.4236301917731433E-2</c:v>
                </c:pt>
                <c:pt idx="236">
                  <c:v>5.1271631990742944E-2</c:v>
                </c:pt>
                <c:pt idx="237">
                  <c:v>4.8382696673167302E-2</c:v>
                </c:pt>
                <c:pt idx="238">
                  <c:v>4.557037596268787E-2</c:v>
                </c:pt>
                <c:pt idx="239">
                  <c:v>4.2835526519436562E-2</c:v>
                </c:pt>
                <c:pt idx="240">
                  <c:v>4.0178981405046943E-2</c:v>
                </c:pt>
                <c:pt idx="241">
                  <c:v>3.7601549828895131E-2</c:v>
                </c:pt>
                <c:pt idx="242">
                  <c:v>3.5104016901607804E-2</c:v>
                </c:pt>
                <c:pt idx="243">
                  <c:v>3.2687143395908502E-2</c:v>
                </c:pt>
                <c:pt idx="244">
                  <c:v>3.0351665514879889E-2</c:v>
                </c:pt>
                <c:pt idx="245">
                  <c:v>2.8098294667708634E-2</c:v>
                </c:pt>
                <c:pt idx="246">
                  <c:v>2.5927717252983984E-2</c:v>
                </c:pt>
                <c:pt idx="247">
                  <c:v>2.3840594449613173E-2</c:v>
                </c:pt>
                <c:pt idx="248">
                  <c:v>2.1837562015420475E-2</c:v>
                </c:pt>
                <c:pt idx="249">
                  <c:v>1.9919230093489226E-2</c:v>
                </c:pt>
                <c:pt idx="250">
                  <c:v>1.8086183026306046E-2</c:v>
                </c:pt>
                <c:pt idx="251">
                  <c:v>1.633897917776489E-2</c:v>
                </c:pt>
                <c:pt idx="252">
                  <c:v>1.4678150763083431E-2</c:v>
                </c:pt>
                <c:pt idx="253">
                  <c:v>1.3104203686685689E-2</c:v>
                </c:pt>
                <c:pt idx="254">
                  <c:v>1.1617617388098134E-2</c:v>
                </c:pt>
                <c:pt idx="255">
                  <c:v>1.0218844695908391E-2</c:v>
                </c:pt>
                <c:pt idx="256">
                  <c:v>8.9083116898286407E-3</c:v>
                </c:pt>
                <c:pt idx="257">
                  <c:v>7.6864175709079885E-3</c:v>
                </c:pt>
                <c:pt idx="258">
                  <c:v>6.5535345399316824E-3</c:v>
                </c:pt>
                <c:pt idx="259">
                  <c:v>5.5100076840455814E-3</c:v>
                </c:pt>
                <c:pt idx="260">
                  <c:v>4.5561548716387956E-3</c:v>
                </c:pt>
                <c:pt idx="261">
                  <c:v>3.6922666555181949E-3</c:v>
                </c:pt>
                <c:pt idx="262">
                  <c:v>2.9186061844030942E-3</c:v>
                </c:pt>
                <c:pt idx="263">
                  <c:v>2.2354091227674844E-3</c:v>
                </c:pt>
                <c:pt idx="264">
                  <c:v>1.642883579054788E-3</c:v>
                </c:pt>
                <c:pt idx="265">
                  <c:v>1.141210042285512E-3</c:v>
                </c:pt>
                <c:pt idx="266">
                  <c:v>7.3054132707872643E-4</c:v>
                </c:pt>
                <c:pt idx="267">
                  <c:v>4.110025271032991E-4</c:v>
                </c:pt>
                <c:pt idx="268">
                  <c:v>1.826909769731544E-4</c:v>
                </c:pt>
                <c:pt idx="269">
                  <c:v>4.5676222598267646E-5</c:v>
                </c:pt>
                <c:pt idx="270">
                  <c:v>0</c:v>
                </c:pt>
                <c:pt idx="271">
                  <c:v>4.5676222598267646E-5</c:v>
                </c:pt>
                <c:pt idx="272">
                  <c:v>1.826909769731544E-4</c:v>
                </c:pt>
                <c:pt idx="273">
                  <c:v>4.110025271032991E-4</c:v>
                </c:pt>
                <c:pt idx="274">
                  <c:v>7.3054132707867092E-4</c:v>
                </c:pt>
                <c:pt idx="275">
                  <c:v>1.141210042285512E-3</c:v>
                </c:pt>
                <c:pt idx="276">
                  <c:v>1.642883579054788E-3</c:v>
                </c:pt>
                <c:pt idx="277">
                  <c:v>2.2354091227675399E-3</c:v>
                </c:pt>
                <c:pt idx="278">
                  <c:v>2.9186061844030387E-3</c:v>
                </c:pt>
                <c:pt idx="279">
                  <c:v>3.6922666555181949E-3</c:v>
                </c:pt>
                <c:pt idx="280">
                  <c:v>4.5561548716387956E-3</c:v>
                </c:pt>
                <c:pt idx="281">
                  <c:v>5.5100076840455814E-3</c:v>
                </c:pt>
                <c:pt idx="282">
                  <c:v>6.5535345399316824E-3</c:v>
                </c:pt>
                <c:pt idx="283">
                  <c:v>7.686417570907933E-3</c:v>
                </c:pt>
                <c:pt idx="284">
                  <c:v>8.9083116898286407E-3</c:v>
                </c:pt>
                <c:pt idx="285">
                  <c:v>1.0218844695908391E-2</c:v>
                </c:pt>
                <c:pt idx="286">
                  <c:v>1.1617617388098189E-2</c:v>
                </c:pt>
                <c:pt idx="287">
                  <c:v>1.3104203686685689E-2</c:v>
                </c:pt>
                <c:pt idx="288">
                  <c:v>1.4678150763083431E-2</c:v>
                </c:pt>
                <c:pt idx="289">
                  <c:v>1.6338979177764834E-2</c:v>
                </c:pt>
                <c:pt idx="290">
                  <c:v>1.8086183026306102E-2</c:v>
                </c:pt>
                <c:pt idx="291">
                  <c:v>1.9919230093489171E-2</c:v>
                </c:pt>
                <c:pt idx="292">
                  <c:v>2.1837562015420475E-2</c:v>
                </c:pt>
                <c:pt idx="293">
                  <c:v>2.3840594449613117E-2</c:v>
                </c:pt>
                <c:pt idx="294">
                  <c:v>2.5927717252983928E-2</c:v>
                </c:pt>
                <c:pt idx="295">
                  <c:v>2.809829466770869E-2</c:v>
                </c:pt>
                <c:pt idx="296">
                  <c:v>3.0351665514879833E-2</c:v>
                </c:pt>
                <c:pt idx="297">
                  <c:v>3.2687143395908447E-2</c:v>
                </c:pt>
                <c:pt idx="298">
                  <c:v>3.5104016901607749E-2</c:v>
                </c:pt>
                <c:pt idx="299">
                  <c:v>3.7601549828895242E-2</c:v>
                </c:pt>
                <c:pt idx="300">
                  <c:v>4.0178981405046887E-2</c:v>
                </c:pt>
                <c:pt idx="301">
                  <c:v>4.2835526519436506E-2</c:v>
                </c:pt>
                <c:pt idx="302">
                  <c:v>4.5570375962687815E-2</c:v>
                </c:pt>
                <c:pt idx="303">
                  <c:v>4.8382696673167247E-2</c:v>
                </c:pt>
                <c:pt idx="304">
                  <c:v>5.1271631990743027E-2</c:v>
                </c:pt>
                <c:pt idx="305">
                  <c:v>5.423630191773135E-2</c:v>
                </c:pt>
                <c:pt idx="306">
                  <c:v>5.7275803386953233E-2</c:v>
                </c:pt>
                <c:pt idx="307">
                  <c:v>6.0389210536816812E-2</c:v>
                </c:pt>
                <c:pt idx="308">
                  <c:v>6.3575574993344125E-2</c:v>
                </c:pt>
                <c:pt idx="309">
                  <c:v>6.6833926159054452E-2</c:v>
                </c:pt>
                <c:pt idx="310">
                  <c:v>7.0163271508618452E-2</c:v>
                </c:pt>
                <c:pt idx="311">
                  <c:v>7.3562596891190601E-2</c:v>
                </c:pt>
                <c:pt idx="312">
                  <c:v>7.7030866839329359E-2</c:v>
                </c:pt>
                <c:pt idx="313">
                  <c:v>8.0567024884410809E-2</c:v>
                </c:pt>
                <c:pt idx="314">
                  <c:v>8.4169993878438515E-2</c:v>
                </c:pt>
                <c:pt idx="315">
                  <c:v>8.7838676322154363E-2</c:v>
                </c:pt>
                <c:pt idx="316">
                  <c:v>9.1571954699346619E-2</c:v>
                </c:pt>
                <c:pt idx="317">
                  <c:v>9.5368691817256768E-2</c:v>
                </c:pt>
                <c:pt idx="318">
                  <c:v>9.9227731152978449E-2</c:v>
                </c:pt>
                <c:pt idx="319">
                  <c:v>0.10314789720574682</c:v>
                </c:pt>
                <c:pt idx="320">
                  <c:v>0.10712799585500679</c:v>
                </c:pt>
                <c:pt idx="321">
                  <c:v>0.11116681472415363</c:v>
                </c:pt>
                <c:pt idx="322">
                  <c:v>0.11526312354983512</c:v>
                </c:pt>
                <c:pt idx="323">
                  <c:v>0.11941567455670071</c:v>
                </c:pt>
                <c:pt idx="324">
                  <c:v>0.12362320283748723</c:v>
                </c:pt>
                <c:pt idx="325">
                  <c:v>0.12788442673832115</c:v>
                </c:pt>
                <c:pt idx="326">
                  <c:v>0.1321980482491231</c:v>
                </c:pt>
                <c:pt idx="327">
                  <c:v>0.1365627533989934</c:v>
                </c:pt>
                <c:pt idx="328">
                  <c:v>0.14097721265646182</c:v>
                </c:pt>
                <c:pt idx="329">
                  <c:v>0.14544008133447467</c:v>
                </c:pt>
                <c:pt idx="330">
                  <c:v>0.14994999999999986</c:v>
                </c:pt>
                <c:pt idx="331">
                  <c:v>0.15450559488812357</c:v>
                </c:pt>
                <c:pt idx="332">
                  <c:v>0.15910547832051133</c:v>
                </c:pt>
                <c:pt idx="333">
                  <c:v>0.16374824912810987</c:v>
                </c:pt>
                <c:pt idx="334">
                  <c:v>0.16843249307795558</c:v>
                </c:pt>
                <c:pt idx="335">
                  <c:v>0.17315678330396431</c:v>
                </c:pt>
                <c:pt idx="336">
                  <c:v>0.17791968074156755</c:v>
                </c:pt>
                <c:pt idx="337">
                  <c:v>0.18271973456606677</c:v>
                </c:pt>
                <c:pt idx="338">
                  <c:v>0.18755548263456789</c:v>
                </c:pt>
                <c:pt idx="339">
                  <c:v>0.19242545193136429</c:v>
                </c:pt>
                <c:pt idx="340">
                  <c:v>0.19732815901663198</c:v>
                </c:pt>
                <c:pt idx="341">
                  <c:v>0.2022621104782987</c:v>
                </c:pt>
                <c:pt idx="342">
                  <c:v>0.20722580338695321</c:v>
                </c:pt>
                <c:pt idx="343">
                  <c:v>0.21221772575365111</c:v>
                </c:pt>
                <c:pt idx="344">
                  <c:v>0.21723635699048202</c:v>
                </c:pt>
                <c:pt idx="345">
                  <c:v>0.22228016837375403</c:v>
                </c:pt>
                <c:pt idx="346">
                  <c:v>0.22734762350965959</c:v>
                </c:pt>
                <c:pt idx="347">
                  <c:v>0.23243717880227477</c:v>
                </c:pt>
                <c:pt idx="348">
                  <c:v>0.23754728392375382</c:v>
                </c:pt>
                <c:pt idx="349">
                  <c:v>0.24267638228657426</c:v>
                </c:pt>
                <c:pt idx="350">
                  <c:v>0.24782291151768759</c:v>
                </c:pt>
                <c:pt idx="351">
                  <c:v>0.25298530393443469</c:v>
                </c:pt>
                <c:pt idx="352">
                  <c:v>0.25816198702207627</c:v>
                </c:pt>
                <c:pt idx="353">
                  <c:v>0.26335138391279633</c:v>
                </c:pt>
                <c:pt idx="354">
                  <c:v>0.26855191386603072</c:v>
                </c:pt>
                <c:pt idx="355">
                  <c:v>0.27376199274997726</c:v>
                </c:pt>
                <c:pt idx="356">
                  <c:v>0.27898003352413669</c:v>
                </c:pt>
                <c:pt idx="357">
                  <c:v>0.28420444672274098</c:v>
                </c:pt>
                <c:pt idx="358">
                  <c:v>0.28943364093891999</c:v>
                </c:pt>
                <c:pt idx="359">
                  <c:v>0.29466602330945868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B2-4739-BF0A-C9DC3C6A36B5}"/>
            </c:ext>
          </c:extLst>
        </c:ser>
        <c:ser>
          <c:idx val="1"/>
          <c:order val="1"/>
          <c:tx>
            <c:strRef>
              <c:f>{"Rear Wheel"}</c:f>
              <c:strCache>
                <c:ptCount val="1"/>
                <c:pt idx="0">
                  <c:v>Rear Wheel</c:v>
                </c:pt>
              </c:strCache>
            </c:strRef>
          </c:tx>
          <c:spPr>
            <a:ln w="19050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xVal>
            <c:numRef>
              <c:f>'ZXR750 Data'!$J$3:$J$362</c:f>
              <c:numCache>
                <c:formatCode>General</c:formatCode>
                <c:ptCount val="360"/>
                <c:pt idx="0">
                  <c:v>1.7629000000000001</c:v>
                </c:pt>
                <c:pt idx="1">
                  <c:v>1.7628515822902169</c:v>
                </c:pt>
                <c:pt idx="2">
                  <c:v>1.7627063439093706</c:v>
                </c:pt>
                <c:pt idx="3">
                  <c:v>1.7624643290984792</c:v>
                </c:pt>
                <c:pt idx="4">
                  <c:v>1.7621256115775981</c:v>
                </c:pt>
                <c:pt idx="5">
                  <c:v>1.7616902945233659</c:v>
                </c:pt>
                <c:pt idx="6">
                  <c:v>1.761158510537574</c:v>
                </c:pt>
                <c:pt idx="7">
                  <c:v>1.7605304216067763</c:v>
                </c:pt>
                <c:pt idx="8">
                  <c:v>1.7598062190529453</c:v>
                </c:pt>
                <c:pt idx="9">
                  <c:v>1.7589861234751942</c:v>
                </c:pt>
                <c:pt idx="10">
                  <c:v>1.7580703846825809</c:v>
                </c:pt>
                <c:pt idx="11">
                  <c:v>1.7570592816180124</c:v>
                </c:pt>
                <c:pt idx="12">
                  <c:v>1.7559531222732769</c:v>
                </c:pt>
                <c:pt idx="13">
                  <c:v>1.7547522435952263</c:v>
                </c:pt>
                <c:pt idx="14">
                  <c:v>1.7534570113831394</c:v>
                </c:pt>
                <c:pt idx="15">
                  <c:v>1.7520678201772948</c:v>
                </c:pt>
                <c:pt idx="16">
                  <c:v>1.7505850931387916</c:v>
                </c:pt>
                <c:pt idx="17">
                  <c:v>1.7490092819206491</c:v>
                </c:pt>
                <c:pt idx="18">
                  <c:v>1.7473408665302292</c:v>
                </c:pt>
                <c:pt idx="19">
                  <c:v>1.7455803551830229</c:v>
                </c:pt>
                <c:pt idx="20">
                  <c:v>1.7437282841478403</c:v>
                </c:pt>
                <c:pt idx="21">
                  <c:v>1.7417852175834605</c:v>
                </c:pt>
                <c:pt idx="22">
                  <c:v>1.7397517473667818</c:v>
                </c:pt>
                <c:pt idx="23">
                  <c:v>1.7376284929125307</c:v>
                </c:pt>
                <c:pt idx="24">
                  <c:v>1.7354161009845828</c:v>
                </c:pt>
                <c:pt idx="25">
                  <c:v>1.7331152454989511</c:v>
                </c:pt>
                <c:pt idx="26">
                  <c:v>1.7307266273185054</c:v>
                </c:pt>
                <c:pt idx="27">
                  <c:v>1.7282509740394822</c:v>
                </c:pt>
                <c:pt idx="28">
                  <c:v>1.725689039769853</c:v>
                </c:pt>
                <c:pt idx="29">
                  <c:v>1.723041604899614</c:v>
                </c:pt>
                <c:pt idx="30">
                  <c:v>1.720309475863073</c:v>
                </c:pt>
                <c:pt idx="31">
                  <c:v>1.7174934848932015</c:v>
                </c:pt>
                <c:pt idx="32">
                  <c:v>1.7145944897681278</c:v>
                </c:pt>
                <c:pt idx="33">
                  <c:v>1.7116133735498504</c:v>
                </c:pt>
                <c:pt idx="34">
                  <c:v>1.7085510443152478</c:v>
                </c:pt>
                <c:pt idx="35">
                  <c:v>1.7054084348794705</c:v>
                </c:pt>
                <c:pt idx="36">
                  <c:v>1.7021865025117959</c:v>
                </c:pt>
                <c:pt idx="37">
                  <c:v>1.6988862286440345</c:v>
                </c:pt>
                <c:pt idx="38">
                  <c:v>1.6955086185715769</c:v>
                </c:pt>
                <c:pt idx="39">
                  <c:v>1.6920547011471712</c:v>
                </c:pt>
                <c:pt idx="40">
                  <c:v>1.6885255284675231</c:v>
                </c:pt>
                <c:pt idx="41">
                  <c:v>1.6849221755528192</c:v>
                </c:pt>
                <c:pt idx="42">
                  <c:v>1.6812457400192637</c:v>
                </c:pt>
                <c:pt idx="43">
                  <c:v>1.6774973417447343</c:v>
                </c:pt>
                <c:pt idx="44">
                  <c:v>1.6736781225276571</c:v>
                </c:pt>
                <c:pt idx="45">
                  <c:v>1.6697892457392034</c:v>
                </c:pt>
                <c:pt idx="46">
                  <c:v>1.6658318959689153</c:v>
                </c:pt>
                <c:pt idx="47">
                  <c:v>1.6618072786638682</c:v>
                </c:pt>
                <c:pt idx="48">
                  <c:v>1.657716619761481</c:v>
                </c:pt>
                <c:pt idx="49">
                  <c:v>1.6535611653160822</c:v>
                </c:pt>
                <c:pt idx="50">
                  <c:v>1.6493421811193509</c:v>
                </c:pt>
                <c:pt idx="51">
                  <c:v>1.6450609523147435</c:v>
                </c:pt>
                <c:pt idx="52">
                  <c:v>1.6407187830060268</c:v>
                </c:pt>
                <c:pt idx="53">
                  <c:v>1.6363169958600361</c:v>
                </c:pt>
                <c:pt idx="54">
                  <c:v>1.6318569317037772</c:v>
                </c:pt>
                <c:pt idx="55">
                  <c:v>1.6273399491159977</c:v>
                </c:pt>
                <c:pt idx="56">
                  <c:v>1.6227674240133505</c:v>
                </c:pt>
                <c:pt idx="57">
                  <c:v>1.6181407492312772</c:v>
                </c:pt>
                <c:pt idx="58">
                  <c:v>1.6134613340997359</c:v>
                </c:pt>
                <c:pt idx="59">
                  <c:v>1.6087306040139062</c:v>
                </c:pt>
                <c:pt idx="60">
                  <c:v>1.60395</c:v>
                </c:pt>
                <c:pt idx="61">
                  <c:v>1.5991209782763107</c:v>
                </c:pt>
                <c:pt idx="62">
                  <c:v>1.5942450098096348</c:v>
                </c:pt>
                <c:pt idx="63">
                  <c:v>1.5893235798672021</c:v>
                </c:pt>
                <c:pt idx="64">
                  <c:v>1.5843581875642478</c:v>
                </c:pt>
                <c:pt idx="65">
                  <c:v>1.5793503454073683</c:v>
                </c:pt>
                <c:pt idx="66">
                  <c:v>1.5743015788337968</c:v>
                </c:pt>
                <c:pt idx="67">
                  <c:v>1.5692134257467401</c:v>
                </c:pt>
                <c:pt idx="68">
                  <c:v>1.5640874360469184</c:v>
                </c:pt>
                <c:pt idx="69">
                  <c:v>1.558925171160451</c:v>
                </c:pt>
                <c:pt idx="70">
                  <c:v>1.5537282035632303</c:v>
                </c:pt>
                <c:pt idx="71">
                  <c:v>1.5484981163019302</c:v>
                </c:pt>
                <c:pt idx="72">
                  <c:v>1.5432365025117958</c:v>
                </c:pt>
                <c:pt idx="73">
                  <c:v>1.5379449649313581</c:v>
                </c:pt>
                <c:pt idx="74">
                  <c:v>1.5326251154142241</c:v>
                </c:pt>
                <c:pt idx="75">
                  <c:v>1.5272785744380915</c:v>
                </c:pt>
                <c:pt idx="76">
                  <c:v>1.5219069706111343</c:v>
                </c:pt>
                <c:pt idx="77">
                  <c:v>1.5165119401759146</c:v>
                </c:pt>
                <c:pt idx="78">
                  <c:v>1.5110951265109658</c:v>
                </c:pt>
                <c:pt idx="79">
                  <c:v>1.5056581796302038</c:v>
                </c:pt>
                <c:pt idx="80">
                  <c:v>1.5002027556803172</c:v>
                </c:pt>
                <c:pt idx="81">
                  <c:v>1.4947305164362894</c:v>
                </c:pt>
                <c:pt idx="82">
                  <c:v>1.4892431287952048</c:v>
                </c:pt>
                <c:pt idx="83">
                  <c:v>1.4837422642684965</c:v>
                </c:pt>
                <c:pt idx="84">
                  <c:v>1.4782295984727871</c:v>
                </c:pt>
                <c:pt idx="85">
                  <c:v>1.4727068106194805</c:v>
                </c:pt>
                <c:pt idx="86">
                  <c:v>1.4671755830032576</c:v>
                </c:pt>
                <c:pt idx="87">
                  <c:v>1.4616376004896319</c:v>
                </c:pt>
                <c:pt idx="88">
                  <c:v>1.4560945500017251</c:v>
                </c:pt>
                <c:pt idx="89">
                  <c:v>1.4505481200064125</c:v>
                </c:pt>
                <c:pt idx="90">
                  <c:v>1.4450000000000001</c:v>
                </c:pt>
                <c:pt idx="91">
                  <c:v>1.4394518799935876</c:v>
                </c:pt>
                <c:pt idx="92">
                  <c:v>1.4339054499982751</c:v>
                </c:pt>
                <c:pt idx="93">
                  <c:v>1.4283623995103683</c:v>
                </c:pt>
                <c:pt idx="94">
                  <c:v>1.4228244169967426</c:v>
                </c:pt>
                <c:pt idx="95">
                  <c:v>1.4172931893805196</c:v>
                </c:pt>
                <c:pt idx="96">
                  <c:v>1.411770401527213</c:v>
                </c:pt>
                <c:pt idx="97">
                  <c:v>1.4062577357315038</c:v>
                </c:pt>
                <c:pt idx="98">
                  <c:v>1.4007568712047953</c:v>
                </c:pt>
                <c:pt idx="99">
                  <c:v>1.3952694835637107</c:v>
                </c:pt>
                <c:pt idx="100">
                  <c:v>1.3897972443196829</c:v>
                </c:pt>
                <c:pt idx="101">
                  <c:v>1.3843418203697966</c:v>
                </c:pt>
                <c:pt idx="102">
                  <c:v>1.3789048734890343</c:v>
                </c:pt>
                <c:pt idx="103">
                  <c:v>1.3734880598240853</c:v>
                </c:pt>
                <c:pt idx="104">
                  <c:v>1.3680930293888656</c:v>
                </c:pt>
                <c:pt idx="105">
                  <c:v>1.3627214255619087</c:v>
                </c:pt>
                <c:pt idx="106">
                  <c:v>1.357374884585776</c:v>
                </c:pt>
                <c:pt idx="107">
                  <c:v>1.352055035068642</c:v>
                </c:pt>
                <c:pt idx="108">
                  <c:v>1.3467634974882043</c:v>
                </c:pt>
                <c:pt idx="109">
                  <c:v>1.3415018836980699</c:v>
                </c:pt>
                <c:pt idx="110">
                  <c:v>1.3362717964367701</c:v>
                </c:pt>
                <c:pt idx="111">
                  <c:v>1.3310748288395491</c:v>
                </c:pt>
                <c:pt idx="112">
                  <c:v>1.3259125639530815</c:v>
                </c:pt>
                <c:pt idx="113">
                  <c:v>1.3207865742532598</c:v>
                </c:pt>
                <c:pt idx="114">
                  <c:v>1.3156984211662031</c:v>
                </c:pt>
                <c:pt idx="115">
                  <c:v>1.3106496545926318</c:v>
                </c:pt>
                <c:pt idx="116">
                  <c:v>1.3056418124357523</c:v>
                </c:pt>
                <c:pt idx="117">
                  <c:v>1.3006764201327983</c:v>
                </c:pt>
                <c:pt idx="118">
                  <c:v>1.2957549901903653</c:v>
                </c:pt>
                <c:pt idx="119">
                  <c:v>1.2908790217236896</c:v>
                </c:pt>
                <c:pt idx="120">
                  <c:v>1.2860500000000001</c:v>
                </c:pt>
                <c:pt idx="121">
                  <c:v>1.2812693959860939</c:v>
                </c:pt>
                <c:pt idx="122">
                  <c:v>1.2765386659002642</c:v>
                </c:pt>
                <c:pt idx="123">
                  <c:v>1.271859250768723</c:v>
                </c:pt>
                <c:pt idx="124">
                  <c:v>1.2672325759866496</c:v>
                </c:pt>
                <c:pt idx="125">
                  <c:v>1.2626600508840025</c:v>
                </c:pt>
                <c:pt idx="126">
                  <c:v>1.2581430682962229</c:v>
                </c:pt>
                <c:pt idx="127">
                  <c:v>1.253683004139964</c:v>
                </c:pt>
                <c:pt idx="128">
                  <c:v>1.2492812169939733</c:v>
                </c:pt>
                <c:pt idx="129">
                  <c:v>1.2449390476852569</c:v>
                </c:pt>
                <c:pt idx="130">
                  <c:v>1.2406578188806492</c:v>
                </c:pt>
                <c:pt idx="131">
                  <c:v>1.2364388346839179</c:v>
                </c:pt>
                <c:pt idx="132">
                  <c:v>1.2322833802385191</c:v>
                </c:pt>
                <c:pt idx="133">
                  <c:v>1.2281927213361319</c:v>
                </c:pt>
                <c:pt idx="134">
                  <c:v>1.2241681040310848</c:v>
                </c:pt>
                <c:pt idx="135">
                  <c:v>1.2202107542607967</c:v>
                </c:pt>
                <c:pt idx="136">
                  <c:v>1.216321877472343</c:v>
                </c:pt>
                <c:pt idx="137">
                  <c:v>1.2125026582552658</c:v>
                </c:pt>
                <c:pt idx="138">
                  <c:v>1.2087542599807366</c:v>
                </c:pt>
                <c:pt idx="139">
                  <c:v>1.2050778244471809</c:v>
                </c:pt>
                <c:pt idx="140">
                  <c:v>1.201474471532477</c:v>
                </c:pt>
                <c:pt idx="141">
                  <c:v>1.197945298852829</c:v>
                </c:pt>
                <c:pt idx="142">
                  <c:v>1.1944913814284233</c:v>
                </c:pt>
                <c:pt idx="143">
                  <c:v>1.1911137713559656</c:v>
                </c:pt>
                <c:pt idx="144">
                  <c:v>1.1878134974882044</c:v>
                </c:pt>
                <c:pt idx="145">
                  <c:v>1.1845915651205297</c:v>
                </c:pt>
                <c:pt idx="146">
                  <c:v>1.1814489556847523</c:v>
                </c:pt>
                <c:pt idx="147">
                  <c:v>1.1783866264501497</c:v>
                </c:pt>
                <c:pt idx="148">
                  <c:v>1.1754055102318723</c:v>
                </c:pt>
                <c:pt idx="149">
                  <c:v>1.1725065151067986</c:v>
                </c:pt>
                <c:pt idx="150">
                  <c:v>1.1696905241369271</c:v>
                </c:pt>
                <c:pt idx="151">
                  <c:v>1.1669583951003861</c:v>
                </c:pt>
                <c:pt idx="152">
                  <c:v>1.1643109602301471</c:v>
                </c:pt>
                <c:pt idx="153">
                  <c:v>1.1617490259605181</c:v>
                </c:pt>
                <c:pt idx="154">
                  <c:v>1.1592733726814948</c:v>
                </c:pt>
                <c:pt idx="155">
                  <c:v>1.156884754501049</c:v>
                </c:pt>
                <c:pt idx="156">
                  <c:v>1.1545838990154174</c:v>
                </c:pt>
                <c:pt idx="157">
                  <c:v>1.1523715070874694</c:v>
                </c:pt>
                <c:pt idx="158">
                  <c:v>1.1502482526332183</c:v>
                </c:pt>
                <c:pt idx="159">
                  <c:v>1.1482147824165396</c:v>
                </c:pt>
                <c:pt idx="160">
                  <c:v>1.1462717158521598</c:v>
                </c:pt>
                <c:pt idx="161">
                  <c:v>1.1444196448169772</c:v>
                </c:pt>
                <c:pt idx="162">
                  <c:v>1.1426591334697709</c:v>
                </c:pt>
                <c:pt idx="163">
                  <c:v>1.140990718079351</c:v>
                </c:pt>
                <c:pt idx="164">
                  <c:v>1.1394149068612085</c:v>
                </c:pt>
                <c:pt idx="165">
                  <c:v>1.1379321798227053</c:v>
                </c:pt>
                <c:pt idx="166">
                  <c:v>1.1365429886168608</c:v>
                </c:pt>
                <c:pt idx="167">
                  <c:v>1.1352477564047738</c:v>
                </c:pt>
                <c:pt idx="168">
                  <c:v>1.1340468777267232</c:v>
                </c:pt>
                <c:pt idx="169">
                  <c:v>1.1329407183819877</c:v>
                </c:pt>
                <c:pt idx="170">
                  <c:v>1.1319296153174192</c:v>
                </c:pt>
                <c:pt idx="171">
                  <c:v>1.1310138765248059</c:v>
                </c:pt>
                <c:pt idx="172">
                  <c:v>1.1301937809470548</c:v>
                </c:pt>
                <c:pt idx="173">
                  <c:v>1.1294695783932238</c:v>
                </c:pt>
                <c:pt idx="174">
                  <c:v>1.1288414894624261</c:v>
                </c:pt>
                <c:pt idx="175">
                  <c:v>1.1283097054766342</c:v>
                </c:pt>
                <c:pt idx="176">
                  <c:v>1.1278743884224021</c:v>
                </c:pt>
                <c:pt idx="177">
                  <c:v>1.127535670901521</c:v>
                </c:pt>
                <c:pt idx="178">
                  <c:v>1.1272936560906295</c:v>
                </c:pt>
                <c:pt idx="179">
                  <c:v>1.1271484177097832</c:v>
                </c:pt>
                <c:pt idx="180">
                  <c:v>1.1271</c:v>
                </c:pt>
                <c:pt idx="181">
                  <c:v>1.1271484177097832</c:v>
                </c:pt>
                <c:pt idx="182">
                  <c:v>1.1272936560906295</c:v>
                </c:pt>
                <c:pt idx="183">
                  <c:v>1.127535670901521</c:v>
                </c:pt>
                <c:pt idx="184">
                  <c:v>1.1278743884224021</c:v>
                </c:pt>
                <c:pt idx="185">
                  <c:v>1.1283097054766342</c:v>
                </c:pt>
                <c:pt idx="186">
                  <c:v>1.1288414894624261</c:v>
                </c:pt>
                <c:pt idx="187">
                  <c:v>1.1294695783932238</c:v>
                </c:pt>
                <c:pt idx="188">
                  <c:v>1.1301937809470548</c:v>
                </c:pt>
                <c:pt idx="189">
                  <c:v>1.1310138765248059</c:v>
                </c:pt>
                <c:pt idx="190">
                  <c:v>1.1319296153174192</c:v>
                </c:pt>
                <c:pt idx="191">
                  <c:v>1.1329407183819877</c:v>
                </c:pt>
                <c:pt idx="192">
                  <c:v>1.1340468777267234</c:v>
                </c:pt>
                <c:pt idx="193">
                  <c:v>1.1352477564047738</c:v>
                </c:pt>
                <c:pt idx="194">
                  <c:v>1.1365429886168608</c:v>
                </c:pt>
                <c:pt idx="195">
                  <c:v>1.1379321798227053</c:v>
                </c:pt>
                <c:pt idx="196">
                  <c:v>1.1394149068612085</c:v>
                </c:pt>
                <c:pt idx="197">
                  <c:v>1.140990718079351</c:v>
                </c:pt>
                <c:pt idx="198">
                  <c:v>1.1426591334697709</c:v>
                </c:pt>
                <c:pt idx="199">
                  <c:v>1.1444196448169772</c:v>
                </c:pt>
                <c:pt idx="200">
                  <c:v>1.1462717158521598</c:v>
                </c:pt>
                <c:pt idx="201">
                  <c:v>1.1482147824165396</c:v>
                </c:pt>
                <c:pt idx="202">
                  <c:v>1.1502482526332183</c:v>
                </c:pt>
                <c:pt idx="203">
                  <c:v>1.1523715070874694</c:v>
                </c:pt>
                <c:pt idx="204">
                  <c:v>1.1545838990154174</c:v>
                </c:pt>
                <c:pt idx="205">
                  <c:v>1.156884754501049</c:v>
                </c:pt>
                <c:pt idx="206">
                  <c:v>1.159273372681495</c:v>
                </c:pt>
                <c:pt idx="207">
                  <c:v>1.1617490259605179</c:v>
                </c:pt>
                <c:pt idx="208">
                  <c:v>1.1643109602301474</c:v>
                </c:pt>
                <c:pt idx="209">
                  <c:v>1.1669583951003861</c:v>
                </c:pt>
                <c:pt idx="210">
                  <c:v>1.1696905241369271</c:v>
                </c:pt>
                <c:pt idx="211">
                  <c:v>1.1725065151067986</c:v>
                </c:pt>
                <c:pt idx="212">
                  <c:v>1.1754055102318723</c:v>
                </c:pt>
                <c:pt idx="213">
                  <c:v>1.1783866264501497</c:v>
                </c:pt>
                <c:pt idx="214">
                  <c:v>1.1814489556847523</c:v>
                </c:pt>
                <c:pt idx="215">
                  <c:v>1.1845915651205297</c:v>
                </c:pt>
                <c:pt idx="216">
                  <c:v>1.1878134974882042</c:v>
                </c:pt>
                <c:pt idx="217">
                  <c:v>1.1911137713559656</c:v>
                </c:pt>
                <c:pt idx="218">
                  <c:v>1.1944913814284233</c:v>
                </c:pt>
                <c:pt idx="219">
                  <c:v>1.197945298852829</c:v>
                </c:pt>
                <c:pt idx="220">
                  <c:v>1.201474471532477</c:v>
                </c:pt>
                <c:pt idx="221">
                  <c:v>1.2050778244471809</c:v>
                </c:pt>
                <c:pt idx="222">
                  <c:v>1.2087542599807364</c:v>
                </c:pt>
                <c:pt idx="223">
                  <c:v>1.2125026582552658</c:v>
                </c:pt>
                <c:pt idx="224">
                  <c:v>1.216321877472343</c:v>
                </c:pt>
                <c:pt idx="225">
                  <c:v>1.2202107542607965</c:v>
                </c:pt>
                <c:pt idx="226">
                  <c:v>1.2241681040310848</c:v>
                </c:pt>
                <c:pt idx="227">
                  <c:v>1.2281927213361317</c:v>
                </c:pt>
                <c:pt idx="228">
                  <c:v>1.2322833802385191</c:v>
                </c:pt>
                <c:pt idx="229">
                  <c:v>1.2364388346839179</c:v>
                </c:pt>
                <c:pt idx="230">
                  <c:v>1.2406578188806492</c:v>
                </c:pt>
                <c:pt idx="231">
                  <c:v>1.2449390476852567</c:v>
                </c:pt>
                <c:pt idx="232">
                  <c:v>1.2492812169939733</c:v>
                </c:pt>
                <c:pt idx="233">
                  <c:v>1.253683004139964</c:v>
                </c:pt>
                <c:pt idx="234">
                  <c:v>1.2581430682962229</c:v>
                </c:pt>
                <c:pt idx="235">
                  <c:v>1.2626600508840025</c:v>
                </c:pt>
                <c:pt idx="236">
                  <c:v>1.2672325759866498</c:v>
                </c:pt>
                <c:pt idx="237">
                  <c:v>1.271859250768723</c:v>
                </c:pt>
                <c:pt idx="238">
                  <c:v>1.2765386659002642</c:v>
                </c:pt>
                <c:pt idx="239">
                  <c:v>1.2812693959860937</c:v>
                </c:pt>
                <c:pt idx="240">
                  <c:v>1.2860499999999999</c:v>
                </c:pt>
                <c:pt idx="241">
                  <c:v>1.2908790217236896</c:v>
                </c:pt>
                <c:pt idx="242">
                  <c:v>1.2957549901903653</c:v>
                </c:pt>
                <c:pt idx="243">
                  <c:v>1.3006764201327981</c:v>
                </c:pt>
                <c:pt idx="244">
                  <c:v>1.3056418124357523</c:v>
                </c:pt>
                <c:pt idx="245">
                  <c:v>1.3106496545926318</c:v>
                </c:pt>
                <c:pt idx="246">
                  <c:v>1.3156984211662033</c:v>
                </c:pt>
                <c:pt idx="247">
                  <c:v>1.3207865742532598</c:v>
                </c:pt>
                <c:pt idx="248">
                  <c:v>1.3259125639530815</c:v>
                </c:pt>
                <c:pt idx="249">
                  <c:v>1.3310748288395491</c:v>
                </c:pt>
                <c:pt idx="250">
                  <c:v>1.3362717964367701</c:v>
                </c:pt>
                <c:pt idx="251">
                  <c:v>1.3415018836980699</c:v>
                </c:pt>
                <c:pt idx="252">
                  <c:v>1.3467634974882043</c:v>
                </c:pt>
                <c:pt idx="253">
                  <c:v>1.352055035068642</c:v>
                </c:pt>
                <c:pt idx="254">
                  <c:v>1.357374884585776</c:v>
                </c:pt>
                <c:pt idx="255">
                  <c:v>1.3627214255619087</c:v>
                </c:pt>
                <c:pt idx="256">
                  <c:v>1.3680930293888656</c:v>
                </c:pt>
                <c:pt idx="257">
                  <c:v>1.3734880598240853</c:v>
                </c:pt>
                <c:pt idx="258">
                  <c:v>1.3789048734890343</c:v>
                </c:pt>
                <c:pt idx="259">
                  <c:v>1.3843418203697966</c:v>
                </c:pt>
                <c:pt idx="260">
                  <c:v>1.3897972443196829</c:v>
                </c:pt>
                <c:pt idx="261">
                  <c:v>1.3952694835637107</c:v>
                </c:pt>
                <c:pt idx="262">
                  <c:v>1.4007568712047951</c:v>
                </c:pt>
                <c:pt idx="263">
                  <c:v>1.4062577357315038</c:v>
                </c:pt>
                <c:pt idx="264">
                  <c:v>1.411770401527213</c:v>
                </c:pt>
                <c:pt idx="265">
                  <c:v>1.4172931893805194</c:v>
                </c:pt>
                <c:pt idx="266">
                  <c:v>1.4228244169967426</c:v>
                </c:pt>
                <c:pt idx="267">
                  <c:v>1.428362399510368</c:v>
                </c:pt>
                <c:pt idx="268">
                  <c:v>1.4339054499982751</c:v>
                </c:pt>
                <c:pt idx="269">
                  <c:v>1.4394518799935876</c:v>
                </c:pt>
                <c:pt idx="270">
                  <c:v>1.4450000000000001</c:v>
                </c:pt>
                <c:pt idx="271">
                  <c:v>1.4505481200064123</c:v>
                </c:pt>
                <c:pt idx="272">
                  <c:v>1.4560945500017253</c:v>
                </c:pt>
                <c:pt idx="273">
                  <c:v>1.4616376004896319</c:v>
                </c:pt>
                <c:pt idx="274">
                  <c:v>1.4671755830032576</c:v>
                </c:pt>
                <c:pt idx="275">
                  <c:v>1.4727068106194805</c:v>
                </c:pt>
                <c:pt idx="276">
                  <c:v>1.4782295984727869</c:v>
                </c:pt>
                <c:pt idx="277">
                  <c:v>1.4837422642684965</c:v>
                </c:pt>
                <c:pt idx="278">
                  <c:v>1.4892431287952048</c:v>
                </c:pt>
                <c:pt idx="279">
                  <c:v>1.4947305164362894</c:v>
                </c:pt>
                <c:pt idx="280">
                  <c:v>1.500202755680317</c:v>
                </c:pt>
                <c:pt idx="281">
                  <c:v>1.5056581796302038</c:v>
                </c:pt>
                <c:pt idx="282">
                  <c:v>1.5110951265109658</c:v>
                </c:pt>
                <c:pt idx="283">
                  <c:v>1.5165119401759146</c:v>
                </c:pt>
                <c:pt idx="284">
                  <c:v>1.5219069706111343</c:v>
                </c:pt>
                <c:pt idx="285">
                  <c:v>1.5272785744380912</c:v>
                </c:pt>
                <c:pt idx="286">
                  <c:v>1.5326251154142241</c:v>
                </c:pt>
                <c:pt idx="287">
                  <c:v>1.5379449649313581</c:v>
                </c:pt>
                <c:pt idx="288">
                  <c:v>1.5432365025117958</c:v>
                </c:pt>
                <c:pt idx="289">
                  <c:v>1.54849811630193</c:v>
                </c:pt>
                <c:pt idx="290">
                  <c:v>1.5537282035632303</c:v>
                </c:pt>
                <c:pt idx="291">
                  <c:v>1.558925171160451</c:v>
                </c:pt>
                <c:pt idx="292">
                  <c:v>1.5640874360469184</c:v>
                </c:pt>
                <c:pt idx="293">
                  <c:v>1.5692134257467401</c:v>
                </c:pt>
                <c:pt idx="294">
                  <c:v>1.5743015788337968</c:v>
                </c:pt>
                <c:pt idx="295">
                  <c:v>1.5793503454073685</c:v>
                </c:pt>
                <c:pt idx="296">
                  <c:v>1.5843581875642478</c:v>
                </c:pt>
                <c:pt idx="297">
                  <c:v>1.5893235798672019</c:v>
                </c:pt>
                <c:pt idx="298">
                  <c:v>1.5942450098096346</c:v>
                </c:pt>
                <c:pt idx="299">
                  <c:v>1.5991209782763107</c:v>
                </c:pt>
                <c:pt idx="300">
                  <c:v>1.60395</c:v>
                </c:pt>
                <c:pt idx="301">
                  <c:v>1.6087306040139062</c:v>
                </c:pt>
                <c:pt idx="302">
                  <c:v>1.6134613340997359</c:v>
                </c:pt>
                <c:pt idx="303">
                  <c:v>1.6181407492312769</c:v>
                </c:pt>
                <c:pt idx="304">
                  <c:v>1.6227674240133505</c:v>
                </c:pt>
                <c:pt idx="305">
                  <c:v>1.6273399491159977</c:v>
                </c:pt>
                <c:pt idx="306">
                  <c:v>1.6318569317037772</c:v>
                </c:pt>
                <c:pt idx="307">
                  <c:v>1.6363169958600361</c:v>
                </c:pt>
                <c:pt idx="308">
                  <c:v>1.6407187830060268</c:v>
                </c:pt>
                <c:pt idx="309">
                  <c:v>1.6450609523147435</c:v>
                </c:pt>
                <c:pt idx="310">
                  <c:v>1.6493421811193509</c:v>
                </c:pt>
                <c:pt idx="311">
                  <c:v>1.6535611653160822</c:v>
                </c:pt>
                <c:pt idx="312">
                  <c:v>1.657716619761481</c:v>
                </c:pt>
                <c:pt idx="313">
                  <c:v>1.6618072786638685</c:v>
                </c:pt>
                <c:pt idx="314">
                  <c:v>1.6658318959689153</c:v>
                </c:pt>
                <c:pt idx="315">
                  <c:v>1.6697892457392034</c:v>
                </c:pt>
                <c:pt idx="316">
                  <c:v>1.6736781225276571</c:v>
                </c:pt>
                <c:pt idx="317">
                  <c:v>1.6774973417447343</c:v>
                </c:pt>
                <c:pt idx="318">
                  <c:v>1.6812457400192637</c:v>
                </c:pt>
                <c:pt idx="319">
                  <c:v>1.6849221755528192</c:v>
                </c:pt>
                <c:pt idx="320">
                  <c:v>1.6885255284675231</c:v>
                </c:pt>
                <c:pt idx="321">
                  <c:v>1.6920547011471709</c:v>
                </c:pt>
                <c:pt idx="322">
                  <c:v>1.6955086185715769</c:v>
                </c:pt>
                <c:pt idx="323">
                  <c:v>1.6988862286440345</c:v>
                </c:pt>
                <c:pt idx="324">
                  <c:v>1.7021865025117957</c:v>
                </c:pt>
                <c:pt idx="325">
                  <c:v>1.7054084348794705</c:v>
                </c:pt>
                <c:pt idx="326">
                  <c:v>1.7085510443152478</c:v>
                </c:pt>
                <c:pt idx="327">
                  <c:v>1.7116133735498504</c:v>
                </c:pt>
                <c:pt idx="328">
                  <c:v>1.7145944897681278</c:v>
                </c:pt>
                <c:pt idx="329">
                  <c:v>1.7174934848932015</c:v>
                </c:pt>
                <c:pt idx="330">
                  <c:v>1.720309475863073</c:v>
                </c:pt>
                <c:pt idx="331">
                  <c:v>1.723041604899614</c:v>
                </c:pt>
                <c:pt idx="332">
                  <c:v>1.7256890397698528</c:v>
                </c:pt>
                <c:pt idx="333">
                  <c:v>1.728250974039482</c:v>
                </c:pt>
                <c:pt idx="334">
                  <c:v>1.7307266273185051</c:v>
                </c:pt>
                <c:pt idx="335">
                  <c:v>1.7331152454989511</c:v>
                </c:pt>
                <c:pt idx="336">
                  <c:v>1.7354161009845828</c:v>
                </c:pt>
                <c:pt idx="337">
                  <c:v>1.7376284929125307</c:v>
                </c:pt>
                <c:pt idx="338">
                  <c:v>1.7397517473667818</c:v>
                </c:pt>
                <c:pt idx="339">
                  <c:v>1.7417852175834603</c:v>
                </c:pt>
                <c:pt idx="340">
                  <c:v>1.7437282841478403</c:v>
                </c:pt>
                <c:pt idx="341">
                  <c:v>1.7455803551830229</c:v>
                </c:pt>
                <c:pt idx="342">
                  <c:v>1.7473408665302292</c:v>
                </c:pt>
                <c:pt idx="343">
                  <c:v>1.7490092819206491</c:v>
                </c:pt>
                <c:pt idx="344">
                  <c:v>1.7505850931387916</c:v>
                </c:pt>
                <c:pt idx="345">
                  <c:v>1.7520678201772948</c:v>
                </c:pt>
                <c:pt idx="346">
                  <c:v>1.7534570113831394</c:v>
                </c:pt>
                <c:pt idx="347">
                  <c:v>1.7547522435952263</c:v>
                </c:pt>
                <c:pt idx="348">
                  <c:v>1.7559531222732767</c:v>
                </c:pt>
                <c:pt idx="349">
                  <c:v>1.7570592816180124</c:v>
                </c:pt>
                <c:pt idx="350">
                  <c:v>1.7580703846825809</c:v>
                </c:pt>
                <c:pt idx="351">
                  <c:v>1.7589861234751942</c:v>
                </c:pt>
                <c:pt idx="352">
                  <c:v>1.7598062190529453</c:v>
                </c:pt>
                <c:pt idx="353">
                  <c:v>1.7605304216067763</c:v>
                </c:pt>
                <c:pt idx="354">
                  <c:v>1.761158510537574</c:v>
                </c:pt>
                <c:pt idx="355">
                  <c:v>1.7616902945233659</c:v>
                </c:pt>
                <c:pt idx="356">
                  <c:v>1.7621256115775981</c:v>
                </c:pt>
                <c:pt idx="357">
                  <c:v>1.7624643290984792</c:v>
                </c:pt>
                <c:pt idx="358">
                  <c:v>1.7627063439093706</c:v>
                </c:pt>
                <c:pt idx="359">
                  <c:v>1.7628515822902169</c:v>
                </c:pt>
              </c:numCache>
            </c:numRef>
          </c:xVal>
          <c:yVal>
            <c:numRef>
              <c:f>'ZXR750 Data'!$K$3:$K$362</c:f>
              <c:numCache>
                <c:formatCode>General</c:formatCode>
                <c:ptCount val="360"/>
                <c:pt idx="0">
                  <c:v>0.31789999999999996</c:v>
                </c:pt>
                <c:pt idx="1">
                  <c:v>0.32344812000641238</c:v>
                </c:pt>
                <c:pt idx="2">
                  <c:v>0.32899455000172501</c:v>
                </c:pt>
                <c:pt idx="3">
                  <c:v>0.33453760048963183</c:v>
                </c:pt>
                <c:pt idx="4">
                  <c:v>0.34007558300325741</c:v>
                </c:pt>
                <c:pt idx="5">
                  <c:v>0.34560681061948051</c:v>
                </c:pt>
                <c:pt idx="6">
                  <c:v>0.35112959847278702</c:v>
                </c:pt>
                <c:pt idx="7">
                  <c:v>0.35664226426849632</c:v>
                </c:pt>
                <c:pt idx="8">
                  <c:v>0.36214312879520477</c:v>
                </c:pt>
                <c:pt idx="9">
                  <c:v>0.36763051643628936</c:v>
                </c:pt>
                <c:pt idx="10">
                  <c:v>0.37310275568031709</c:v>
                </c:pt>
                <c:pt idx="11">
                  <c:v>0.37855817963020355</c:v>
                </c:pt>
                <c:pt idx="12">
                  <c:v>0.38399512651096568</c:v>
                </c:pt>
                <c:pt idx="13">
                  <c:v>0.38941194017591463</c:v>
                </c:pt>
                <c:pt idx="14">
                  <c:v>0.39480697061113434</c:v>
                </c:pt>
                <c:pt idx="15">
                  <c:v>0.40017857443809129</c:v>
                </c:pt>
                <c:pt idx="16">
                  <c:v>0.40552511541422398</c:v>
                </c:pt>
                <c:pt idx="17">
                  <c:v>0.41084496493135797</c:v>
                </c:pt>
                <c:pt idx="18">
                  <c:v>0.41613650251179574</c:v>
                </c:pt>
                <c:pt idx="19">
                  <c:v>0.42139811630193008</c:v>
                </c:pt>
                <c:pt idx="20">
                  <c:v>0.42662820356323006</c:v>
                </c:pt>
                <c:pt idx="21">
                  <c:v>0.43182517116045088</c:v>
                </c:pt>
                <c:pt idx="22">
                  <c:v>0.43698743604691836</c:v>
                </c:pt>
                <c:pt idx="23">
                  <c:v>0.44211342574674006</c:v>
                </c:pt>
                <c:pt idx="24">
                  <c:v>0.44720157883379685</c:v>
                </c:pt>
                <c:pt idx="25">
                  <c:v>0.4522503454073683</c:v>
                </c:pt>
                <c:pt idx="26">
                  <c:v>0.45725818756424763</c:v>
                </c:pt>
                <c:pt idx="27">
                  <c:v>0.46222357986720186</c:v>
                </c:pt>
                <c:pt idx="28">
                  <c:v>0.46714500980963464</c:v>
                </c:pt>
                <c:pt idx="29">
                  <c:v>0.47202097827631051</c:v>
                </c:pt>
                <c:pt idx="30">
                  <c:v>0.47684999999999989</c:v>
                </c:pt>
                <c:pt idx="31">
                  <c:v>0.48163060401390612</c:v>
                </c:pt>
                <c:pt idx="32">
                  <c:v>0.48636133409973581</c:v>
                </c:pt>
                <c:pt idx="33">
                  <c:v>0.49104074923127705</c:v>
                </c:pt>
                <c:pt idx="34">
                  <c:v>0.4956674240133504</c:v>
                </c:pt>
                <c:pt idx="35">
                  <c:v>0.50023994911599745</c:v>
                </c:pt>
                <c:pt idx="36">
                  <c:v>0.50475693170377711</c:v>
                </c:pt>
                <c:pt idx="37">
                  <c:v>0.5092169958600361</c:v>
                </c:pt>
                <c:pt idx="38">
                  <c:v>0.5136187830060267</c:v>
                </c:pt>
                <c:pt idx="39">
                  <c:v>0.51796095231474326</c:v>
                </c:pt>
                <c:pt idx="40">
                  <c:v>0.52224218111935072</c:v>
                </c:pt>
                <c:pt idx="41">
                  <c:v>0.52646116531608222</c:v>
                </c:pt>
                <c:pt idx="42">
                  <c:v>0.530616619761481</c:v>
                </c:pt>
                <c:pt idx="43">
                  <c:v>0.53470727866386825</c:v>
                </c:pt>
                <c:pt idx="44">
                  <c:v>0.53873189596891513</c:v>
                </c:pt>
                <c:pt idx="45">
                  <c:v>0.54268924573920341</c:v>
                </c:pt>
                <c:pt idx="46">
                  <c:v>0.54657812252765714</c:v>
                </c:pt>
                <c:pt idx="47">
                  <c:v>0.5503973417447342</c:v>
                </c:pt>
                <c:pt idx="48">
                  <c:v>0.55414574001926353</c:v>
                </c:pt>
                <c:pt idx="49">
                  <c:v>0.55782217555281921</c:v>
                </c:pt>
                <c:pt idx="50">
                  <c:v>0.56142552846752303</c:v>
                </c:pt>
                <c:pt idx="51">
                  <c:v>0.56495470114717095</c:v>
                </c:pt>
                <c:pt idx="52">
                  <c:v>0.56840861857157687</c:v>
                </c:pt>
                <c:pt idx="53">
                  <c:v>0.57178622864403428</c:v>
                </c:pt>
                <c:pt idx="54">
                  <c:v>0.57508650251179572</c:v>
                </c:pt>
                <c:pt idx="55">
                  <c:v>0.57830843487947048</c:v>
                </c:pt>
                <c:pt idx="56">
                  <c:v>0.58145104431524763</c:v>
                </c:pt>
                <c:pt idx="57">
                  <c:v>0.58451337354985022</c:v>
                </c:pt>
                <c:pt idx="58">
                  <c:v>0.58749448976812779</c:v>
                </c:pt>
                <c:pt idx="59">
                  <c:v>0.59039348489320143</c:v>
                </c:pt>
                <c:pt idx="60">
                  <c:v>0.59320947586307293</c:v>
                </c:pt>
                <c:pt idx="61">
                  <c:v>0.59594160489961379</c:v>
                </c:pt>
                <c:pt idx="62">
                  <c:v>0.59858903976985278</c:v>
                </c:pt>
                <c:pt idx="63">
                  <c:v>0.60115097403948203</c:v>
                </c:pt>
                <c:pt idx="64">
                  <c:v>0.60362662731850514</c:v>
                </c:pt>
                <c:pt idx="65">
                  <c:v>0.60601524549895092</c:v>
                </c:pt>
                <c:pt idx="66">
                  <c:v>0.60831610098458277</c:v>
                </c:pt>
                <c:pt idx="67">
                  <c:v>0.61052849291253075</c:v>
                </c:pt>
                <c:pt idx="68">
                  <c:v>0.61265174736678163</c:v>
                </c:pt>
                <c:pt idx="69">
                  <c:v>0.61468521758346029</c:v>
                </c:pt>
                <c:pt idx="70">
                  <c:v>0.6166282841478401</c:v>
                </c:pt>
                <c:pt idx="71">
                  <c:v>0.61848035518302269</c:v>
                </c:pt>
                <c:pt idx="72">
                  <c:v>0.62024086653022925</c:v>
                </c:pt>
                <c:pt idx="73">
                  <c:v>0.62190928192064887</c:v>
                </c:pt>
                <c:pt idx="74">
                  <c:v>0.62348509313879152</c:v>
                </c:pt>
                <c:pt idx="75">
                  <c:v>0.6249678201772948</c:v>
                </c:pt>
                <c:pt idx="76">
                  <c:v>0.62635701138313915</c:v>
                </c:pt>
                <c:pt idx="77">
                  <c:v>0.6276522435952262</c:v>
                </c:pt>
                <c:pt idx="78">
                  <c:v>0.62885312227327672</c:v>
                </c:pt>
                <c:pt idx="79">
                  <c:v>0.62995928161801229</c:v>
                </c:pt>
                <c:pt idx="80">
                  <c:v>0.63097038468258093</c:v>
                </c:pt>
                <c:pt idx="81">
                  <c:v>0.63188612347519424</c:v>
                </c:pt>
                <c:pt idx="82">
                  <c:v>0.63270621905294511</c:v>
                </c:pt>
                <c:pt idx="83">
                  <c:v>0.63343042160677621</c:v>
                </c:pt>
                <c:pt idx="84">
                  <c:v>0.634058510537574</c:v>
                </c:pt>
                <c:pt idx="85">
                  <c:v>0.63459029452336591</c:v>
                </c:pt>
                <c:pt idx="86">
                  <c:v>0.63502561157759807</c:v>
                </c:pt>
                <c:pt idx="87">
                  <c:v>0.63536432909847895</c:v>
                </c:pt>
                <c:pt idx="88">
                  <c:v>0.63560634390937043</c:v>
                </c:pt>
                <c:pt idx="89">
                  <c:v>0.63575158229021667</c:v>
                </c:pt>
                <c:pt idx="90">
                  <c:v>0.63579999999999992</c:v>
                </c:pt>
                <c:pt idx="91">
                  <c:v>0.63575158229021667</c:v>
                </c:pt>
                <c:pt idx="92">
                  <c:v>0.63560634390937043</c:v>
                </c:pt>
                <c:pt idx="93">
                  <c:v>0.63536432909847895</c:v>
                </c:pt>
                <c:pt idx="94">
                  <c:v>0.63502561157759807</c:v>
                </c:pt>
                <c:pt idx="95">
                  <c:v>0.63459029452336591</c:v>
                </c:pt>
                <c:pt idx="96">
                  <c:v>0.634058510537574</c:v>
                </c:pt>
                <c:pt idx="97">
                  <c:v>0.63343042160677621</c:v>
                </c:pt>
                <c:pt idx="98">
                  <c:v>0.63270621905294511</c:v>
                </c:pt>
                <c:pt idx="99">
                  <c:v>0.63188612347519424</c:v>
                </c:pt>
                <c:pt idx="100">
                  <c:v>0.63097038468258093</c:v>
                </c:pt>
                <c:pt idx="101">
                  <c:v>0.62995928161801229</c:v>
                </c:pt>
                <c:pt idx="102">
                  <c:v>0.62885312227327672</c:v>
                </c:pt>
                <c:pt idx="103">
                  <c:v>0.6276522435952262</c:v>
                </c:pt>
                <c:pt idx="104">
                  <c:v>0.62635701138313915</c:v>
                </c:pt>
                <c:pt idx="105">
                  <c:v>0.6249678201772948</c:v>
                </c:pt>
                <c:pt idx="106">
                  <c:v>0.62348509313879152</c:v>
                </c:pt>
                <c:pt idx="107">
                  <c:v>0.62190928192064887</c:v>
                </c:pt>
                <c:pt idx="108">
                  <c:v>0.62024086653022925</c:v>
                </c:pt>
                <c:pt idx="109">
                  <c:v>0.61848035518302269</c:v>
                </c:pt>
                <c:pt idx="110">
                  <c:v>0.61662828414784021</c:v>
                </c:pt>
                <c:pt idx="111">
                  <c:v>0.61468521758346029</c:v>
                </c:pt>
                <c:pt idx="112">
                  <c:v>0.61265174736678163</c:v>
                </c:pt>
                <c:pt idx="113">
                  <c:v>0.61052849291253075</c:v>
                </c:pt>
                <c:pt idx="114">
                  <c:v>0.60831610098458277</c:v>
                </c:pt>
                <c:pt idx="115">
                  <c:v>0.60601524549895092</c:v>
                </c:pt>
                <c:pt idx="116">
                  <c:v>0.60362662731850514</c:v>
                </c:pt>
                <c:pt idx="117">
                  <c:v>0.60115097403948203</c:v>
                </c:pt>
                <c:pt idx="118">
                  <c:v>0.59858903976985278</c:v>
                </c:pt>
                <c:pt idx="119">
                  <c:v>0.59594160489961379</c:v>
                </c:pt>
                <c:pt idx="120">
                  <c:v>0.59320947586307304</c:v>
                </c:pt>
                <c:pt idx="121">
                  <c:v>0.59039348489320143</c:v>
                </c:pt>
                <c:pt idx="122">
                  <c:v>0.58749448976812779</c:v>
                </c:pt>
                <c:pt idx="123">
                  <c:v>0.58451337354985022</c:v>
                </c:pt>
                <c:pt idx="124">
                  <c:v>0.58145104431524763</c:v>
                </c:pt>
                <c:pt idx="125">
                  <c:v>0.57830843487947037</c:v>
                </c:pt>
                <c:pt idx="126">
                  <c:v>0.57508650251179572</c:v>
                </c:pt>
                <c:pt idx="127">
                  <c:v>0.57178622864403428</c:v>
                </c:pt>
                <c:pt idx="128">
                  <c:v>0.56840861857157687</c:v>
                </c:pt>
                <c:pt idx="129">
                  <c:v>0.56495470114717095</c:v>
                </c:pt>
                <c:pt idx="130">
                  <c:v>0.56142552846752303</c:v>
                </c:pt>
                <c:pt idx="131">
                  <c:v>0.55782217555281921</c:v>
                </c:pt>
                <c:pt idx="132">
                  <c:v>0.55414574001926353</c:v>
                </c:pt>
                <c:pt idx="133">
                  <c:v>0.55039734174473431</c:v>
                </c:pt>
                <c:pt idx="134">
                  <c:v>0.54657812252765714</c:v>
                </c:pt>
                <c:pt idx="135">
                  <c:v>0.54268924573920341</c:v>
                </c:pt>
                <c:pt idx="136">
                  <c:v>0.53873189596891513</c:v>
                </c:pt>
                <c:pt idx="137">
                  <c:v>0.53470727866386825</c:v>
                </c:pt>
                <c:pt idx="138">
                  <c:v>0.530616619761481</c:v>
                </c:pt>
                <c:pt idx="139">
                  <c:v>0.52646116531608222</c:v>
                </c:pt>
                <c:pt idx="140">
                  <c:v>0.52224218111935083</c:v>
                </c:pt>
                <c:pt idx="141">
                  <c:v>0.51796095231474326</c:v>
                </c:pt>
                <c:pt idx="142">
                  <c:v>0.5136187830060267</c:v>
                </c:pt>
                <c:pt idx="143">
                  <c:v>0.5092169958600361</c:v>
                </c:pt>
                <c:pt idx="144">
                  <c:v>0.50475693170377722</c:v>
                </c:pt>
                <c:pt idx="145">
                  <c:v>0.50023994911599745</c:v>
                </c:pt>
                <c:pt idx="146">
                  <c:v>0.4956674240133504</c:v>
                </c:pt>
                <c:pt idx="147">
                  <c:v>0.49104074923127711</c:v>
                </c:pt>
                <c:pt idx="148">
                  <c:v>0.48636133409973581</c:v>
                </c:pt>
                <c:pt idx="149">
                  <c:v>0.48163060401390623</c:v>
                </c:pt>
                <c:pt idx="150">
                  <c:v>0.47684999999999989</c:v>
                </c:pt>
                <c:pt idx="151">
                  <c:v>0.47202097827631051</c:v>
                </c:pt>
                <c:pt idx="152">
                  <c:v>0.46714500980963458</c:v>
                </c:pt>
                <c:pt idx="153">
                  <c:v>0.46222357986720186</c:v>
                </c:pt>
                <c:pt idx="154">
                  <c:v>0.45725818756424763</c:v>
                </c:pt>
                <c:pt idx="155">
                  <c:v>0.4522503454073683</c:v>
                </c:pt>
                <c:pt idx="156">
                  <c:v>0.44720157883379691</c:v>
                </c:pt>
                <c:pt idx="157">
                  <c:v>0.44211342574674006</c:v>
                </c:pt>
                <c:pt idx="158">
                  <c:v>0.43698743604691848</c:v>
                </c:pt>
                <c:pt idx="159">
                  <c:v>0.43182517116045088</c:v>
                </c:pt>
                <c:pt idx="160">
                  <c:v>0.42662820356323006</c:v>
                </c:pt>
                <c:pt idx="161">
                  <c:v>0.42139811630193003</c:v>
                </c:pt>
                <c:pt idx="162">
                  <c:v>0.41613650251179579</c:v>
                </c:pt>
                <c:pt idx="163">
                  <c:v>0.41084496493135791</c:v>
                </c:pt>
                <c:pt idx="164">
                  <c:v>0.40552511541422398</c:v>
                </c:pt>
                <c:pt idx="165">
                  <c:v>0.40017857443809135</c:v>
                </c:pt>
                <c:pt idx="166">
                  <c:v>0.39480697061113434</c:v>
                </c:pt>
                <c:pt idx="167">
                  <c:v>0.38941194017591468</c:v>
                </c:pt>
                <c:pt idx="168">
                  <c:v>0.38399512651096562</c:v>
                </c:pt>
                <c:pt idx="169">
                  <c:v>0.37855817963020361</c:v>
                </c:pt>
                <c:pt idx="170">
                  <c:v>0.37310275568031709</c:v>
                </c:pt>
                <c:pt idx="171">
                  <c:v>0.36763051643628941</c:v>
                </c:pt>
                <c:pt idx="172">
                  <c:v>0.36214312879520472</c:v>
                </c:pt>
                <c:pt idx="173">
                  <c:v>0.35664226426849638</c:v>
                </c:pt>
                <c:pt idx="174">
                  <c:v>0.35112959847278707</c:v>
                </c:pt>
                <c:pt idx="175">
                  <c:v>0.34560681061948051</c:v>
                </c:pt>
                <c:pt idx="176">
                  <c:v>0.34007558300325746</c:v>
                </c:pt>
                <c:pt idx="177">
                  <c:v>0.33453760048963177</c:v>
                </c:pt>
                <c:pt idx="178">
                  <c:v>0.32899455000172506</c:v>
                </c:pt>
                <c:pt idx="179">
                  <c:v>0.32344812000641238</c:v>
                </c:pt>
                <c:pt idx="180">
                  <c:v>0.31790000000000002</c:v>
                </c:pt>
                <c:pt idx="181">
                  <c:v>0.31235187999358749</c:v>
                </c:pt>
                <c:pt idx="182">
                  <c:v>0.30680544999827492</c:v>
                </c:pt>
                <c:pt idx="183">
                  <c:v>0.30126239951036821</c:v>
                </c:pt>
                <c:pt idx="184">
                  <c:v>0.29572441699674257</c:v>
                </c:pt>
                <c:pt idx="185">
                  <c:v>0.29019318938051952</c:v>
                </c:pt>
                <c:pt idx="186">
                  <c:v>0.2846704015272129</c:v>
                </c:pt>
                <c:pt idx="187">
                  <c:v>0.27915773573150365</c:v>
                </c:pt>
                <c:pt idx="188">
                  <c:v>0.27365687120479515</c:v>
                </c:pt>
                <c:pt idx="189">
                  <c:v>0.26816948356371062</c:v>
                </c:pt>
                <c:pt idx="190">
                  <c:v>0.26269724431968278</c:v>
                </c:pt>
                <c:pt idx="191">
                  <c:v>0.25724182036979637</c:v>
                </c:pt>
                <c:pt idx="192">
                  <c:v>0.25180487348903424</c:v>
                </c:pt>
                <c:pt idx="193">
                  <c:v>0.24638805982408529</c:v>
                </c:pt>
                <c:pt idx="194">
                  <c:v>0.24099302938886569</c:v>
                </c:pt>
                <c:pt idx="195">
                  <c:v>0.23562142556190863</c:v>
                </c:pt>
                <c:pt idx="196">
                  <c:v>0.230274884585776</c:v>
                </c:pt>
                <c:pt idx="197">
                  <c:v>0.22495503506864195</c:v>
                </c:pt>
                <c:pt idx="198">
                  <c:v>0.21966349748820424</c:v>
                </c:pt>
                <c:pt idx="199">
                  <c:v>0.21440188369806984</c:v>
                </c:pt>
                <c:pt idx="200">
                  <c:v>0.20917179643676992</c:v>
                </c:pt>
                <c:pt idx="201">
                  <c:v>0.20397482883954898</c:v>
                </c:pt>
                <c:pt idx="202">
                  <c:v>0.19881256395308156</c:v>
                </c:pt>
                <c:pt idx="203">
                  <c:v>0.19368657425325991</c:v>
                </c:pt>
                <c:pt idx="204">
                  <c:v>0.1885984211662031</c:v>
                </c:pt>
                <c:pt idx="205">
                  <c:v>0.18354965459263167</c:v>
                </c:pt>
                <c:pt idx="206">
                  <c:v>0.17854181243575226</c:v>
                </c:pt>
                <c:pt idx="207">
                  <c:v>0.17357642013279809</c:v>
                </c:pt>
                <c:pt idx="208">
                  <c:v>0.16865499019036528</c:v>
                </c:pt>
                <c:pt idx="209">
                  <c:v>0.16377902172368947</c:v>
                </c:pt>
                <c:pt idx="210">
                  <c:v>0.15894999999999995</c:v>
                </c:pt>
                <c:pt idx="211">
                  <c:v>0.15416939598609378</c:v>
                </c:pt>
                <c:pt idx="212">
                  <c:v>0.14943866590026417</c:v>
                </c:pt>
                <c:pt idx="213">
                  <c:v>0.14475925076872287</c:v>
                </c:pt>
                <c:pt idx="214">
                  <c:v>0.1401325759866496</c:v>
                </c:pt>
                <c:pt idx="215">
                  <c:v>0.13556005088400241</c:v>
                </c:pt>
                <c:pt idx="216">
                  <c:v>0.13104306829622281</c:v>
                </c:pt>
                <c:pt idx="217">
                  <c:v>0.12658300413996382</c:v>
                </c:pt>
                <c:pt idx="218">
                  <c:v>0.12218121699397325</c:v>
                </c:pt>
                <c:pt idx="219">
                  <c:v>0.1178390476852566</c:v>
                </c:pt>
                <c:pt idx="220">
                  <c:v>0.11355781888064917</c:v>
                </c:pt>
                <c:pt idx="221">
                  <c:v>0.10933883468391781</c:v>
                </c:pt>
                <c:pt idx="222">
                  <c:v>0.10518338023851895</c:v>
                </c:pt>
                <c:pt idx="223">
                  <c:v>0.10109272133613176</c:v>
                </c:pt>
                <c:pt idx="224">
                  <c:v>9.7068104031084734E-2</c:v>
                </c:pt>
                <c:pt idx="225">
                  <c:v>9.3110754260796541E-2</c:v>
                </c:pt>
                <c:pt idx="226">
                  <c:v>8.9221877472342781E-2</c:v>
                </c:pt>
                <c:pt idx="227">
                  <c:v>8.540265825526569E-2</c:v>
                </c:pt>
                <c:pt idx="228">
                  <c:v>8.1654259980736332E-2</c:v>
                </c:pt>
                <c:pt idx="229">
                  <c:v>7.7977824447180766E-2</c:v>
                </c:pt>
                <c:pt idx="230">
                  <c:v>7.4374471532476921E-2</c:v>
                </c:pt>
                <c:pt idx="231">
                  <c:v>7.0845298852829058E-2</c:v>
                </c:pt>
                <c:pt idx="232">
                  <c:v>6.7391381428423047E-2</c:v>
                </c:pt>
                <c:pt idx="233">
                  <c:v>6.4013771355965587E-2</c:v>
                </c:pt>
                <c:pt idx="234">
                  <c:v>6.071349748820426E-2</c:v>
                </c:pt>
                <c:pt idx="235">
                  <c:v>5.7491565120529553E-2</c:v>
                </c:pt>
                <c:pt idx="236">
                  <c:v>5.4348955684752176E-2</c:v>
                </c:pt>
                <c:pt idx="237">
                  <c:v>5.1286626450149697E-2</c:v>
                </c:pt>
                <c:pt idx="238">
                  <c:v>4.8305510231872184E-2</c:v>
                </c:pt>
                <c:pt idx="239">
                  <c:v>4.5406515106798551E-2</c:v>
                </c:pt>
                <c:pt idx="240">
                  <c:v>4.2590524136927044E-2</c:v>
                </c:pt>
                <c:pt idx="241">
                  <c:v>3.9858395100386024E-2</c:v>
                </c:pt>
                <c:pt idx="242">
                  <c:v>3.7210960230147083E-2</c:v>
                </c:pt>
                <c:pt idx="243">
                  <c:v>3.4649025960517887E-2</c:v>
                </c:pt>
                <c:pt idx="244">
                  <c:v>3.2173372681494838E-2</c:v>
                </c:pt>
                <c:pt idx="245">
                  <c:v>2.9784754501048949E-2</c:v>
                </c:pt>
                <c:pt idx="246">
                  <c:v>2.7483899015417146E-2</c:v>
                </c:pt>
                <c:pt idx="247">
                  <c:v>2.5271507087469225E-2</c:v>
                </c:pt>
                <c:pt idx="248">
                  <c:v>2.3148252633218291E-2</c:v>
                </c:pt>
                <c:pt idx="249">
                  <c:v>2.1114782416539579E-2</c:v>
                </c:pt>
                <c:pt idx="250">
                  <c:v>1.917171585215971E-2</c:v>
                </c:pt>
                <c:pt idx="251">
                  <c:v>1.7319644816977176E-2</c:v>
                </c:pt>
                <c:pt idx="252">
                  <c:v>1.555913346977067E-2</c:v>
                </c:pt>
                <c:pt idx="253">
                  <c:v>1.389071807935105E-2</c:v>
                </c:pt>
                <c:pt idx="254">
                  <c:v>1.2314906861208397E-2</c:v>
                </c:pt>
                <c:pt idx="255">
                  <c:v>1.0832179822705179E-2</c:v>
                </c:pt>
                <c:pt idx="256">
                  <c:v>9.4429886168607147E-3</c:v>
                </c:pt>
                <c:pt idx="257">
                  <c:v>8.1477564047737761E-3</c:v>
                </c:pt>
                <c:pt idx="258">
                  <c:v>6.9468777267231996E-3</c:v>
                </c:pt>
                <c:pt idx="259">
                  <c:v>5.8407183819876307E-3</c:v>
                </c:pt>
                <c:pt idx="260">
                  <c:v>4.8296153174190448E-3</c:v>
                </c:pt>
                <c:pt idx="261">
                  <c:v>3.9138765248057372E-3</c:v>
                </c:pt>
                <c:pt idx="262">
                  <c:v>3.0937809470548139E-3</c:v>
                </c:pt>
                <c:pt idx="263">
                  <c:v>2.3695783932237147E-3</c:v>
                </c:pt>
                <c:pt idx="264">
                  <c:v>1.7414894624258603E-3</c:v>
                </c:pt>
                <c:pt idx="265">
                  <c:v>1.2097054766340709E-3</c:v>
                </c:pt>
                <c:pt idx="266">
                  <c:v>7.7438842240190597E-4</c:v>
                </c:pt>
                <c:pt idx="267">
                  <c:v>4.356709015209681E-4</c:v>
                </c:pt>
                <c:pt idx="268">
                  <c:v>1.936560906294349E-4</c:v>
                </c:pt>
                <c:pt idx="269">
                  <c:v>4.8417709783199481E-5</c:v>
                </c:pt>
                <c:pt idx="270">
                  <c:v>0</c:v>
                </c:pt>
                <c:pt idx="271">
                  <c:v>4.8417709783199481E-5</c:v>
                </c:pt>
                <c:pt idx="272">
                  <c:v>1.936560906294349E-4</c:v>
                </c:pt>
                <c:pt idx="273">
                  <c:v>4.356709015209681E-4</c:v>
                </c:pt>
                <c:pt idx="274">
                  <c:v>7.7438842240185046E-4</c:v>
                </c:pt>
                <c:pt idx="275">
                  <c:v>1.2097054766340709E-3</c:v>
                </c:pt>
                <c:pt idx="276">
                  <c:v>1.7414894624258603E-3</c:v>
                </c:pt>
                <c:pt idx="277">
                  <c:v>2.3695783932237147E-3</c:v>
                </c:pt>
                <c:pt idx="278">
                  <c:v>3.0937809470547584E-3</c:v>
                </c:pt>
                <c:pt idx="279">
                  <c:v>3.9138765248056817E-3</c:v>
                </c:pt>
                <c:pt idx="280">
                  <c:v>4.8296153174190448E-3</c:v>
                </c:pt>
                <c:pt idx="281">
                  <c:v>5.8407183819876307E-3</c:v>
                </c:pt>
                <c:pt idx="282">
                  <c:v>6.9468777267231996E-3</c:v>
                </c:pt>
                <c:pt idx="283">
                  <c:v>8.1477564047737205E-3</c:v>
                </c:pt>
                <c:pt idx="284">
                  <c:v>9.4429886168606592E-3</c:v>
                </c:pt>
                <c:pt idx="285">
                  <c:v>1.0832179822705124E-2</c:v>
                </c:pt>
                <c:pt idx="286">
                  <c:v>1.2314906861208452E-2</c:v>
                </c:pt>
                <c:pt idx="287">
                  <c:v>1.389071807935105E-2</c:v>
                </c:pt>
                <c:pt idx="288">
                  <c:v>1.555913346977067E-2</c:v>
                </c:pt>
                <c:pt idx="289">
                  <c:v>1.731964481697712E-2</c:v>
                </c:pt>
                <c:pt idx="290">
                  <c:v>1.9171715852159765E-2</c:v>
                </c:pt>
                <c:pt idx="291">
                  <c:v>2.1114782416539579E-2</c:v>
                </c:pt>
                <c:pt idx="292">
                  <c:v>2.3148252633218291E-2</c:v>
                </c:pt>
                <c:pt idx="293">
                  <c:v>2.5271507087469169E-2</c:v>
                </c:pt>
                <c:pt idx="294">
                  <c:v>2.748389901541709E-2</c:v>
                </c:pt>
                <c:pt idx="295">
                  <c:v>2.9784754501049004E-2</c:v>
                </c:pt>
                <c:pt idx="296">
                  <c:v>3.2173372681494783E-2</c:v>
                </c:pt>
                <c:pt idx="297">
                  <c:v>3.4649025960517832E-2</c:v>
                </c:pt>
                <c:pt idx="298">
                  <c:v>3.7210960230147083E-2</c:v>
                </c:pt>
                <c:pt idx="299">
                  <c:v>3.9858395100386135E-2</c:v>
                </c:pt>
                <c:pt idx="300">
                  <c:v>4.2590524136926988E-2</c:v>
                </c:pt>
                <c:pt idx="301">
                  <c:v>4.5406515106798495E-2</c:v>
                </c:pt>
                <c:pt idx="302">
                  <c:v>4.8305510231872129E-2</c:v>
                </c:pt>
                <c:pt idx="303">
                  <c:v>5.1286626450149642E-2</c:v>
                </c:pt>
                <c:pt idx="304">
                  <c:v>5.4348955684752287E-2</c:v>
                </c:pt>
                <c:pt idx="305">
                  <c:v>5.7491565120529498E-2</c:v>
                </c:pt>
                <c:pt idx="306">
                  <c:v>6.0713497488204149E-2</c:v>
                </c:pt>
                <c:pt idx="307">
                  <c:v>6.4013771355965532E-2</c:v>
                </c:pt>
                <c:pt idx="308">
                  <c:v>6.7391381428423158E-2</c:v>
                </c:pt>
                <c:pt idx="309">
                  <c:v>7.0845298852828975E-2</c:v>
                </c:pt>
                <c:pt idx="310">
                  <c:v>7.4374471532476838E-2</c:v>
                </c:pt>
                <c:pt idx="311">
                  <c:v>7.797782444718071E-2</c:v>
                </c:pt>
                <c:pt idx="312">
                  <c:v>8.1654259980736249E-2</c:v>
                </c:pt>
                <c:pt idx="313">
                  <c:v>8.5402658255265745E-2</c:v>
                </c:pt>
                <c:pt idx="314">
                  <c:v>8.9221877472342781E-2</c:v>
                </c:pt>
                <c:pt idx="315">
                  <c:v>9.3110754260796486E-2</c:v>
                </c:pt>
                <c:pt idx="316">
                  <c:v>9.7068104031084651E-2</c:v>
                </c:pt>
                <c:pt idx="317">
                  <c:v>0.10109272133613179</c:v>
                </c:pt>
                <c:pt idx="318">
                  <c:v>0.10518338023851898</c:v>
                </c:pt>
                <c:pt idx="319">
                  <c:v>0.1093388346839177</c:v>
                </c:pt>
                <c:pt idx="320">
                  <c:v>0.11355781888064906</c:v>
                </c:pt>
                <c:pt idx="321">
                  <c:v>0.11783904768525655</c:v>
                </c:pt>
                <c:pt idx="322">
                  <c:v>0.12218121699397325</c:v>
                </c:pt>
                <c:pt idx="323">
                  <c:v>0.12658300413996385</c:v>
                </c:pt>
                <c:pt idx="324">
                  <c:v>0.1310430682962227</c:v>
                </c:pt>
                <c:pt idx="325">
                  <c:v>0.1355600508840023</c:v>
                </c:pt>
                <c:pt idx="326">
                  <c:v>0.14013257598664966</c:v>
                </c:pt>
                <c:pt idx="327">
                  <c:v>0.1447592507687229</c:v>
                </c:pt>
                <c:pt idx="328">
                  <c:v>0.14943866590026411</c:v>
                </c:pt>
                <c:pt idx="329">
                  <c:v>0.15416939598609367</c:v>
                </c:pt>
                <c:pt idx="330">
                  <c:v>0.15894999999999984</c:v>
                </c:pt>
                <c:pt idx="331">
                  <c:v>0.16377902172368949</c:v>
                </c:pt>
                <c:pt idx="332">
                  <c:v>0.16865499019036528</c:v>
                </c:pt>
                <c:pt idx="333">
                  <c:v>0.173576420132798</c:v>
                </c:pt>
                <c:pt idx="334">
                  <c:v>0.17854181243575215</c:v>
                </c:pt>
                <c:pt idx="335">
                  <c:v>0.1835496545926317</c:v>
                </c:pt>
                <c:pt idx="336">
                  <c:v>0.1885984211662031</c:v>
                </c:pt>
                <c:pt idx="337">
                  <c:v>0.1936865742532598</c:v>
                </c:pt>
                <c:pt idx="338">
                  <c:v>0.19881256395308144</c:v>
                </c:pt>
                <c:pt idx="339">
                  <c:v>0.20397482883954887</c:v>
                </c:pt>
                <c:pt idx="340">
                  <c:v>0.20917179643676992</c:v>
                </c:pt>
                <c:pt idx="341">
                  <c:v>0.21440188369806984</c:v>
                </c:pt>
                <c:pt idx="342">
                  <c:v>0.21966349748820413</c:v>
                </c:pt>
                <c:pt idx="343">
                  <c:v>0.22495503506864184</c:v>
                </c:pt>
                <c:pt idx="344">
                  <c:v>0.230274884585776</c:v>
                </c:pt>
                <c:pt idx="345">
                  <c:v>0.23562142556190863</c:v>
                </c:pt>
                <c:pt idx="346">
                  <c:v>0.24099302938886555</c:v>
                </c:pt>
                <c:pt idx="347">
                  <c:v>0.24638805982408518</c:v>
                </c:pt>
                <c:pt idx="348">
                  <c:v>0.25180487348903413</c:v>
                </c:pt>
                <c:pt idx="349">
                  <c:v>0.25724182036979643</c:v>
                </c:pt>
                <c:pt idx="350">
                  <c:v>0.26269724431968278</c:v>
                </c:pt>
                <c:pt idx="351">
                  <c:v>0.26816948356371051</c:v>
                </c:pt>
                <c:pt idx="352">
                  <c:v>0.27365687120479504</c:v>
                </c:pt>
                <c:pt idx="353">
                  <c:v>0.27915773573150365</c:v>
                </c:pt>
                <c:pt idx="354">
                  <c:v>0.28467040152721296</c:v>
                </c:pt>
                <c:pt idx="355">
                  <c:v>0.29019318938051941</c:v>
                </c:pt>
                <c:pt idx="356">
                  <c:v>0.2957244169967424</c:v>
                </c:pt>
                <c:pt idx="357">
                  <c:v>0.30126239951036793</c:v>
                </c:pt>
                <c:pt idx="358">
                  <c:v>0.30680544999827497</c:v>
                </c:pt>
                <c:pt idx="359">
                  <c:v>0.31235187999358754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B2-4739-BF0A-C9DC3C6A36B5}"/>
            </c:ext>
          </c:extLst>
        </c:ser>
        <c:ser>
          <c:idx val="2"/>
          <c:order val="2"/>
          <c:tx>
            <c:strRef>
              <c:f>{"Front Sprocket"}</c:f>
              <c:strCache>
                <c:ptCount val="1"/>
                <c:pt idx="0">
                  <c:v>Front Sprocket</c:v>
                </c:pt>
              </c:strCache>
            </c:strRef>
          </c:tx>
          <c:spPr>
            <a:ln w="19050" cap="rnd">
              <a:solidFill>
                <a:srgbClr val="2AA0A4"/>
              </a:solidFill>
              <a:round/>
            </a:ln>
            <a:effectLst/>
          </c:spPr>
          <c:marker>
            <c:symbol val="none"/>
          </c:marker>
          <c:xVal>
            <c:numRef>
              <c:f>'ZXR750 Data'!$N$3:$N$362</c:f>
              <c:numCache>
                <c:formatCode>General</c:formatCode>
                <c:ptCount val="360"/>
                <c:pt idx="0">
                  <c:v>0.87611695957774982</c:v>
                </c:pt>
                <c:pt idx="1">
                  <c:v>0.87611054069011596</c:v>
                </c:pt>
                <c:pt idx="2">
                  <c:v>0.87609128598246966</c:v>
                </c:pt>
                <c:pt idx="3">
                  <c:v>0.87605920131998138</c:v>
                </c:pt>
                <c:pt idx="4">
                  <c:v>0.87601429647595008</c:v>
                </c:pt>
                <c:pt idx="5">
                  <c:v>0.87595658512882646</c:v>
                </c:pt>
                <c:pt idx="6">
                  <c:v>0.87588608485804575</c:v>
                </c:pt>
                <c:pt idx="7">
                  <c:v>0.87580281713867336</c:v>
                </c:pt>
                <c:pt idx="8">
                  <c:v>0.87570680733486328</c:v>
                </c:pt>
                <c:pt idx="9">
                  <c:v>0.87559808469213196</c:v>
                </c:pt>
                <c:pt idx="10">
                  <c:v>0.87547668232844933</c:v>
                </c:pt>
                <c:pt idx="11">
                  <c:v>0.87534263722415162</c:v>
                </c:pt>
                <c:pt idx="12">
                  <c:v>0.87519599021067607</c:v>
                </c:pt>
                <c:pt idx="13">
                  <c:v>0.87503678595812362</c:v>
                </c:pt>
                <c:pt idx="14">
                  <c:v>0.87486507296165172</c:v>
                </c:pt>
                <c:pt idx="15">
                  <c:v>0.87468090352670258</c:v>
                </c:pt>
                <c:pt idx="16">
                  <c:v>0.87448433375307033</c:v>
                </c:pt>
                <c:pt idx="17">
                  <c:v>0.87427542351781196</c:v>
                </c:pt>
                <c:pt idx="18">
                  <c:v>0.87405423645700908</c:v>
                </c:pt>
                <c:pt idx="19">
                  <c:v>0.87382083994638304</c:v>
                </c:pt>
                <c:pt idx="20">
                  <c:v>0.87357530508077197</c:v>
                </c:pt>
                <c:pt idx="21">
                  <c:v>0.87331770665247443</c:v>
                </c:pt>
                <c:pt idx="22">
                  <c:v>0.87304812312846714</c:v>
                </c:pt>
                <c:pt idx="23">
                  <c:v>0.87276663662650289</c:v>
                </c:pt>
                <c:pt idx="24">
                  <c:v>0.87247333289009721</c:v>
                </c:pt>
                <c:pt idx="25">
                  <c:v>0.87216830126240941</c:v>
                </c:pt>
                <c:pt idx="26">
                  <c:v>0.87185163465902826</c:v>
                </c:pt>
                <c:pt idx="27">
                  <c:v>0.87152342953966855</c:v>
                </c:pt>
                <c:pt idx="28">
                  <c:v>0.87118378587878931</c:v>
                </c:pt>
                <c:pt idx="29">
                  <c:v>0.87083280713513966</c:v>
                </c:pt>
                <c:pt idx="30">
                  <c:v>0.87047060022024503</c:v>
                </c:pt>
                <c:pt idx="31">
                  <c:v>0.87009727546584037</c:v>
                </c:pt>
                <c:pt idx="32">
                  <c:v>0.86971294659026244</c:v>
                </c:pt>
                <c:pt idx="33">
                  <c:v>0.86931773066380968</c:v>
                </c:pt>
                <c:pt idx="34">
                  <c:v>0.86891174807308202</c:v>
                </c:pt>
                <c:pt idx="35">
                  <c:v>0.86849512248430938</c:v>
                </c:pt>
                <c:pt idx="36">
                  <c:v>0.86806798080568204</c:v>
                </c:pt>
                <c:pt idx="37">
                  <c:v>0.86763045314869303</c:v>
                </c:pt>
                <c:pt idx="38">
                  <c:v>0.86718267278850514</c:v>
                </c:pt>
                <c:pt idx="39">
                  <c:v>0.86672477612335386</c:v>
                </c:pt>
                <c:pt idx="40">
                  <c:v>0.86625690263299915</c:v>
                </c:pt>
                <c:pt idx="41">
                  <c:v>0.86577919483623855</c:v>
                </c:pt>
                <c:pt idx="42">
                  <c:v>0.86529179824749458</c:v>
                </c:pt>
                <c:pt idx="43">
                  <c:v>0.86479486133248973</c:v>
                </c:pt>
                <c:pt idx="44">
                  <c:v>0.86428853546302231</c:v>
                </c:pt>
                <c:pt idx="45">
                  <c:v>0.86377297487085691</c:v>
                </c:pt>
                <c:pt idx="46">
                  <c:v>0.86324833660074429</c:v>
                </c:pt>
                <c:pt idx="47">
                  <c:v>0.86271478046258387</c:v>
                </c:pt>
                <c:pt idx="48">
                  <c:v>0.86217246898274391</c:v>
                </c:pt>
                <c:pt idx="49">
                  <c:v>0.86162156735455475</c:v>
                </c:pt>
                <c:pt idx="50">
                  <c:v>0.86106224338798909</c:v>
                </c:pt>
                <c:pt idx="51">
                  <c:v>0.86049466745854519</c:v>
                </c:pt>
                <c:pt idx="52">
                  <c:v>0.85991901245534974</c:v>
                </c:pt>
                <c:pt idx="53">
                  <c:v>0.85933545372849296</c:v>
                </c:pt>
                <c:pt idx="54">
                  <c:v>0.85874416903561612</c:v>
                </c:pt>
                <c:pt idx="55">
                  <c:v>0.85814533848776464</c:v>
                </c:pt>
                <c:pt idx="56">
                  <c:v>0.85753914449452451</c:v>
                </c:pt>
                <c:pt idx="57">
                  <c:v>0.85692577170845818</c:v>
                </c:pt>
                <c:pt idx="58">
                  <c:v>0.85630540696885826</c:v>
                </c:pt>
                <c:pt idx="59">
                  <c:v>0.8556782392448341</c:v>
                </c:pt>
                <c:pt idx="60">
                  <c:v>0.85504445957774988</c:v>
                </c:pt>
                <c:pt idx="61">
                  <c:v>0.85440426102303169</c:v>
                </c:pt>
                <c:pt idx="62">
                  <c:v>0.85375783859136123</c:v>
                </c:pt>
                <c:pt idx="63">
                  <c:v>0.85310538918927303</c:v>
                </c:pt>
                <c:pt idx="64">
                  <c:v>0.85244711155917552</c:v>
                </c:pt>
                <c:pt idx="65">
                  <c:v>0.85178320621881165</c:v>
                </c:pt>
                <c:pt idx="66">
                  <c:v>0.85111387540017946</c:v>
                </c:pt>
                <c:pt idx="67">
                  <c:v>0.85043932298793024</c:v>
                </c:pt>
                <c:pt idx="68">
                  <c:v>0.84975975445726348</c:v>
                </c:pt>
                <c:pt idx="69">
                  <c:v>0.84907537681133649</c:v>
                </c:pt>
                <c:pt idx="70">
                  <c:v>0.84838639851821018</c:v>
                </c:pt>
                <c:pt idx="71">
                  <c:v>0.8476930294473467</c:v>
                </c:pt>
                <c:pt idx="72">
                  <c:v>0.84699548080568199</c:v>
                </c:pt>
                <c:pt idx="73">
                  <c:v>0.84629396507328958</c:v>
                </c:pt>
                <c:pt idx="74">
                  <c:v>0.84558869593865726</c:v>
                </c:pt>
                <c:pt idx="75">
                  <c:v>0.84487988823359561</c:v>
                </c:pt>
                <c:pt idx="76">
                  <c:v>0.84416775786779785</c:v>
                </c:pt>
                <c:pt idx="77">
                  <c:v>0.84345252176307206</c:v>
                </c:pt>
                <c:pt idx="78">
                  <c:v>0.84273439778726433</c:v>
                </c:pt>
                <c:pt idx="79">
                  <c:v>0.84201360468789432</c:v>
                </c:pt>
                <c:pt idx="80">
                  <c:v>0.84129036202552265</c:v>
                </c:pt>
                <c:pt idx="81">
                  <c:v>0.84056489010687041</c:v>
                </c:pt>
                <c:pt idx="82">
                  <c:v>0.83983740991771183</c:v>
                </c:pt>
                <c:pt idx="83">
                  <c:v>0.83910814305555981</c:v>
                </c:pt>
                <c:pt idx="84">
                  <c:v>0.83837731166216511</c:v>
                </c:pt>
                <c:pt idx="85">
                  <c:v>0.83764513835584986</c:v>
                </c:pt>
                <c:pt idx="86">
                  <c:v>0.83691184616369596</c:v>
                </c:pt>
                <c:pt idx="87">
                  <c:v>0.8361776584536087</c:v>
                </c:pt>
                <c:pt idx="88">
                  <c:v>0.8354427988662767</c:v>
                </c:pt>
                <c:pt idx="89">
                  <c:v>0.83470749124704913</c:v>
                </c:pt>
                <c:pt idx="90">
                  <c:v>0.83397195957774983</c:v>
                </c:pt>
                <c:pt idx="91">
                  <c:v>0.83323642790845054</c:v>
                </c:pt>
                <c:pt idx="92">
                  <c:v>0.83250112028922296</c:v>
                </c:pt>
                <c:pt idx="93">
                  <c:v>0.83176626070189097</c:v>
                </c:pt>
                <c:pt idx="94">
                  <c:v>0.83103207299180371</c:v>
                </c:pt>
                <c:pt idx="95">
                  <c:v>0.8302987807996498</c:v>
                </c:pt>
                <c:pt idx="96">
                  <c:v>0.82956660749333455</c:v>
                </c:pt>
                <c:pt idx="97">
                  <c:v>0.82883577609993986</c:v>
                </c:pt>
                <c:pt idx="98">
                  <c:v>0.82810650923778784</c:v>
                </c:pt>
                <c:pt idx="99">
                  <c:v>0.82737902904862926</c:v>
                </c:pt>
                <c:pt idx="100">
                  <c:v>0.82665355712997701</c:v>
                </c:pt>
                <c:pt idx="101">
                  <c:v>0.82593031446760534</c:v>
                </c:pt>
                <c:pt idx="102">
                  <c:v>0.82520952136823533</c:v>
                </c:pt>
                <c:pt idx="103">
                  <c:v>0.82449139739242761</c:v>
                </c:pt>
                <c:pt idx="104">
                  <c:v>0.82377616128770181</c:v>
                </c:pt>
                <c:pt idx="105">
                  <c:v>0.82306403092190406</c:v>
                </c:pt>
                <c:pt idx="106">
                  <c:v>0.8223552232168424</c:v>
                </c:pt>
                <c:pt idx="107">
                  <c:v>0.82164995408221009</c:v>
                </c:pt>
                <c:pt idx="108">
                  <c:v>0.82094843834981768</c:v>
                </c:pt>
                <c:pt idx="109">
                  <c:v>0.82025088970815296</c:v>
                </c:pt>
                <c:pt idx="110">
                  <c:v>0.81955752063728948</c:v>
                </c:pt>
                <c:pt idx="111">
                  <c:v>0.81886854234416317</c:v>
                </c:pt>
                <c:pt idx="112">
                  <c:v>0.81818416469823618</c:v>
                </c:pt>
                <c:pt idx="113">
                  <c:v>0.81750459616756943</c:v>
                </c:pt>
                <c:pt idx="114">
                  <c:v>0.8168300437553202</c:v>
                </c:pt>
                <c:pt idx="115">
                  <c:v>0.81616071293668802</c:v>
                </c:pt>
                <c:pt idx="116">
                  <c:v>0.81549680759632415</c:v>
                </c:pt>
                <c:pt idx="117">
                  <c:v>0.81483852996622663</c:v>
                </c:pt>
                <c:pt idx="118">
                  <c:v>0.81418608056413844</c:v>
                </c:pt>
                <c:pt idx="119">
                  <c:v>0.81353965813246798</c:v>
                </c:pt>
                <c:pt idx="120">
                  <c:v>0.81289945957774989</c:v>
                </c:pt>
                <c:pt idx="121">
                  <c:v>0.81226567991066556</c:v>
                </c:pt>
                <c:pt idx="122">
                  <c:v>0.8116385121866414</c:v>
                </c:pt>
                <c:pt idx="123">
                  <c:v>0.81101814744704148</c:v>
                </c:pt>
                <c:pt idx="124">
                  <c:v>0.81040477466097527</c:v>
                </c:pt>
                <c:pt idx="125">
                  <c:v>0.80979858066773502</c:v>
                </c:pt>
                <c:pt idx="126">
                  <c:v>0.80919975011988354</c:v>
                </c:pt>
                <c:pt idx="127">
                  <c:v>0.80860846542700671</c:v>
                </c:pt>
                <c:pt idx="128">
                  <c:v>0.80802490670014993</c:v>
                </c:pt>
                <c:pt idx="129">
                  <c:v>0.80744925169695447</c:v>
                </c:pt>
                <c:pt idx="130">
                  <c:v>0.80688167576751058</c:v>
                </c:pt>
                <c:pt idx="131">
                  <c:v>0.80632235180094491</c:v>
                </c:pt>
                <c:pt idx="132">
                  <c:v>0.80577145017275575</c:v>
                </c:pt>
                <c:pt idx="133">
                  <c:v>0.80522913869291579</c:v>
                </c:pt>
                <c:pt idx="134">
                  <c:v>0.80469558255475537</c:v>
                </c:pt>
                <c:pt idx="135">
                  <c:v>0.80417094428464275</c:v>
                </c:pt>
                <c:pt idx="136">
                  <c:v>0.80365538369247735</c:v>
                </c:pt>
                <c:pt idx="137">
                  <c:v>0.80314905782300994</c:v>
                </c:pt>
                <c:pt idx="138">
                  <c:v>0.80265212090800508</c:v>
                </c:pt>
                <c:pt idx="139">
                  <c:v>0.80216472431926111</c:v>
                </c:pt>
                <c:pt idx="140">
                  <c:v>0.80168701652250052</c:v>
                </c:pt>
                <c:pt idx="141">
                  <c:v>0.80121914303214581</c:v>
                </c:pt>
                <c:pt idx="142">
                  <c:v>0.80076124636699453</c:v>
                </c:pt>
                <c:pt idx="143">
                  <c:v>0.80031346600680664</c:v>
                </c:pt>
                <c:pt idx="144">
                  <c:v>0.79987593834981763</c:v>
                </c:pt>
                <c:pt idx="145">
                  <c:v>0.79944879667119029</c:v>
                </c:pt>
                <c:pt idx="146">
                  <c:v>0.79903217108241764</c:v>
                </c:pt>
                <c:pt idx="147">
                  <c:v>0.79862618849168998</c:v>
                </c:pt>
                <c:pt idx="148">
                  <c:v>0.79823097256523723</c:v>
                </c:pt>
                <c:pt idx="149">
                  <c:v>0.7978466436896593</c:v>
                </c:pt>
                <c:pt idx="150">
                  <c:v>0.79747331893525464</c:v>
                </c:pt>
                <c:pt idx="151">
                  <c:v>0.79711111202036</c:v>
                </c:pt>
                <c:pt idx="152">
                  <c:v>0.79676013327671036</c:v>
                </c:pt>
                <c:pt idx="153">
                  <c:v>0.79642048961583112</c:v>
                </c:pt>
                <c:pt idx="154">
                  <c:v>0.7960922844964714</c:v>
                </c:pt>
                <c:pt idx="155">
                  <c:v>0.79577561789309026</c:v>
                </c:pt>
                <c:pt idx="156">
                  <c:v>0.79547058626540246</c:v>
                </c:pt>
                <c:pt idx="157">
                  <c:v>0.79517728252899678</c:v>
                </c:pt>
                <c:pt idx="158">
                  <c:v>0.79489579602703253</c:v>
                </c:pt>
                <c:pt idx="159">
                  <c:v>0.79462621250302523</c:v>
                </c:pt>
                <c:pt idx="160">
                  <c:v>0.7943686140747277</c:v>
                </c:pt>
                <c:pt idx="161">
                  <c:v>0.79412307920911662</c:v>
                </c:pt>
                <c:pt idx="162">
                  <c:v>0.79388968269849058</c:v>
                </c:pt>
                <c:pt idx="163">
                  <c:v>0.79366849563768771</c:v>
                </c:pt>
                <c:pt idx="164">
                  <c:v>0.79345958540242933</c:v>
                </c:pt>
                <c:pt idx="165">
                  <c:v>0.79326301562879709</c:v>
                </c:pt>
                <c:pt idx="166">
                  <c:v>0.79307884619384794</c:v>
                </c:pt>
                <c:pt idx="167">
                  <c:v>0.79290713319737605</c:v>
                </c:pt>
                <c:pt idx="168">
                  <c:v>0.7927479289448236</c:v>
                </c:pt>
                <c:pt idx="169">
                  <c:v>0.79260128193134805</c:v>
                </c:pt>
                <c:pt idx="170">
                  <c:v>0.79246723682705034</c:v>
                </c:pt>
                <c:pt idx="171">
                  <c:v>0.7923458344633677</c:v>
                </c:pt>
                <c:pt idx="172">
                  <c:v>0.79223711182063639</c:v>
                </c:pt>
                <c:pt idx="173">
                  <c:v>0.7921411020168263</c:v>
                </c:pt>
                <c:pt idx="174">
                  <c:v>0.79205783429745391</c:v>
                </c:pt>
                <c:pt idx="175">
                  <c:v>0.79198733402667321</c:v>
                </c:pt>
                <c:pt idx="176">
                  <c:v>0.79192962267954958</c:v>
                </c:pt>
                <c:pt idx="177">
                  <c:v>0.79188471783551828</c:v>
                </c:pt>
                <c:pt idx="178">
                  <c:v>0.79185263317303001</c:v>
                </c:pt>
                <c:pt idx="179">
                  <c:v>0.79183337846538371</c:v>
                </c:pt>
                <c:pt idx="180">
                  <c:v>0.79182695957774984</c:v>
                </c:pt>
                <c:pt idx="181">
                  <c:v>0.79183337846538371</c:v>
                </c:pt>
                <c:pt idx="182">
                  <c:v>0.79185263317303001</c:v>
                </c:pt>
                <c:pt idx="183">
                  <c:v>0.79188471783551828</c:v>
                </c:pt>
                <c:pt idx="184">
                  <c:v>0.79192962267954958</c:v>
                </c:pt>
                <c:pt idx="185">
                  <c:v>0.79198733402667321</c:v>
                </c:pt>
                <c:pt idx="186">
                  <c:v>0.79205783429745391</c:v>
                </c:pt>
                <c:pt idx="187">
                  <c:v>0.7921411020168263</c:v>
                </c:pt>
                <c:pt idx="188">
                  <c:v>0.79223711182063639</c:v>
                </c:pt>
                <c:pt idx="189">
                  <c:v>0.7923458344633677</c:v>
                </c:pt>
                <c:pt idx="190">
                  <c:v>0.79246723682705034</c:v>
                </c:pt>
                <c:pt idx="191">
                  <c:v>0.79260128193134805</c:v>
                </c:pt>
                <c:pt idx="192">
                  <c:v>0.7927479289448236</c:v>
                </c:pt>
                <c:pt idx="193">
                  <c:v>0.79290713319737605</c:v>
                </c:pt>
                <c:pt idx="194">
                  <c:v>0.79307884619384794</c:v>
                </c:pt>
                <c:pt idx="195">
                  <c:v>0.79326301562879709</c:v>
                </c:pt>
                <c:pt idx="196">
                  <c:v>0.79345958540242933</c:v>
                </c:pt>
                <c:pt idx="197">
                  <c:v>0.79366849563768771</c:v>
                </c:pt>
                <c:pt idx="198">
                  <c:v>0.79388968269849058</c:v>
                </c:pt>
                <c:pt idx="199">
                  <c:v>0.79412307920911662</c:v>
                </c:pt>
                <c:pt idx="200">
                  <c:v>0.7943686140747277</c:v>
                </c:pt>
                <c:pt idx="201">
                  <c:v>0.79462621250302523</c:v>
                </c:pt>
                <c:pt idx="202">
                  <c:v>0.79489579602703253</c:v>
                </c:pt>
                <c:pt idx="203">
                  <c:v>0.79517728252899678</c:v>
                </c:pt>
                <c:pt idx="204">
                  <c:v>0.79547058626540246</c:v>
                </c:pt>
                <c:pt idx="205">
                  <c:v>0.79577561789309026</c:v>
                </c:pt>
                <c:pt idx="206">
                  <c:v>0.7960922844964714</c:v>
                </c:pt>
                <c:pt idx="207">
                  <c:v>0.79642048961583112</c:v>
                </c:pt>
                <c:pt idx="208">
                  <c:v>0.79676013327671036</c:v>
                </c:pt>
                <c:pt idx="209">
                  <c:v>0.79711111202036</c:v>
                </c:pt>
                <c:pt idx="210">
                  <c:v>0.79747331893525464</c:v>
                </c:pt>
                <c:pt idx="211">
                  <c:v>0.7978466436896593</c:v>
                </c:pt>
                <c:pt idx="212">
                  <c:v>0.79823097256523723</c:v>
                </c:pt>
                <c:pt idx="213">
                  <c:v>0.79862618849168998</c:v>
                </c:pt>
                <c:pt idx="214">
                  <c:v>0.79903217108241764</c:v>
                </c:pt>
                <c:pt idx="215">
                  <c:v>0.79944879667119029</c:v>
                </c:pt>
                <c:pt idx="216">
                  <c:v>0.79987593834981763</c:v>
                </c:pt>
                <c:pt idx="217">
                  <c:v>0.80031346600680664</c:v>
                </c:pt>
                <c:pt idx="218">
                  <c:v>0.80076124636699453</c:v>
                </c:pt>
                <c:pt idx="219">
                  <c:v>0.80121914303214581</c:v>
                </c:pt>
                <c:pt idx="220">
                  <c:v>0.80168701652250052</c:v>
                </c:pt>
                <c:pt idx="221">
                  <c:v>0.80216472431926111</c:v>
                </c:pt>
                <c:pt idx="222">
                  <c:v>0.80265212090800508</c:v>
                </c:pt>
                <c:pt idx="223">
                  <c:v>0.80314905782300994</c:v>
                </c:pt>
                <c:pt idx="224">
                  <c:v>0.80365538369247735</c:v>
                </c:pt>
                <c:pt idx="225">
                  <c:v>0.80417094428464275</c:v>
                </c:pt>
                <c:pt idx="226">
                  <c:v>0.80469558255475537</c:v>
                </c:pt>
                <c:pt idx="227">
                  <c:v>0.80522913869291579</c:v>
                </c:pt>
                <c:pt idx="228">
                  <c:v>0.80577145017275575</c:v>
                </c:pt>
                <c:pt idx="229">
                  <c:v>0.80632235180094491</c:v>
                </c:pt>
                <c:pt idx="230">
                  <c:v>0.80688167576751058</c:v>
                </c:pt>
                <c:pt idx="231">
                  <c:v>0.80744925169695447</c:v>
                </c:pt>
                <c:pt idx="232">
                  <c:v>0.80802490670014993</c:v>
                </c:pt>
                <c:pt idx="233">
                  <c:v>0.80860846542700671</c:v>
                </c:pt>
                <c:pt idx="234">
                  <c:v>0.80919975011988354</c:v>
                </c:pt>
                <c:pt idx="235">
                  <c:v>0.80979858066773502</c:v>
                </c:pt>
                <c:pt idx="236">
                  <c:v>0.81040477466097527</c:v>
                </c:pt>
                <c:pt idx="237">
                  <c:v>0.81101814744704148</c:v>
                </c:pt>
                <c:pt idx="238">
                  <c:v>0.8116385121866414</c:v>
                </c:pt>
                <c:pt idx="239">
                  <c:v>0.81226567991066556</c:v>
                </c:pt>
                <c:pt idx="240">
                  <c:v>0.81289945957774978</c:v>
                </c:pt>
                <c:pt idx="241">
                  <c:v>0.81353965813246798</c:v>
                </c:pt>
                <c:pt idx="242">
                  <c:v>0.81418608056413844</c:v>
                </c:pt>
                <c:pt idx="243">
                  <c:v>0.81483852996622663</c:v>
                </c:pt>
                <c:pt idx="244">
                  <c:v>0.81549680759632415</c:v>
                </c:pt>
                <c:pt idx="245">
                  <c:v>0.81616071293668802</c:v>
                </c:pt>
                <c:pt idx="246">
                  <c:v>0.8168300437553202</c:v>
                </c:pt>
                <c:pt idx="247">
                  <c:v>0.81750459616756943</c:v>
                </c:pt>
                <c:pt idx="248">
                  <c:v>0.81818416469823618</c:v>
                </c:pt>
                <c:pt idx="249">
                  <c:v>0.81886854234416317</c:v>
                </c:pt>
                <c:pt idx="250">
                  <c:v>0.81955752063728948</c:v>
                </c:pt>
                <c:pt idx="251">
                  <c:v>0.82025088970815296</c:v>
                </c:pt>
                <c:pt idx="252">
                  <c:v>0.82094843834981768</c:v>
                </c:pt>
                <c:pt idx="253">
                  <c:v>0.82164995408221009</c:v>
                </c:pt>
                <c:pt idx="254">
                  <c:v>0.8223552232168424</c:v>
                </c:pt>
                <c:pt idx="255">
                  <c:v>0.82306403092190406</c:v>
                </c:pt>
                <c:pt idx="256">
                  <c:v>0.82377616128770181</c:v>
                </c:pt>
                <c:pt idx="257">
                  <c:v>0.82449139739242761</c:v>
                </c:pt>
                <c:pt idx="258">
                  <c:v>0.82520952136823533</c:v>
                </c:pt>
                <c:pt idx="259">
                  <c:v>0.82593031446760534</c:v>
                </c:pt>
                <c:pt idx="260">
                  <c:v>0.82665355712997701</c:v>
                </c:pt>
                <c:pt idx="261">
                  <c:v>0.82737902904862926</c:v>
                </c:pt>
                <c:pt idx="262">
                  <c:v>0.82810650923778784</c:v>
                </c:pt>
                <c:pt idx="263">
                  <c:v>0.82883577609993986</c:v>
                </c:pt>
                <c:pt idx="264">
                  <c:v>0.82956660749333455</c:v>
                </c:pt>
                <c:pt idx="265">
                  <c:v>0.8302987807996498</c:v>
                </c:pt>
                <c:pt idx="266">
                  <c:v>0.83103207299180371</c:v>
                </c:pt>
                <c:pt idx="267">
                  <c:v>0.83176626070189097</c:v>
                </c:pt>
                <c:pt idx="268">
                  <c:v>0.83250112028922296</c:v>
                </c:pt>
                <c:pt idx="269">
                  <c:v>0.83323642790845054</c:v>
                </c:pt>
                <c:pt idx="270">
                  <c:v>0.83397195957774983</c:v>
                </c:pt>
                <c:pt idx="271">
                  <c:v>0.83470749124704913</c:v>
                </c:pt>
                <c:pt idx="272">
                  <c:v>0.8354427988662767</c:v>
                </c:pt>
                <c:pt idx="273">
                  <c:v>0.8361776584536087</c:v>
                </c:pt>
                <c:pt idx="274">
                  <c:v>0.83691184616369596</c:v>
                </c:pt>
                <c:pt idx="275">
                  <c:v>0.83764513835584986</c:v>
                </c:pt>
                <c:pt idx="276">
                  <c:v>0.83837731166216511</c:v>
                </c:pt>
                <c:pt idx="277">
                  <c:v>0.83910814305555981</c:v>
                </c:pt>
                <c:pt idx="278">
                  <c:v>0.83983740991771183</c:v>
                </c:pt>
                <c:pt idx="279">
                  <c:v>0.8405648901068703</c:v>
                </c:pt>
                <c:pt idx="280">
                  <c:v>0.84129036202552254</c:v>
                </c:pt>
                <c:pt idx="281">
                  <c:v>0.84201360468789432</c:v>
                </c:pt>
                <c:pt idx="282">
                  <c:v>0.84273439778726433</c:v>
                </c:pt>
                <c:pt idx="283">
                  <c:v>0.84345252176307206</c:v>
                </c:pt>
                <c:pt idx="284">
                  <c:v>0.84416775786779785</c:v>
                </c:pt>
                <c:pt idx="285">
                  <c:v>0.8448798882335955</c:v>
                </c:pt>
                <c:pt idx="286">
                  <c:v>0.84558869593865726</c:v>
                </c:pt>
                <c:pt idx="287">
                  <c:v>0.84629396507328958</c:v>
                </c:pt>
                <c:pt idx="288">
                  <c:v>0.84699548080568199</c:v>
                </c:pt>
                <c:pt idx="289">
                  <c:v>0.8476930294473467</c:v>
                </c:pt>
                <c:pt idx="290">
                  <c:v>0.84838639851821018</c:v>
                </c:pt>
                <c:pt idx="291">
                  <c:v>0.84907537681133649</c:v>
                </c:pt>
                <c:pt idx="292">
                  <c:v>0.84975975445726348</c:v>
                </c:pt>
                <c:pt idx="293">
                  <c:v>0.85043932298793024</c:v>
                </c:pt>
                <c:pt idx="294">
                  <c:v>0.85111387540017946</c:v>
                </c:pt>
                <c:pt idx="295">
                  <c:v>0.85178320621881165</c:v>
                </c:pt>
                <c:pt idx="296">
                  <c:v>0.85244711155917552</c:v>
                </c:pt>
                <c:pt idx="297">
                  <c:v>0.85310538918927303</c:v>
                </c:pt>
                <c:pt idx="298">
                  <c:v>0.85375783859136123</c:v>
                </c:pt>
                <c:pt idx="299">
                  <c:v>0.85440426102303169</c:v>
                </c:pt>
                <c:pt idx="300">
                  <c:v>0.85504445957774988</c:v>
                </c:pt>
                <c:pt idx="301">
                  <c:v>0.8556782392448341</c:v>
                </c:pt>
                <c:pt idx="302">
                  <c:v>0.85630540696885826</c:v>
                </c:pt>
                <c:pt idx="303">
                  <c:v>0.85692577170845818</c:v>
                </c:pt>
                <c:pt idx="304">
                  <c:v>0.85753914449452451</c:v>
                </c:pt>
                <c:pt idx="305">
                  <c:v>0.85814533848776464</c:v>
                </c:pt>
                <c:pt idx="306">
                  <c:v>0.85874416903561612</c:v>
                </c:pt>
                <c:pt idx="307">
                  <c:v>0.85933545372849285</c:v>
                </c:pt>
                <c:pt idx="308">
                  <c:v>0.85991901245534974</c:v>
                </c:pt>
                <c:pt idx="309">
                  <c:v>0.86049466745854519</c:v>
                </c:pt>
                <c:pt idx="310">
                  <c:v>0.86106224338798898</c:v>
                </c:pt>
                <c:pt idx="311">
                  <c:v>0.86162156735455475</c:v>
                </c:pt>
                <c:pt idx="312">
                  <c:v>0.86217246898274391</c:v>
                </c:pt>
                <c:pt idx="313">
                  <c:v>0.86271478046258387</c:v>
                </c:pt>
                <c:pt idx="314">
                  <c:v>0.86324833660074429</c:v>
                </c:pt>
                <c:pt idx="315">
                  <c:v>0.86377297487085691</c:v>
                </c:pt>
                <c:pt idx="316">
                  <c:v>0.86428853546302231</c:v>
                </c:pt>
                <c:pt idx="317">
                  <c:v>0.86479486133248984</c:v>
                </c:pt>
                <c:pt idx="318">
                  <c:v>0.86529179824749458</c:v>
                </c:pt>
                <c:pt idx="319">
                  <c:v>0.86577919483623855</c:v>
                </c:pt>
                <c:pt idx="320">
                  <c:v>0.86625690263299915</c:v>
                </c:pt>
                <c:pt idx="321">
                  <c:v>0.86672477612335386</c:v>
                </c:pt>
                <c:pt idx="322">
                  <c:v>0.86718267278850514</c:v>
                </c:pt>
                <c:pt idx="323">
                  <c:v>0.86763045314869303</c:v>
                </c:pt>
                <c:pt idx="324">
                  <c:v>0.86806798080568204</c:v>
                </c:pt>
                <c:pt idx="325">
                  <c:v>0.86849512248430938</c:v>
                </c:pt>
                <c:pt idx="326">
                  <c:v>0.86891174807308202</c:v>
                </c:pt>
                <c:pt idx="327">
                  <c:v>0.86931773066380968</c:v>
                </c:pt>
                <c:pt idx="328">
                  <c:v>0.86971294659026244</c:v>
                </c:pt>
                <c:pt idx="329">
                  <c:v>0.87009727546584037</c:v>
                </c:pt>
                <c:pt idx="330">
                  <c:v>0.87047060022024503</c:v>
                </c:pt>
                <c:pt idx="331">
                  <c:v>0.87083280713513966</c:v>
                </c:pt>
                <c:pt idx="332">
                  <c:v>0.87118378587878931</c:v>
                </c:pt>
                <c:pt idx="333">
                  <c:v>0.87152342953966855</c:v>
                </c:pt>
                <c:pt idx="334">
                  <c:v>0.87185163465902826</c:v>
                </c:pt>
                <c:pt idx="335">
                  <c:v>0.87216830126240941</c:v>
                </c:pt>
                <c:pt idx="336">
                  <c:v>0.87247333289009721</c:v>
                </c:pt>
                <c:pt idx="337">
                  <c:v>0.87276663662650289</c:v>
                </c:pt>
                <c:pt idx="338">
                  <c:v>0.87304812312846714</c:v>
                </c:pt>
                <c:pt idx="339">
                  <c:v>0.87331770665247443</c:v>
                </c:pt>
                <c:pt idx="340">
                  <c:v>0.87357530508077197</c:v>
                </c:pt>
                <c:pt idx="341">
                  <c:v>0.87382083994638304</c:v>
                </c:pt>
                <c:pt idx="342">
                  <c:v>0.87405423645700908</c:v>
                </c:pt>
                <c:pt idx="343">
                  <c:v>0.87427542351781196</c:v>
                </c:pt>
                <c:pt idx="344">
                  <c:v>0.87448433375307033</c:v>
                </c:pt>
                <c:pt idx="345">
                  <c:v>0.87468090352670258</c:v>
                </c:pt>
                <c:pt idx="346">
                  <c:v>0.87486507296165172</c:v>
                </c:pt>
                <c:pt idx="347">
                  <c:v>0.87503678595812362</c:v>
                </c:pt>
                <c:pt idx="348">
                  <c:v>0.87519599021067607</c:v>
                </c:pt>
                <c:pt idx="349">
                  <c:v>0.87534263722415162</c:v>
                </c:pt>
                <c:pt idx="350">
                  <c:v>0.87547668232844933</c:v>
                </c:pt>
                <c:pt idx="351">
                  <c:v>0.87559808469213196</c:v>
                </c:pt>
                <c:pt idx="352">
                  <c:v>0.87570680733486328</c:v>
                </c:pt>
                <c:pt idx="353">
                  <c:v>0.87580281713867336</c:v>
                </c:pt>
                <c:pt idx="354">
                  <c:v>0.87588608485804575</c:v>
                </c:pt>
                <c:pt idx="355">
                  <c:v>0.87595658512882646</c:v>
                </c:pt>
                <c:pt idx="356">
                  <c:v>0.87601429647595008</c:v>
                </c:pt>
                <c:pt idx="357">
                  <c:v>0.87605920131998138</c:v>
                </c:pt>
                <c:pt idx="358">
                  <c:v>0.87609128598246966</c:v>
                </c:pt>
                <c:pt idx="359">
                  <c:v>0.87611054069011596</c:v>
                </c:pt>
              </c:numCache>
            </c:numRef>
          </c:xVal>
          <c:yVal>
            <c:numRef>
              <c:f>'ZXR750 Data'!$O$3:$O$362</c:f>
              <c:numCache>
                <c:formatCode>General</c:formatCode>
                <c:ptCount val="360"/>
                <c:pt idx="0">
                  <c:v>0.42</c:v>
                </c:pt>
                <c:pt idx="1">
                  <c:v>0.42073553166929928</c:v>
                </c:pt>
                <c:pt idx="2">
                  <c:v>0.42147083928852691</c:v>
                </c:pt>
                <c:pt idx="3">
                  <c:v>0.42220569887585885</c:v>
                </c:pt>
                <c:pt idx="4">
                  <c:v>0.42293988658594617</c:v>
                </c:pt>
                <c:pt idx="5">
                  <c:v>0.42367317877810001</c:v>
                </c:pt>
                <c:pt idx="6">
                  <c:v>0.42440535208441527</c:v>
                </c:pt>
                <c:pt idx="7">
                  <c:v>0.4251361834778099</c:v>
                </c:pt>
                <c:pt idx="8">
                  <c:v>0.42586545033996193</c:v>
                </c:pt>
                <c:pt idx="9">
                  <c:v>0.42659293052912051</c:v>
                </c:pt>
                <c:pt idx="10">
                  <c:v>0.42731840244777275</c:v>
                </c:pt>
                <c:pt idx="11">
                  <c:v>0.42804164511014448</c:v>
                </c:pt>
                <c:pt idx="12">
                  <c:v>0.42876243820951443</c:v>
                </c:pt>
                <c:pt idx="13">
                  <c:v>0.42948056218532216</c:v>
                </c:pt>
                <c:pt idx="14">
                  <c:v>0.430195798290048</c:v>
                </c:pt>
                <c:pt idx="15">
                  <c:v>0.43090792865584571</c:v>
                </c:pt>
                <c:pt idx="16">
                  <c:v>0.43161673636090742</c:v>
                </c:pt>
                <c:pt idx="17">
                  <c:v>0.43232200549553973</c:v>
                </c:pt>
                <c:pt idx="18">
                  <c:v>0.43302352122793214</c:v>
                </c:pt>
                <c:pt idx="19">
                  <c:v>0.43372106986959685</c:v>
                </c:pt>
                <c:pt idx="20">
                  <c:v>0.43441443894046028</c:v>
                </c:pt>
                <c:pt idx="21">
                  <c:v>0.43510341723358664</c:v>
                </c:pt>
                <c:pt idx="22">
                  <c:v>0.43578779487951358</c:v>
                </c:pt>
                <c:pt idx="23">
                  <c:v>0.43646736341018044</c:v>
                </c:pt>
                <c:pt idx="24">
                  <c:v>0.43714191582242956</c:v>
                </c:pt>
                <c:pt idx="25">
                  <c:v>0.43781124664106175</c:v>
                </c:pt>
                <c:pt idx="26">
                  <c:v>0.43847515198142567</c:v>
                </c:pt>
                <c:pt idx="27">
                  <c:v>0.43913342961152318</c:v>
                </c:pt>
                <c:pt idx="28">
                  <c:v>0.43978587901361132</c:v>
                </c:pt>
                <c:pt idx="29">
                  <c:v>0.44043230144528184</c:v>
                </c:pt>
                <c:pt idx="30">
                  <c:v>0.44107249999999998</c:v>
                </c:pt>
                <c:pt idx="31">
                  <c:v>0.4417062796670842</c:v>
                </c:pt>
                <c:pt idx="32">
                  <c:v>0.44233344739110841</c:v>
                </c:pt>
                <c:pt idx="33">
                  <c:v>0.44295381213070828</c:v>
                </c:pt>
                <c:pt idx="34">
                  <c:v>0.4435671849167746</c:v>
                </c:pt>
                <c:pt idx="35">
                  <c:v>0.44417337891001485</c:v>
                </c:pt>
                <c:pt idx="36">
                  <c:v>0.44477220945786627</c:v>
                </c:pt>
                <c:pt idx="37">
                  <c:v>0.44536349415074306</c:v>
                </c:pt>
                <c:pt idx="38">
                  <c:v>0.44594705287759984</c:v>
                </c:pt>
                <c:pt idx="39">
                  <c:v>0.4465227078807954</c:v>
                </c:pt>
                <c:pt idx="40">
                  <c:v>0.44709028381023919</c:v>
                </c:pt>
                <c:pt idx="41">
                  <c:v>0.4476496077768049</c:v>
                </c:pt>
                <c:pt idx="42">
                  <c:v>0.44820050940499406</c:v>
                </c:pt>
                <c:pt idx="43">
                  <c:v>0.44874282088483397</c:v>
                </c:pt>
                <c:pt idx="44">
                  <c:v>0.44927637702299444</c:v>
                </c:pt>
                <c:pt idx="45">
                  <c:v>0.44980101529310701</c:v>
                </c:pt>
                <c:pt idx="46">
                  <c:v>0.45031657588527241</c:v>
                </c:pt>
                <c:pt idx="47">
                  <c:v>0.45082290175473994</c:v>
                </c:pt>
                <c:pt idx="48">
                  <c:v>0.45131983866974479</c:v>
                </c:pt>
                <c:pt idx="49">
                  <c:v>0.4518072352584887</c:v>
                </c:pt>
                <c:pt idx="50">
                  <c:v>0.4522849430552493</c:v>
                </c:pt>
                <c:pt idx="51">
                  <c:v>0.45275281654560401</c:v>
                </c:pt>
                <c:pt idx="52">
                  <c:v>0.45321071321075529</c:v>
                </c:pt>
                <c:pt idx="53">
                  <c:v>0.45365849357094312</c:v>
                </c:pt>
                <c:pt idx="54">
                  <c:v>0.45409602122793213</c:v>
                </c:pt>
                <c:pt idx="55">
                  <c:v>0.45452316290655953</c:v>
                </c:pt>
                <c:pt idx="56">
                  <c:v>0.45493978849533223</c:v>
                </c:pt>
                <c:pt idx="57">
                  <c:v>0.45534577108605989</c:v>
                </c:pt>
                <c:pt idx="58">
                  <c:v>0.45574098701251253</c:v>
                </c:pt>
                <c:pt idx="59">
                  <c:v>0.45612531588809052</c:v>
                </c:pt>
                <c:pt idx="60">
                  <c:v>0.45649864064249512</c:v>
                </c:pt>
                <c:pt idx="61">
                  <c:v>0.45686084755738982</c:v>
                </c:pt>
                <c:pt idx="62">
                  <c:v>0.45721182630103946</c:v>
                </c:pt>
                <c:pt idx="63">
                  <c:v>0.45755146996191876</c:v>
                </c:pt>
                <c:pt idx="64">
                  <c:v>0.45787967508127836</c:v>
                </c:pt>
                <c:pt idx="65">
                  <c:v>0.45819634168465961</c:v>
                </c:pt>
                <c:pt idx="66">
                  <c:v>0.45850137331234742</c:v>
                </c:pt>
                <c:pt idx="67">
                  <c:v>0.4587946770487531</c:v>
                </c:pt>
                <c:pt idx="68">
                  <c:v>0.45907616355071723</c:v>
                </c:pt>
                <c:pt idx="69">
                  <c:v>0.45934574707472453</c:v>
                </c:pt>
                <c:pt idx="70">
                  <c:v>0.45960334550302206</c:v>
                </c:pt>
                <c:pt idx="71">
                  <c:v>0.45984888036863319</c:v>
                </c:pt>
                <c:pt idx="72">
                  <c:v>0.46008227687925923</c:v>
                </c:pt>
                <c:pt idx="73">
                  <c:v>0.46030346394006211</c:v>
                </c:pt>
                <c:pt idx="74">
                  <c:v>0.46051237417532043</c:v>
                </c:pt>
                <c:pt idx="75">
                  <c:v>0.46070894394895279</c:v>
                </c:pt>
                <c:pt idx="76">
                  <c:v>0.46089311338390188</c:v>
                </c:pt>
                <c:pt idx="77">
                  <c:v>0.46106482638037372</c:v>
                </c:pt>
                <c:pt idx="78">
                  <c:v>0.46122403063292622</c:v>
                </c:pt>
                <c:pt idx="79">
                  <c:v>0.46137067764640177</c:v>
                </c:pt>
                <c:pt idx="80">
                  <c:v>0.46150472275069948</c:v>
                </c:pt>
                <c:pt idx="81">
                  <c:v>0.46162612511438206</c:v>
                </c:pt>
                <c:pt idx="82">
                  <c:v>0.46173484775711349</c:v>
                </c:pt>
                <c:pt idx="83">
                  <c:v>0.46183085756092351</c:v>
                </c:pt>
                <c:pt idx="84">
                  <c:v>0.46191412528029585</c:v>
                </c:pt>
                <c:pt idx="85">
                  <c:v>0.46198462555107661</c:v>
                </c:pt>
                <c:pt idx="86">
                  <c:v>0.46204233689820029</c:v>
                </c:pt>
                <c:pt idx="87">
                  <c:v>0.46208724174223148</c:v>
                </c:pt>
                <c:pt idx="88">
                  <c:v>0.46211932640471975</c:v>
                </c:pt>
                <c:pt idx="89">
                  <c:v>0.46213858111236611</c:v>
                </c:pt>
                <c:pt idx="90">
                  <c:v>0.46214499999999997</c:v>
                </c:pt>
                <c:pt idx="91">
                  <c:v>0.46213858111236611</c:v>
                </c:pt>
                <c:pt idx="92">
                  <c:v>0.46211932640471975</c:v>
                </c:pt>
                <c:pt idx="93">
                  <c:v>0.46208724174223148</c:v>
                </c:pt>
                <c:pt idx="94">
                  <c:v>0.46204233689820029</c:v>
                </c:pt>
                <c:pt idx="95">
                  <c:v>0.46198462555107661</c:v>
                </c:pt>
                <c:pt idx="96">
                  <c:v>0.46191412528029585</c:v>
                </c:pt>
                <c:pt idx="97">
                  <c:v>0.46183085756092351</c:v>
                </c:pt>
                <c:pt idx="98">
                  <c:v>0.46173484775711349</c:v>
                </c:pt>
                <c:pt idx="99">
                  <c:v>0.46162612511438206</c:v>
                </c:pt>
                <c:pt idx="100">
                  <c:v>0.46150472275069948</c:v>
                </c:pt>
                <c:pt idx="101">
                  <c:v>0.46137067764640177</c:v>
                </c:pt>
                <c:pt idx="102">
                  <c:v>0.46122403063292622</c:v>
                </c:pt>
                <c:pt idx="103">
                  <c:v>0.46106482638037372</c:v>
                </c:pt>
                <c:pt idx="104">
                  <c:v>0.46089311338390188</c:v>
                </c:pt>
                <c:pt idx="105">
                  <c:v>0.46070894394895279</c:v>
                </c:pt>
                <c:pt idx="106">
                  <c:v>0.46051237417532043</c:v>
                </c:pt>
                <c:pt idx="107">
                  <c:v>0.46030346394006211</c:v>
                </c:pt>
                <c:pt idx="108">
                  <c:v>0.46008227687925923</c:v>
                </c:pt>
                <c:pt idx="109">
                  <c:v>0.45984888036863319</c:v>
                </c:pt>
                <c:pt idx="110">
                  <c:v>0.45960334550302212</c:v>
                </c:pt>
                <c:pt idx="111">
                  <c:v>0.45934574707472453</c:v>
                </c:pt>
                <c:pt idx="112">
                  <c:v>0.45907616355071723</c:v>
                </c:pt>
                <c:pt idx="113">
                  <c:v>0.4587946770487531</c:v>
                </c:pt>
                <c:pt idx="114">
                  <c:v>0.45850137331234742</c:v>
                </c:pt>
                <c:pt idx="115">
                  <c:v>0.45819634168465961</c:v>
                </c:pt>
                <c:pt idx="116">
                  <c:v>0.45787967508127836</c:v>
                </c:pt>
                <c:pt idx="117">
                  <c:v>0.45755146996191876</c:v>
                </c:pt>
                <c:pt idx="118">
                  <c:v>0.45721182630103946</c:v>
                </c:pt>
                <c:pt idx="119">
                  <c:v>0.45686084755738982</c:v>
                </c:pt>
                <c:pt idx="120">
                  <c:v>0.45649864064249518</c:v>
                </c:pt>
                <c:pt idx="121">
                  <c:v>0.45612531588809052</c:v>
                </c:pt>
                <c:pt idx="122">
                  <c:v>0.45574098701251253</c:v>
                </c:pt>
                <c:pt idx="123">
                  <c:v>0.45534577108605989</c:v>
                </c:pt>
                <c:pt idx="124">
                  <c:v>0.45493978849533223</c:v>
                </c:pt>
                <c:pt idx="125">
                  <c:v>0.45452316290655953</c:v>
                </c:pt>
                <c:pt idx="126">
                  <c:v>0.45409602122793213</c:v>
                </c:pt>
                <c:pt idx="127">
                  <c:v>0.45365849357094312</c:v>
                </c:pt>
                <c:pt idx="128">
                  <c:v>0.45321071321075529</c:v>
                </c:pt>
                <c:pt idx="129">
                  <c:v>0.45275281654560401</c:v>
                </c:pt>
                <c:pt idx="130">
                  <c:v>0.4522849430552493</c:v>
                </c:pt>
                <c:pt idx="131">
                  <c:v>0.4518072352584887</c:v>
                </c:pt>
                <c:pt idx="132">
                  <c:v>0.45131983866974479</c:v>
                </c:pt>
                <c:pt idx="133">
                  <c:v>0.45082290175473994</c:v>
                </c:pt>
                <c:pt idx="134">
                  <c:v>0.45031657588527241</c:v>
                </c:pt>
                <c:pt idx="135">
                  <c:v>0.44980101529310701</c:v>
                </c:pt>
                <c:pt idx="136">
                  <c:v>0.44927637702299444</c:v>
                </c:pt>
                <c:pt idx="137">
                  <c:v>0.44874282088483397</c:v>
                </c:pt>
                <c:pt idx="138">
                  <c:v>0.44820050940499406</c:v>
                </c:pt>
                <c:pt idx="139">
                  <c:v>0.4476496077768049</c:v>
                </c:pt>
                <c:pt idx="140">
                  <c:v>0.44709028381023919</c:v>
                </c:pt>
                <c:pt idx="141">
                  <c:v>0.4465227078807954</c:v>
                </c:pt>
                <c:pt idx="142">
                  <c:v>0.44594705287759984</c:v>
                </c:pt>
                <c:pt idx="143">
                  <c:v>0.44536349415074306</c:v>
                </c:pt>
                <c:pt idx="144">
                  <c:v>0.44477220945786627</c:v>
                </c:pt>
                <c:pt idx="145">
                  <c:v>0.44417337891001479</c:v>
                </c:pt>
                <c:pt idx="146">
                  <c:v>0.4435671849167746</c:v>
                </c:pt>
                <c:pt idx="147">
                  <c:v>0.44295381213070834</c:v>
                </c:pt>
                <c:pt idx="148">
                  <c:v>0.44233344739110841</c:v>
                </c:pt>
                <c:pt idx="149">
                  <c:v>0.4417062796670842</c:v>
                </c:pt>
                <c:pt idx="150">
                  <c:v>0.44107249999999998</c:v>
                </c:pt>
                <c:pt idx="151">
                  <c:v>0.44043230144528189</c:v>
                </c:pt>
                <c:pt idx="152">
                  <c:v>0.43978587901361132</c:v>
                </c:pt>
                <c:pt idx="153">
                  <c:v>0.43913342961152318</c:v>
                </c:pt>
                <c:pt idx="154">
                  <c:v>0.43847515198142567</c:v>
                </c:pt>
                <c:pt idx="155">
                  <c:v>0.43781124664106175</c:v>
                </c:pt>
                <c:pt idx="156">
                  <c:v>0.43714191582242962</c:v>
                </c:pt>
                <c:pt idx="157">
                  <c:v>0.43646736341018044</c:v>
                </c:pt>
                <c:pt idx="158">
                  <c:v>0.43578779487951358</c:v>
                </c:pt>
                <c:pt idx="159">
                  <c:v>0.43510341723358664</c:v>
                </c:pt>
                <c:pt idx="160">
                  <c:v>0.43441443894046028</c:v>
                </c:pt>
                <c:pt idx="161">
                  <c:v>0.43372106986959685</c:v>
                </c:pt>
                <c:pt idx="162">
                  <c:v>0.43302352122793214</c:v>
                </c:pt>
                <c:pt idx="163">
                  <c:v>0.43232200549553973</c:v>
                </c:pt>
                <c:pt idx="164">
                  <c:v>0.43161673636090742</c:v>
                </c:pt>
                <c:pt idx="165">
                  <c:v>0.43090792865584571</c:v>
                </c:pt>
                <c:pt idx="166">
                  <c:v>0.430195798290048</c:v>
                </c:pt>
                <c:pt idx="167">
                  <c:v>0.42948056218532216</c:v>
                </c:pt>
                <c:pt idx="168">
                  <c:v>0.42876243820951443</c:v>
                </c:pt>
                <c:pt idx="169">
                  <c:v>0.42804164511014448</c:v>
                </c:pt>
                <c:pt idx="170">
                  <c:v>0.42731840244777275</c:v>
                </c:pt>
                <c:pt idx="171">
                  <c:v>0.42659293052912051</c:v>
                </c:pt>
                <c:pt idx="172">
                  <c:v>0.42586545033996193</c:v>
                </c:pt>
                <c:pt idx="173">
                  <c:v>0.4251361834778099</c:v>
                </c:pt>
                <c:pt idx="174">
                  <c:v>0.42440535208441527</c:v>
                </c:pt>
                <c:pt idx="175">
                  <c:v>0.42367317877810001</c:v>
                </c:pt>
                <c:pt idx="176">
                  <c:v>0.42293988658594617</c:v>
                </c:pt>
                <c:pt idx="177">
                  <c:v>0.42220569887585885</c:v>
                </c:pt>
                <c:pt idx="178">
                  <c:v>0.42147083928852691</c:v>
                </c:pt>
                <c:pt idx="179">
                  <c:v>0.42073553166929928</c:v>
                </c:pt>
                <c:pt idx="180">
                  <c:v>0.42</c:v>
                </c:pt>
                <c:pt idx="181">
                  <c:v>0.41926446833070069</c:v>
                </c:pt>
                <c:pt idx="182">
                  <c:v>0.41852916071147306</c:v>
                </c:pt>
                <c:pt idx="183">
                  <c:v>0.41779430112414112</c:v>
                </c:pt>
                <c:pt idx="184">
                  <c:v>0.4170601134140538</c:v>
                </c:pt>
                <c:pt idx="185">
                  <c:v>0.41632682122189996</c:v>
                </c:pt>
                <c:pt idx="186">
                  <c:v>0.4155946479155847</c:v>
                </c:pt>
                <c:pt idx="187">
                  <c:v>0.41486381652219007</c:v>
                </c:pt>
                <c:pt idx="188">
                  <c:v>0.41413454966003804</c:v>
                </c:pt>
                <c:pt idx="189">
                  <c:v>0.41340706947087946</c:v>
                </c:pt>
                <c:pt idx="190">
                  <c:v>0.41268159755222722</c:v>
                </c:pt>
                <c:pt idx="191">
                  <c:v>0.41195835488985549</c:v>
                </c:pt>
                <c:pt idx="192">
                  <c:v>0.41123756179048548</c:v>
                </c:pt>
                <c:pt idx="193">
                  <c:v>0.41051943781467781</c:v>
                </c:pt>
                <c:pt idx="194">
                  <c:v>0.40980420170995202</c:v>
                </c:pt>
                <c:pt idx="195">
                  <c:v>0.40909207134415426</c:v>
                </c:pt>
                <c:pt idx="196">
                  <c:v>0.40838326363909255</c:v>
                </c:pt>
                <c:pt idx="197">
                  <c:v>0.40767799450446024</c:v>
                </c:pt>
                <c:pt idx="198">
                  <c:v>0.40697647877206783</c:v>
                </c:pt>
                <c:pt idx="199">
                  <c:v>0.40627893013040312</c:v>
                </c:pt>
                <c:pt idx="200">
                  <c:v>0.40558556105953969</c:v>
                </c:pt>
                <c:pt idx="201">
                  <c:v>0.40489658276641327</c:v>
                </c:pt>
                <c:pt idx="202">
                  <c:v>0.40421220512048639</c:v>
                </c:pt>
                <c:pt idx="203">
                  <c:v>0.40353263658981953</c:v>
                </c:pt>
                <c:pt idx="204">
                  <c:v>0.40285808417757041</c:v>
                </c:pt>
                <c:pt idx="205">
                  <c:v>0.40218875335893822</c:v>
                </c:pt>
                <c:pt idx="206">
                  <c:v>0.4015248480185743</c:v>
                </c:pt>
                <c:pt idx="207">
                  <c:v>0.40086657038847678</c:v>
                </c:pt>
                <c:pt idx="208">
                  <c:v>0.40021412098638859</c:v>
                </c:pt>
                <c:pt idx="209">
                  <c:v>0.39956769855471813</c:v>
                </c:pt>
                <c:pt idx="210">
                  <c:v>0.39892749999999999</c:v>
                </c:pt>
                <c:pt idx="211">
                  <c:v>0.39829372033291577</c:v>
                </c:pt>
                <c:pt idx="212">
                  <c:v>0.39766655260889155</c:v>
                </c:pt>
                <c:pt idx="213">
                  <c:v>0.39704618786929169</c:v>
                </c:pt>
                <c:pt idx="214">
                  <c:v>0.39643281508322536</c:v>
                </c:pt>
                <c:pt idx="215">
                  <c:v>0.39582662108998512</c:v>
                </c:pt>
                <c:pt idx="216">
                  <c:v>0.39522779054213369</c:v>
                </c:pt>
                <c:pt idx="217">
                  <c:v>0.39463650584925691</c:v>
                </c:pt>
                <c:pt idx="218">
                  <c:v>0.39405294712240013</c:v>
                </c:pt>
                <c:pt idx="219">
                  <c:v>0.39347729211920457</c:v>
                </c:pt>
                <c:pt idx="220">
                  <c:v>0.39290971618976078</c:v>
                </c:pt>
                <c:pt idx="221">
                  <c:v>0.39235039222319507</c:v>
                </c:pt>
                <c:pt idx="222">
                  <c:v>0.39179949059500591</c:v>
                </c:pt>
                <c:pt idx="223">
                  <c:v>0.391257179115166</c:v>
                </c:pt>
                <c:pt idx="224">
                  <c:v>0.39072362297700552</c:v>
                </c:pt>
                <c:pt idx="225">
                  <c:v>0.39019898470689296</c:v>
                </c:pt>
                <c:pt idx="226">
                  <c:v>0.38968342411472751</c:v>
                </c:pt>
                <c:pt idx="227">
                  <c:v>0.38917709824526003</c:v>
                </c:pt>
                <c:pt idx="228">
                  <c:v>0.38868016133025518</c:v>
                </c:pt>
                <c:pt idx="229">
                  <c:v>0.38819276474151126</c:v>
                </c:pt>
                <c:pt idx="230">
                  <c:v>0.38771505694475067</c:v>
                </c:pt>
                <c:pt idx="231">
                  <c:v>0.38724718345439596</c:v>
                </c:pt>
                <c:pt idx="232">
                  <c:v>0.38678928678924468</c:v>
                </c:pt>
                <c:pt idx="233">
                  <c:v>0.38634150642905685</c:v>
                </c:pt>
                <c:pt idx="234">
                  <c:v>0.38590397877206783</c:v>
                </c:pt>
                <c:pt idx="235">
                  <c:v>0.38547683709344044</c:v>
                </c:pt>
                <c:pt idx="236">
                  <c:v>0.38506021150466774</c:v>
                </c:pt>
                <c:pt idx="237">
                  <c:v>0.38465422891394008</c:v>
                </c:pt>
                <c:pt idx="238">
                  <c:v>0.38425901298748744</c:v>
                </c:pt>
                <c:pt idx="239">
                  <c:v>0.38387468411190945</c:v>
                </c:pt>
                <c:pt idx="240">
                  <c:v>0.38350135935750485</c:v>
                </c:pt>
                <c:pt idx="241">
                  <c:v>0.38313915244261015</c:v>
                </c:pt>
                <c:pt idx="242">
                  <c:v>0.38278817369896051</c:v>
                </c:pt>
                <c:pt idx="243">
                  <c:v>0.38244853003808121</c:v>
                </c:pt>
                <c:pt idx="244">
                  <c:v>0.38212032491872161</c:v>
                </c:pt>
                <c:pt idx="245">
                  <c:v>0.38180365831534036</c:v>
                </c:pt>
                <c:pt idx="246">
                  <c:v>0.38149862668765255</c:v>
                </c:pt>
                <c:pt idx="247">
                  <c:v>0.38120532295124687</c:v>
                </c:pt>
                <c:pt idx="248">
                  <c:v>0.38092383644928274</c:v>
                </c:pt>
                <c:pt idx="249">
                  <c:v>0.38065425292527544</c:v>
                </c:pt>
                <c:pt idx="250">
                  <c:v>0.38039665449697785</c:v>
                </c:pt>
                <c:pt idx="251">
                  <c:v>0.38015111963136677</c:v>
                </c:pt>
                <c:pt idx="252">
                  <c:v>0.37991772312074074</c:v>
                </c:pt>
                <c:pt idx="253">
                  <c:v>0.37969653605993786</c:v>
                </c:pt>
                <c:pt idx="254">
                  <c:v>0.37948762582467954</c:v>
                </c:pt>
                <c:pt idx="255">
                  <c:v>0.37929105605104718</c:v>
                </c:pt>
                <c:pt idx="256">
                  <c:v>0.37910688661609809</c:v>
                </c:pt>
                <c:pt idx="257">
                  <c:v>0.37893517361962625</c:v>
                </c:pt>
                <c:pt idx="258">
                  <c:v>0.37877596936707375</c:v>
                </c:pt>
                <c:pt idx="259">
                  <c:v>0.3786293223535982</c:v>
                </c:pt>
                <c:pt idx="260">
                  <c:v>0.37849527724930049</c:v>
                </c:pt>
                <c:pt idx="261">
                  <c:v>0.37837387488561791</c:v>
                </c:pt>
                <c:pt idx="262">
                  <c:v>0.37826515224288648</c:v>
                </c:pt>
                <c:pt idx="263">
                  <c:v>0.37816914243907646</c:v>
                </c:pt>
                <c:pt idx="264">
                  <c:v>0.37808587471970412</c:v>
                </c:pt>
                <c:pt idx="265">
                  <c:v>0.37801537444892336</c:v>
                </c:pt>
                <c:pt idx="266">
                  <c:v>0.37795766310179968</c:v>
                </c:pt>
                <c:pt idx="267">
                  <c:v>0.37791275825776849</c:v>
                </c:pt>
                <c:pt idx="268">
                  <c:v>0.37788067359528021</c:v>
                </c:pt>
                <c:pt idx="269">
                  <c:v>0.37786141888763386</c:v>
                </c:pt>
                <c:pt idx="270">
                  <c:v>0.377855</c:v>
                </c:pt>
                <c:pt idx="271">
                  <c:v>0.37786141888763386</c:v>
                </c:pt>
                <c:pt idx="272">
                  <c:v>0.37788067359528021</c:v>
                </c:pt>
                <c:pt idx="273">
                  <c:v>0.37791275825776849</c:v>
                </c:pt>
                <c:pt idx="274">
                  <c:v>0.37795766310179968</c:v>
                </c:pt>
                <c:pt idx="275">
                  <c:v>0.37801537444892336</c:v>
                </c:pt>
                <c:pt idx="276">
                  <c:v>0.37808587471970412</c:v>
                </c:pt>
                <c:pt idx="277">
                  <c:v>0.37816914243907646</c:v>
                </c:pt>
                <c:pt idx="278">
                  <c:v>0.37826515224288648</c:v>
                </c:pt>
                <c:pt idx="279">
                  <c:v>0.37837387488561791</c:v>
                </c:pt>
                <c:pt idx="280">
                  <c:v>0.37849527724930049</c:v>
                </c:pt>
                <c:pt idx="281">
                  <c:v>0.3786293223535982</c:v>
                </c:pt>
                <c:pt idx="282">
                  <c:v>0.37877596936707375</c:v>
                </c:pt>
                <c:pt idx="283">
                  <c:v>0.37893517361962625</c:v>
                </c:pt>
                <c:pt idx="284">
                  <c:v>0.37910688661609809</c:v>
                </c:pt>
                <c:pt idx="285">
                  <c:v>0.37929105605104718</c:v>
                </c:pt>
                <c:pt idx="286">
                  <c:v>0.37948762582467954</c:v>
                </c:pt>
                <c:pt idx="287">
                  <c:v>0.37969653605993786</c:v>
                </c:pt>
                <c:pt idx="288">
                  <c:v>0.37991772312074074</c:v>
                </c:pt>
                <c:pt idx="289">
                  <c:v>0.38015111963136677</c:v>
                </c:pt>
                <c:pt idx="290">
                  <c:v>0.3803966544969779</c:v>
                </c:pt>
                <c:pt idx="291">
                  <c:v>0.38065425292527544</c:v>
                </c:pt>
                <c:pt idx="292">
                  <c:v>0.38092383644928274</c:v>
                </c:pt>
                <c:pt idx="293">
                  <c:v>0.38120532295124687</c:v>
                </c:pt>
                <c:pt idx="294">
                  <c:v>0.38149862668765255</c:v>
                </c:pt>
                <c:pt idx="295">
                  <c:v>0.38180365831534036</c:v>
                </c:pt>
                <c:pt idx="296">
                  <c:v>0.38212032491872161</c:v>
                </c:pt>
                <c:pt idx="297">
                  <c:v>0.38244853003808121</c:v>
                </c:pt>
                <c:pt idx="298">
                  <c:v>0.38278817369896051</c:v>
                </c:pt>
                <c:pt idx="299">
                  <c:v>0.38313915244261015</c:v>
                </c:pt>
                <c:pt idx="300">
                  <c:v>0.38350135935750485</c:v>
                </c:pt>
                <c:pt idx="301">
                  <c:v>0.38387468411190945</c:v>
                </c:pt>
                <c:pt idx="302">
                  <c:v>0.38425901298748738</c:v>
                </c:pt>
                <c:pt idx="303">
                  <c:v>0.38465422891394008</c:v>
                </c:pt>
                <c:pt idx="304">
                  <c:v>0.38506021150466774</c:v>
                </c:pt>
                <c:pt idx="305">
                  <c:v>0.38547683709344044</c:v>
                </c:pt>
                <c:pt idx="306">
                  <c:v>0.38590397877206783</c:v>
                </c:pt>
                <c:pt idx="307">
                  <c:v>0.38634150642905685</c:v>
                </c:pt>
                <c:pt idx="308">
                  <c:v>0.38678928678924468</c:v>
                </c:pt>
                <c:pt idx="309">
                  <c:v>0.38724718345439596</c:v>
                </c:pt>
                <c:pt idx="310">
                  <c:v>0.38771505694475067</c:v>
                </c:pt>
                <c:pt idx="311">
                  <c:v>0.38819276474151126</c:v>
                </c:pt>
                <c:pt idx="312">
                  <c:v>0.38868016133025518</c:v>
                </c:pt>
                <c:pt idx="313">
                  <c:v>0.38917709824526003</c:v>
                </c:pt>
                <c:pt idx="314">
                  <c:v>0.38968342411472751</c:v>
                </c:pt>
                <c:pt idx="315">
                  <c:v>0.39019898470689296</c:v>
                </c:pt>
                <c:pt idx="316">
                  <c:v>0.39072362297700552</c:v>
                </c:pt>
                <c:pt idx="317">
                  <c:v>0.391257179115166</c:v>
                </c:pt>
                <c:pt idx="318">
                  <c:v>0.39179949059500591</c:v>
                </c:pt>
                <c:pt idx="319">
                  <c:v>0.39235039222319507</c:v>
                </c:pt>
                <c:pt idx="320">
                  <c:v>0.39290971618976078</c:v>
                </c:pt>
                <c:pt idx="321">
                  <c:v>0.39347729211920457</c:v>
                </c:pt>
                <c:pt idx="322">
                  <c:v>0.39405294712240013</c:v>
                </c:pt>
                <c:pt idx="323">
                  <c:v>0.39463650584925691</c:v>
                </c:pt>
                <c:pt idx="324">
                  <c:v>0.39522779054213369</c:v>
                </c:pt>
                <c:pt idx="325">
                  <c:v>0.39582662108998512</c:v>
                </c:pt>
                <c:pt idx="326">
                  <c:v>0.39643281508322536</c:v>
                </c:pt>
                <c:pt idx="327">
                  <c:v>0.39704618786929169</c:v>
                </c:pt>
                <c:pt idx="328">
                  <c:v>0.39766655260889155</c:v>
                </c:pt>
                <c:pt idx="329">
                  <c:v>0.39829372033291571</c:v>
                </c:pt>
                <c:pt idx="330">
                  <c:v>0.39892749999999999</c:v>
                </c:pt>
                <c:pt idx="331">
                  <c:v>0.39956769855471813</c:v>
                </c:pt>
                <c:pt idx="332">
                  <c:v>0.40021412098638864</c:v>
                </c:pt>
                <c:pt idx="333">
                  <c:v>0.40086657038847678</c:v>
                </c:pt>
                <c:pt idx="334">
                  <c:v>0.4015248480185743</c:v>
                </c:pt>
                <c:pt idx="335">
                  <c:v>0.40218875335893822</c:v>
                </c:pt>
                <c:pt idx="336">
                  <c:v>0.40285808417757041</c:v>
                </c:pt>
                <c:pt idx="337">
                  <c:v>0.40353263658981953</c:v>
                </c:pt>
                <c:pt idx="338">
                  <c:v>0.40421220512048633</c:v>
                </c:pt>
                <c:pt idx="339">
                  <c:v>0.40489658276641327</c:v>
                </c:pt>
                <c:pt idx="340">
                  <c:v>0.40558556105953969</c:v>
                </c:pt>
                <c:pt idx="341">
                  <c:v>0.40627893013040312</c:v>
                </c:pt>
                <c:pt idx="342">
                  <c:v>0.40697647877206783</c:v>
                </c:pt>
                <c:pt idx="343">
                  <c:v>0.40767799450446024</c:v>
                </c:pt>
                <c:pt idx="344">
                  <c:v>0.40838326363909255</c:v>
                </c:pt>
                <c:pt idx="345">
                  <c:v>0.40909207134415426</c:v>
                </c:pt>
                <c:pt idx="346">
                  <c:v>0.40980420170995197</c:v>
                </c:pt>
                <c:pt idx="347">
                  <c:v>0.41051943781467776</c:v>
                </c:pt>
                <c:pt idx="348">
                  <c:v>0.41123756179048548</c:v>
                </c:pt>
                <c:pt idx="349">
                  <c:v>0.41195835488985549</c:v>
                </c:pt>
                <c:pt idx="350">
                  <c:v>0.41268159755222722</c:v>
                </c:pt>
                <c:pt idx="351">
                  <c:v>0.41340706947087946</c:v>
                </c:pt>
                <c:pt idx="352">
                  <c:v>0.41413454966003799</c:v>
                </c:pt>
                <c:pt idx="353">
                  <c:v>0.41486381652219007</c:v>
                </c:pt>
                <c:pt idx="354">
                  <c:v>0.41559464791558476</c:v>
                </c:pt>
                <c:pt idx="355">
                  <c:v>0.4163268212218999</c:v>
                </c:pt>
                <c:pt idx="356">
                  <c:v>0.4170601134140538</c:v>
                </c:pt>
                <c:pt idx="357">
                  <c:v>0.41779430112414112</c:v>
                </c:pt>
                <c:pt idx="358">
                  <c:v>0.41852916071147311</c:v>
                </c:pt>
                <c:pt idx="359">
                  <c:v>0.41926446833070069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B2-4739-BF0A-C9DC3C6A36B5}"/>
            </c:ext>
          </c:extLst>
        </c:ser>
        <c:ser>
          <c:idx val="3"/>
          <c:order val="3"/>
          <c:tx>
            <c:strRef>
              <c:f>{"Rear Sprocket"}</c:f>
              <c:strCache>
                <c:ptCount val="1"/>
                <c:pt idx="0">
                  <c:v>Rear Sprocket</c:v>
                </c:pt>
              </c:strCache>
            </c:strRef>
          </c:tx>
          <c:spPr>
            <a:ln w="19050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xVal>
            <c:numRef>
              <c:f>'ZXR750 Data'!$R$3:$R$362</c:f>
              <c:numCache>
                <c:formatCode>General</c:formatCode>
                <c:ptCount val="360"/>
                <c:pt idx="0">
                  <c:v>1.5678050000000001</c:v>
                </c:pt>
                <c:pt idx="1">
                  <c:v>1.5677862962036806</c:v>
                </c:pt>
                <c:pt idx="2">
                  <c:v>1.5677301905120802</c:v>
                </c:pt>
                <c:pt idx="3">
                  <c:v>1.5676367000155356</c:v>
                </c:pt>
                <c:pt idx="4">
                  <c:v>1.5675058531921577</c:v>
                </c:pt>
                <c:pt idx="5">
                  <c:v>1.5673376898991569</c:v>
                </c:pt>
                <c:pt idx="6">
                  <c:v>1.5671322613607008</c:v>
                </c:pt>
                <c:pt idx="7">
                  <c:v>1.5668896301523125</c:v>
                </c:pt>
                <c:pt idx="8">
                  <c:v>1.5666098701818085</c:v>
                </c:pt>
                <c:pt idx="9">
                  <c:v>1.566293066666786</c:v>
                </c:pt>
                <c:pt idx="10">
                  <c:v>1.5659393161086643</c:v>
                </c:pt>
                <c:pt idx="11">
                  <c:v>1.5655487262632906</c:v>
                </c:pt>
                <c:pt idx="12">
                  <c:v>1.5651214161081151</c:v>
                </c:pt>
                <c:pt idx="13">
                  <c:v>1.5646575158059508</c:v>
                </c:pt>
                <c:pt idx="14">
                  <c:v>1.5641571666653238</c:v>
                </c:pt>
                <c:pt idx="15">
                  <c:v>1.563620521097429</c:v>
                </c:pt>
                <c:pt idx="16">
                  <c:v>1.5630477425697054</c:v>
                </c:pt>
                <c:pt idx="17">
                  <c:v>1.5624390055560406</c:v>
                </c:pt>
                <c:pt idx="18">
                  <c:v>1.5617944954836265</c:v>
                </c:pt>
                <c:pt idx="19">
                  <c:v>1.5611144086764741</c:v>
                </c:pt>
                <c:pt idx="20">
                  <c:v>1.5603989522956137</c:v>
                </c:pt>
                <c:pt idx="21">
                  <c:v>1.559648344275989</c:v>
                </c:pt>
                <c:pt idx="22">
                  <c:v>1.5588628132600744</c:v>
                </c:pt>
                <c:pt idx="23">
                  <c:v>1.5580425985282269</c:v>
                </c:pt>
                <c:pt idx="24">
                  <c:v>1.5571879499257997</c:v>
                </c:pt>
                <c:pt idx="25">
                  <c:v>1.5562991277870359</c:v>
                </c:pt>
                <c:pt idx="26">
                  <c:v>1.5553764028557693</c:v>
                </c:pt>
                <c:pt idx="27">
                  <c:v>1.5544200562029526</c:v>
                </c:pt>
                <c:pt idx="28">
                  <c:v>1.5534303791410407</c:v>
                </c:pt>
                <c:pt idx="29">
                  <c:v>1.5524076731352536</c:v>
                </c:pt>
                <c:pt idx="30">
                  <c:v>1.551352249711748</c:v>
                </c:pt>
                <c:pt idx="31">
                  <c:v>1.5502644303627229</c:v>
                </c:pt>
                <c:pt idx="32">
                  <c:v>1.5491445464484899</c:v>
                </c:pt>
                <c:pt idx="33">
                  <c:v>1.5479929390965379</c:v>
                </c:pt>
                <c:pt idx="34">
                  <c:v>1.5468099590976219</c:v>
                </c:pt>
                <c:pt idx="35">
                  <c:v>1.5455959667989096</c:v>
                </c:pt>
                <c:pt idx="36">
                  <c:v>1.5443513319942155</c:v>
                </c:pt>
                <c:pt idx="37">
                  <c:v>1.5430764338113578</c:v>
                </c:pt>
                <c:pt idx="38">
                  <c:v>1.5417716605966736</c:v>
                </c:pt>
                <c:pt idx="39">
                  <c:v>1.5404374097967235</c:v>
                </c:pt>
                <c:pt idx="40">
                  <c:v>1.5390740878372262</c:v>
                </c:pt>
                <c:pt idx="41">
                  <c:v>1.5376821099992575</c:v>
                </c:pt>
                <c:pt idx="42">
                  <c:v>1.5362619002927516</c:v>
                </c:pt>
                <c:pt idx="43">
                  <c:v>1.5348138913273424</c:v>
                </c:pt>
                <c:pt idx="44">
                  <c:v>1.5333385241805881</c:v>
                </c:pt>
                <c:pt idx="45">
                  <c:v>1.5318362482636141</c:v>
                </c:pt>
                <c:pt idx="46">
                  <c:v>1.5303075211842172</c:v>
                </c:pt>
                <c:pt idx="47">
                  <c:v>1.5287528086074751</c:v>
                </c:pt>
                <c:pt idx="48">
                  <c:v>1.5271725841138997</c:v>
                </c:pt>
                <c:pt idx="49">
                  <c:v>1.5255673290551792</c:v>
                </c:pt>
                <c:pt idx="50">
                  <c:v>1.5239375324075555</c:v>
                </c:pt>
                <c:pt idx="51">
                  <c:v>1.5222836906228754</c:v>
                </c:pt>
                <c:pt idx="52">
                  <c:v>1.5206063074773675</c:v>
                </c:pt>
                <c:pt idx="53">
                  <c:v>1.5189058939181874</c:v>
                </c:pt>
                <c:pt idx="54">
                  <c:v>1.5171829679077773</c:v>
                </c:pt>
                <c:pt idx="55">
                  <c:v>1.5154380542660904</c:v>
                </c:pt>
                <c:pt idx="56">
                  <c:v>1.5136716845107252</c:v>
                </c:pt>
                <c:pt idx="57">
                  <c:v>1.5118843966950204</c:v>
                </c:pt>
                <c:pt idx="58">
                  <c:v>1.5100767352441589</c:v>
                </c:pt>
                <c:pt idx="59">
                  <c:v>1.5082492507893293</c:v>
                </c:pt>
                <c:pt idx="60">
                  <c:v>1.5064025000000001</c:v>
                </c:pt>
                <c:pt idx="61">
                  <c:v>1.5045370454143514</c:v>
                </c:pt>
                <c:pt idx="62">
                  <c:v>1.5026534552679214</c:v>
                </c:pt>
                <c:pt idx="63">
                  <c:v>1.500752303320515</c:v>
                </c:pt>
                <c:pt idx="64">
                  <c:v>1.4988341686814328</c:v>
                </c:pt>
                <c:pt idx="65">
                  <c:v>1.4968996356330666</c:v>
                </c:pt>
                <c:pt idx="66">
                  <c:v>1.4949492934529238</c:v>
                </c:pt>
                <c:pt idx="67">
                  <c:v>1.4929837362341254</c:v>
                </c:pt>
                <c:pt idx="68">
                  <c:v>1.4910035627044411</c:v>
                </c:pt>
                <c:pt idx="69">
                  <c:v>1.4890093760439107</c:v>
                </c:pt>
                <c:pt idx="70">
                  <c:v>1.4870017837011089</c:v>
                </c:pt>
                <c:pt idx="71">
                  <c:v>1.4849813972081112</c:v>
                </c:pt>
                <c:pt idx="72">
                  <c:v>1.4829488319942155</c:v>
                </c:pt>
                <c:pt idx="73">
                  <c:v>1.4809047071984758</c:v>
                </c:pt>
                <c:pt idx="74">
                  <c:v>1.4788496454811066</c:v>
                </c:pt>
                <c:pt idx="75">
                  <c:v>1.4767842728338152</c:v>
                </c:pt>
                <c:pt idx="76">
                  <c:v>1.4747092183891173</c:v>
                </c:pt>
                <c:pt idx="77">
                  <c:v>1.4726251142286984</c:v>
                </c:pt>
                <c:pt idx="78">
                  <c:v>1.470532595190875</c:v>
                </c:pt>
                <c:pt idx="79">
                  <c:v>1.4684322986772167</c:v>
                </c:pt>
                <c:pt idx="80">
                  <c:v>1.4663248644583875</c:v>
                </c:pt>
                <c:pt idx="81">
                  <c:v>1.4642109344792655</c:v>
                </c:pt>
                <c:pt idx="82">
                  <c:v>1.4620911526634008</c:v>
                </c:pt>
                <c:pt idx="83">
                  <c:v>1.4599661647168691</c:v>
                </c:pt>
                <c:pt idx="84">
                  <c:v>1.4578366179315843</c:v>
                </c:pt>
                <c:pt idx="85">
                  <c:v>1.4557031609881261</c:v>
                </c:pt>
                <c:pt idx="86">
                  <c:v>1.4535664437581473</c:v>
                </c:pt>
                <c:pt idx="87">
                  <c:v>1.4514271171064148</c:v>
                </c:pt>
                <c:pt idx="88">
                  <c:v>1.4492858326925506</c:v>
                </c:pt>
                <c:pt idx="89">
                  <c:v>1.4471432427725306</c:v>
                </c:pt>
                <c:pt idx="90">
                  <c:v>1.4450000000000001</c:v>
                </c:pt>
                <c:pt idx="91">
                  <c:v>1.4428567572274695</c:v>
                </c:pt>
                <c:pt idx="92">
                  <c:v>1.4407141673074495</c:v>
                </c:pt>
                <c:pt idx="93">
                  <c:v>1.4385728828935853</c:v>
                </c:pt>
                <c:pt idx="94">
                  <c:v>1.4364335562418526</c:v>
                </c:pt>
                <c:pt idx="95">
                  <c:v>1.434296839011874</c:v>
                </c:pt>
                <c:pt idx="96">
                  <c:v>1.4321633820684159</c:v>
                </c:pt>
                <c:pt idx="97">
                  <c:v>1.430033835283131</c:v>
                </c:pt>
                <c:pt idx="98">
                  <c:v>1.4279088473365993</c:v>
                </c:pt>
                <c:pt idx="99">
                  <c:v>1.4257890655207346</c:v>
                </c:pt>
                <c:pt idx="100">
                  <c:v>1.4236751355416126</c:v>
                </c:pt>
                <c:pt idx="101">
                  <c:v>1.4215677013227834</c:v>
                </c:pt>
                <c:pt idx="102">
                  <c:v>1.4194674048091251</c:v>
                </c:pt>
                <c:pt idx="103">
                  <c:v>1.4173748857713018</c:v>
                </c:pt>
                <c:pt idx="104">
                  <c:v>1.4152907816108828</c:v>
                </c:pt>
                <c:pt idx="105">
                  <c:v>1.4132157271661849</c:v>
                </c:pt>
                <c:pt idx="106">
                  <c:v>1.4111503545188935</c:v>
                </c:pt>
                <c:pt idx="107">
                  <c:v>1.4090952928015243</c:v>
                </c:pt>
                <c:pt idx="108">
                  <c:v>1.4070511680057847</c:v>
                </c:pt>
                <c:pt idx="109">
                  <c:v>1.4050186027918889</c:v>
                </c:pt>
                <c:pt idx="110">
                  <c:v>1.4029982162988912</c:v>
                </c:pt>
                <c:pt idx="111">
                  <c:v>1.4009906239560894</c:v>
                </c:pt>
                <c:pt idx="112">
                  <c:v>1.398996437295559</c:v>
                </c:pt>
                <c:pt idx="113">
                  <c:v>1.3970162637658747</c:v>
                </c:pt>
                <c:pt idx="114">
                  <c:v>1.3950507065470763</c:v>
                </c:pt>
                <c:pt idx="115">
                  <c:v>1.3931003643669335</c:v>
                </c:pt>
                <c:pt idx="116">
                  <c:v>1.3911658313185673</c:v>
                </c:pt>
                <c:pt idx="117">
                  <c:v>1.3892476966794851</c:v>
                </c:pt>
                <c:pt idx="118">
                  <c:v>1.3873465447320787</c:v>
                </c:pt>
                <c:pt idx="119">
                  <c:v>1.3854629545856487</c:v>
                </c:pt>
                <c:pt idx="120">
                  <c:v>1.3835975</c:v>
                </c:pt>
                <c:pt idx="121">
                  <c:v>1.3817507492106709</c:v>
                </c:pt>
                <c:pt idx="122">
                  <c:v>1.3799232647558413</c:v>
                </c:pt>
                <c:pt idx="123">
                  <c:v>1.3781156033049797</c:v>
                </c:pt>
                <c:pt idx="124">
                  <c:v>1.3763283154892749</c:v>
                </c:pt>
                <c:pt idx="125">
                  <c:v>1.3745619457339098</c:v>
                </c:pt>
                <c:pt idx="126">
                  <c:v>1.3728170320922228</c:v>
                </c:pt>
                <c:pt idx="127">
                  <c:v>1.3710941060818127</c:v>
                </c:pt>
                <c:pt idx="128">
                  <c:v>1.3693936925226327</c:v>
                </c:pt>
                <c:pt idx="129">
                  <c:v>1.3677163093771247</c:v>
                </c:pt>
                <c:pt idx="130">
                  <c:v>1.3660624675924447</c:v>
                </c:pt>
                <c:pt idx="131">
                  <c:v>1.3644326709448209</c:v>
                </c:pt>
                <c:pt idx="132">
                  <c:v>1.3628274158861005</c:v>
                </c:pt>
                <c:pt idx="133">
                  <c:v>1.361247191392525</c:v>
                </c:pt>
                <c:pt idx="134">
                  <c:v>1.3596924788157829</c:v>
                </c:pt>
                <c:pt idx="135">
                  <c:v>1.358163751736386</c:v>
                </c:pt>
                <c:pt idx="136">
                  <c:v>1.356661475819412</c:v>
                </c:pt>
                <c:pt idx="137">
                  <c:v>1.3551861086726578</c:v>
                </c:pt>
                <c:pt idx="138">
                  <c:v>1.3537380997072486</c:v>
                </c:pt>
                <c:pt idx="139">
                  <c:v>1.3523178900007427</c:v>
                </c:pt>
                <c:pt idx="140">
                  <c:v>1.3509259121627739</c:v>
                </c:pt>
                <c:pt idx="141">
                  <c:v>1.3495625902032766</c:v>
                </c:pt>
                <c:pt idx="142">
                  <c:v>1.3482283394033265</c:v>
                </c:pt>
                <c:pt idx="143">
                  <c:v>1.3469235661886423</c:v>
                </c:pt>
                <c:pt idx="144">
                  <c:v>1.3456486680057846</c:v>
                </c:pt>
                <c:pt idx="145">
                  <c:v>1.3444040332010905</c:v>
                </c:pt>
                <c:pt idx="146">
                  <c:v>1.3431900409023783</c:v>
                </c:pt>
                <c:pt idx="147">
                  <c:v>1.3420070609034622</c:v>
                </c:pt>
                <c:pt idx="148">
                  <c:v>1.3408554535515103</c:v>
                </c:pt>
                <c:pt idx="149">
                  <c:v>1.3397355696372772</c:v>
                </c:pt>
                <c:pt idx="150">
                  <c:v>1.3386477502882521</c:v>
                </c:pt>
                <c:pt idx="151">
                  <c:v>1.3375923268647465</c:v>
                </c:pt>
                <c:pt idx="152">
                  <c:v>1.3365696208589595</c:v>
                </c:pt>
                <c:pt idx="153">
                  <c:v>1.3355799437970475</c:v>
                </c:pt>
                <c:pt idx="154">
                  <c:v>1.3346235971442308</c:v>
                </c:pt>
                <c:pt idx="155">
                  <c:v>1.3337008722129642</c:v>
                </c:pt>
                <c:pt idx="156">
                  <c:v>1.3328120500742004</c:v>
                </c:pt>
                <c:pt idx="157">
                  <c:v>1.3319574014717732</c:v>
                </c:pt>
                <c:pt idx="158">
                  <c:v>1.3311371867399258</c:v>
                </c:pt>
                <c:pt idx="159">
                  <c:v>1.3303516557240112</c:v>
                </c:pt>
                <c:pt idx="160">
                  <c:v>1.3296010477043865</c:v>
                </c:pt>
                <c:pt idx="161">
                  <c:v>1.328885591323526</c:v>
                </c:pt>
                <c:pt idx="162">
                  <c:v>1.3282055045163736</c:v>
                </c:pt>
                <c:pt idx="163">
                  <c:v>1.3275609944439595</c:v>
                </c:pt>
                <c:pt idx="164">
                  <c:v>1.3269522574302948</c:v>
                </c:pt>
                <c:pt idx="165">
                  <c:v>1.3263794789025711</c:v>
                </c:pt>
                <c:pt idx="166">
                  <c:v>1.3258428333346763</c:v>
                </c:pt>
                <c:pt idx="167">
                  <c:v>1.3253424841940493</c:v>
                </c:pt>
                <c:pt idx="168">
                  <c:v>1.3248785838918851</c:v>
                </c:pt>
                <c:pt idx="169">
                  <c:v>1.3244512737367096</c:v>
                </c:pt>
                <c:pt idx="170">
                  <c:v>1.3240606838913358</c:v>
                </c:pt>
                <c:pt idx="171">
                  <c:v>1.3237069333332141</c:v>
                </c:pt>
                <c:pt idx="172">
                  <c:v>1.3233901298181916</c:v>
                </c:pt>
                <c:pt idx="173">
                  <c:v>1.3231103698476876</c:v>
                </c:pt>
                <c:pt idx="174">
                  <c:v>1.3228677386392993</c:v>
                </c:pt>
                <c:pt idx="175">
                  <c:v>1.3226623101008432</c:v>
                </c:pt>
                <c:pt idx="176">
                  <c:v>1.3224941468078424</c:v>
                </c:pt>
                <c:pt idx="177">
                  <c:v>1.3223632999844646</c:v>
                </c:pt>
                <c:pt idx="178">
                  <c:v>1.3222698094879199</c:v>
                </c:pt>
                <c:pt idx="179">
                  <c:v>1.3222137037963195</c:v>
                </c:pt>
                <c:pt idx="180">
                  <c:v>1.322195</c:v>
                </c:pt>
                <c:pt idx="181">
                  <c:v>1.3222137037963195</c:v>
                </c:pt>
                <c:pt idx="182">
                  <c:v>1.3222698094879199</c:v>
                </c:pt>
                <c:pt idx="183">
                  <c:v>1.3223632999844646</c:v>
                </c:pt>
                <c:pt idx="184">
                  <c:v>1.3224941468078424</c:v>
                </c:pt>
                <c:pt idx="185">
                  <c:v>1.3226623101008432</c:v>
                </c:pt>
                <c:pt idx="186">
                  <c:v>1.3228677386392993</c:v>
                </c:pt>
                <c:pt idx="187">
                  <c:v>1.3231103698476876</c:v>
                </c:pt>
                <c:pt idx="188">
                  <c:v>1.3233901298181916</c:v>
                </c:pt>
                <c:pt idx="189">
                  <c:v>1.3237069333332141</c:v>
                </c:pt>
                <c:pt idx="190">
                  <c:v>1.3240606838913358</c:v>
                </c:pt>
                <c:pt idx="191">
                  <c:v>1.3244512737367096</c:v>
                </c:pt>
                <c:pt idx="192">
                  <c:v>1.3248785838918851</c:v>
                </c:pt>
                <c:pt idx="193">
                  <c:v>1.3253424841940493</c:v>
                </c:pt>
                <c:pt idx="194">
                  <c:v>1.3258428333346763</c:v>
                </c:pt>
                <c:pt idx="195">
                  <c:v>1.3263794789025711</c:v>
                </c:pt>
                <c:pt idx="196">
                  <c:v>1.3269522574302948</c:v>
                </c:pt>
                <c:pt idx="197">
                  <c:v>1.3275609944439595</c:v>
                </c:pt>
                <c:pt idx="198">
                  <c:v>1.3282055045163736</c:v>
                </c:pt>
                <c:pt idx="199">
                  <c:v>1.328885591323526</c:v>
                </c:pt>
                <c:pt idx="200">
                  <c:v>1.3296010477043865</c:v>
                </c:pt>
                <c:pt idx="201">
                  <c:v>1.3303516557240112</c:v>
                </c:pt>
                <c:pt idx="202">
                  <c:v>1.3311371867399258</c:v>
                </c:pt>
                <c:pt idx="203">
                  <c:v>1.3319574014717732</c:v>
                </c:pt>
                <c:pt idx="204">
                  <c:v>1.3328120500742004</c:v>
                </c:pt>
                <c:pt idx="205">
                  <c:v>1.3337008722129642</c:v>
                </c:pt>
                <c:pt idx="206">
                  <c:v>1.3346235971442308</c:v>
                </c:pt>
                <c:pt idx="207">
                  <c:v>1.3355799437970475</c:v>
                </c:pt>
                <c:pt idx="208">
                  <c:v>1.3365696208589595</c:v>
                </c:pt>
                <c:pt idx="209">
                  <c:v>1.3375923268647465</c:v>
                </c:pt>
                <c:pt idx="210">
                  <c:v>1.3386477502882521</c:v>
                </c:pt>
                <c:pt idx="211">
                  <c:v>1.3397355696372772</c:v>
                </c:pt>
                <c:pt idx="212">
                  <c:v>1.34085545355151</c:v>
                </c:pt>
                <c:pt idx="213">
                  <c:v>1.3420070609034622</c:v>
                </c:pt>
                <c:pt idx="214">
                  <c:v>1.343190040902378</c:v>
                </c:pt>
                <c:pt idx="215">
                  <c:v>1.3444040332010905</c:v>
                </c:pt>
                <c:pt idx="216">
                  <c:v>1.3456486680057846</c:v>
                </c:pt>
                <c:pt idx="217">
                  <c:v>1.3469235661886423</c:v>
                </c:pt>
                <c:pt idx="218">
                  <c:v>1.3482283394033265</c:v>
                </c:pt>
                <c:pt idx="219">
                  <c:v>1.3495625902032768</c:v>
                </c:pt>
                <c:pt idx="220">
                  <c:v>1.3509259121627739</c:v>
                </c:pt>
                <c:pt idx="221">
                  <c:v>1.3523178900007424</c:v>
                </c:pt>
                <c:pt idx="222">
                  <c:v>1.3537380997072486</c:v>
                </c:pt>
                <c:pt idx="223">
                  <c:v>1.3551861086726578</c:v>
                </c:pt>
                <c:pt idx="224">
                  <c:v>1.356661475819412</c:v>
                </c:pt>
                <c:pt idx="225">
                  <c:v>1.358163751736386</c:v>
                </c:pt>
                <c:pt idx="226">
                  <c:v>1.3596924788157829</c:v>
                </c:pt>
                <c:pt idx="227">
                  <c:v>1.3612471913925248</c:v>
                </c:pt>
                <c:pt idx="228">
                  <c:v>1.3628274158861005</c:v>
                </c:pt>
                <c:pt idx="229">
                  <c:v>1.3644326709448209</c:v>
                </c:pt>
                <c:pt idx="230">
                  <c:v>1.3660624675924447</c:v>
                </c:pt>
                <c:pt idx="231">
                  <c:v>1.3677163093771247</c:v>
                </c:pt>
                <c:pt idx="232">
                  <c:v>1.3693936925226327</c:v>
                </c:pt>
                <c:pt idx="233">
                  <c:v>1.3710941060818127</c:v>
                </c:pt>
                <c:pt idx="234">
                  <c:v>1.3728170320922228</c:v>
                </c:pt>
                <c:pt idx="235">
                  <c:v>1.3745619457339098</c:v>
                </c:pt>
                <c:pt idx="236">
                  <c:v>1.3763283154892749</c:v>
                </c:pt>
                <c:pt idx="237">
                  <c:v>1.3781156033049797</c:v>
                </c:pt>
                <c:pt idx="238">
                  <c:v>1.3799232647558413</c:v>
                </c:pt>
                <c:pt idx="239">
                  <c:v>1.3817507492106709</c:v>
                </c:pt>
                <c:pt idx="240">
                  <c:v>1.3835975</c:v>
                </c:pt>
                <c:pt idx="241">
                  <c:v>1.3854629545856487</c:v>
                </c:pt>
                <c:pt idx="242">
                  <c:v>1.3873465447320787</c:v>
                </c:pt>
                <c:pt idx="243">
                  <c:v>1.3892476966794849</c:v>
                </c:pt>
                <c:pt idx="244">
                  <c:v>1.3911658313185673</c:v>
                </c:pt>
                <c:pt idx="245">
                  <c:v>1.3931003643669335</c:v>
                </c:pt>
                <c:pt idx="246">
                  <c:v>1.3950507065470765</c:v>
                </c:pt>
                <c:pt idx="247">
                  <c:v>1.3970162637658747</c:v>
                </c:pt>
                <c:pt idx="248">
                  <c:v>1.398996437295559</c:v>
                </c:pt>
                <c:pt idx="249">
                  <c:v>1.4009906239560894</c:v>
                </c:pt>
                <c:pt idx="250">
                  <c:v>1.4029982162988914</c:v>
                </c:pt>
                <c:pt idx="251">
                  <c:v>1.4050186027918889</c:v>
                </c:pt>
                <c:pt idx="252">
                  <c:v>1.4070511680057847</c:v>
                </c:pt>
                <c:pt idx="253">
                  <c:v>1.4090952928015243</c:v>
                </c:pt>
                <c:pt idx="254">
                  <c:v>1.4111503545188935</c:v>
                </c:pt>
                <c:pt idx="255">
                  <c:v>1.4132157271661849</c:v>
                </c:pt>
                <c:pt idx="256">
                  <c:v>1.4152907816108828</c:v>
                </c:pt>
                <c:pt idx="257">
                  <c:v>1.4173748857713018</c:v>
                </c:pt>
                <c:pt idx="258">
                  <c:v>1.4194674048091251</c:v>
                </c:pt>
                <c:pt idx="259">
                  <c:v>1.4215677013227834</c:v>
                </c:pt>
                <c:pt idx="260">
                  <c:v>1.4236751355416126</c:v>
                </c:pt>
                <c:pt idx="261">
                  <c:v>1.4257890655207346</c:v>
                </c:pt>
                <c:pt idx="262">
                  <c:v>1.4279088473365993</c:v>
                </c:pt>
                <c:pt idx="263">
                  <c:v>1.430033835283131</c:v>
                </c:pt>
                <c:pt idx="264">
                  <c:v>1.4321633820684159</c:v>
                </c:pt>
                <c:pt idx="265">
                  <c:v>1.434296839011874</c:v>
                </c:pt>
                <c:pt idx="266">
                  <c:v>1.4364335562418526</c:v>
                </c:pt>
                <c:pt idx="267">
                  <c:v>1.4385728828935853</c:v>
                </c:pt>
                <c:pt idx="268">
                  <c:v>1.4407141673074495</c:v>
                </c:pt>
                <c:pt idx="269">
                  <c:v>1.4428567572274695</c:v>
                </c:pt>
                <c:pt idx="270">
                  <c:v>1.4450000000000001</c:v>
                </c:pt>
                <c:pt idx="271">
                  <c:v>1.4471432427725306</c:v>
                </c:pt>
                <c:pt idx="272">
                  <c:v>1.4492858326925506</c:v>
                </c:pt>
                <c:pt idx="273">
                  <c:v>1.4514271171064148</c:v>
                </c:pt>
                <c:pt idx="274">
                  <c:v>1.4535664437581473</c:v>
                </c:pt>
                <c:pt idx="275">
                  <c:v>1.4557031609881261</c:v>
                </c:pt>
                <c:pt idx="276">
                  <c:v>1.4578366179315843</c:v>
                </c:pt>
                <c:pt idx="277">
                  <c:v>1.4599661647168691</c:v>
                </c:pt>
                <c:pt idx="278">
                  <c:v>1.4620911526634008</c:v>
                </c:pt>
                <c:pt idx="279">
                  <c:v>1.4642109344792655</c:v>
                </c:pt>
                <c:pt idx="280">
                  <c:v>1.4663248644583875</c:v>
                </c:pt>
                <c:pt idx="281">
                  <c:v>1.4684322986772167</c:v>
                </c:pt>
                <c:pt idx="282">
                  <c:v>1.470532595190875</c:v>
                </c:pt>
                <c:pt idx="283">
                  <c:v>1.4726251142286984</c:v>
                </c:pt>
                <c:pt idx="284">
                  <c:v>1.4747092183891173</c:v>
                </c:pt>
                <c:pt idx="285">
                  <c:v>1.476784272833815</c:v>
                </c:pt>
                <c:pt idx="286">
                  <c:v>1.4788496454811066</c:v>
                </c:pt>
                <c:pt idx="287">
                  <c:v>1.4809047071984758</c:v>
                </c:pt>
                <c:pt idx="288">
                  <c:v>1.4829488319942155</c:v>
                </c:pt>
                <c:pt idx="289">
                  <c:v>1.4849813972081112</c:v>
                </c:pt>
                <c:pt idx="290">
                  <c:v>1.4870017837011089</c:v>
                </c:pt>
                <c:pt idx="291">
                  <c:v>1.4890093760439107</c:v>
                </c:pt>
                <c:pt idx="292">
                  <c:v>1.4910035627044411</c:v>
                </c:pt>
                <c:pt idx="293">
                  <c:v>1.4929837362341254</c:v>
                </c:pt>
                <c:pt idx="294">
                  <c:v>1.4949492934529236</c:v>
                </c:pt>
                <c:pt idx="295">
                  <c:v>1.4968996356330666</c:v>
                </c:pt>
                <c:pt idx="296">
                  <c:v>1.4988341686814328</c:v>
                </c:pt>
                <c:pt idx="297">
                  <c:v>1.500752303320515</c:v>
                </c:pt>
                <c:pt idx="298">
                  <c:v>1.5026534552679214</c:v>
                </c:pt>
                <c:pt idx="299">
                  <c:v>1.5045370454143514</c:v>
                </c:pt>
                <c:pt idx="300">
                  <c:v>1.5064025000000001</c:v>
                </c:pt>
                <c:pt idx="301">
                  <c:v>1.5082492507893293</c:v>
                </c:pt>
                <c:pt idx="302">
                  <c:v>1.5100767352441589</c:v>
                </c:pt>
                <c:pt idx="303">
                  <c:v>1.5118843966950204</c:v>
                </c:pt>
                <c:pt idx="304">
                  <c:v>1.5136716845107252</c:v>
                </c:pt>
                <c:pt idx="305">
                  <c:v>1.5154380542660904</c:v>
                </c:pt>
                <c:pt idx="306">
                  <c:v>1.5171829679077773</c:v>
                </c:pt>
                <c:pt idx="307">
                  <c:v>1.5189058939181872</c:v>
                </c:pt>
                <c:pt idx="308">
                  <c:v>1.5206063074773675</c:v>
                </c:pt>
                <c:pt idx="309">
                  <c:v>1.5222836906228754</c:v>
                </c:pt>
                <c:pt idx="310">
                  <c:v>1.5239375324075555</c:v>
                </c:pt>
                <c:pt idx="311">
                  <c:v>1.5255673290551792</c:v>
                </c:pt>
                <c:pt idx="312">
                  <c:v>1.5271725841138997</c:v>
                </c:pt>
                <c:pt idx="313">
                  <c:v>1.5287528086074753</c:v>
                </c:pt>
                <c:pt idx="314">
                  <c:v>1.5303075211842172</c:v>
                </c:pt>
                <c:pt idx="315">
                  <c:v>1.5318362482636141</c:v>
                </c:pt>
                <c:pt idx="316">
                  <c:v>1.5333385241805881</c:v>
                </c:pt>
                <c:pt idx="317">
                  <c:v>1.5348138913273424</c:v>
                </c:pt>
                <c:pt idx="318">
                  <c:v>1.5362619002927516</c:v>
                </c:pt>
                <c:pt idx="319">
                  <c:v>1.5376821099992575</c:v>
                </c:pt>
                <c:pt idx="320">
                  <c:v>1.5390740878372262</c:v>
                </c:pt>
                <c:pt idx="321">
                  <c:v>1.5404374097967233</c:v>
                </c:pt>
                <c:pt idx="322">
                  <c:v>1.5417716605966736</c:v>
                </c:pt>
                <c:pt idx="323">
                  <c:v>1.5430764338113578</c:v>
                </c:pt>
                <c:pt idx="324">
                  <c:v>1.5443513319942155</c:v>
                </c:pt>
                <c:pt idx="325">
                  <c:v>1.5455959667989096</c:v>
                </c:pt>
                <c:pt idx="326">
                  <c:v>1.5468099590976221</c:v>
                </c:pt>
                <c:pt idx="327">
                  <c:v>1.5479929390965379</c:v>
                </c:pt>
                <c:pt idx="328">
                  <c:v>1.5491445464484899</c:v>
                </c:pt>
                <c:pt idx="329">
                  <c:v>1.5502644303627229</c:v>
                </c:pt>
                <c:pt idx="330">
                  <c:v>1.551352249711748</c:v>
                </c:pt>
                <c:pt idx="331">
                  <c:v>1.5524076731352536</c:v>
                </c:pt>
                <c:pt idx="332">
                  <c:v>1.5534303791410407</c:v>
                </c:pt>
                <c:pt idx="333">
                  <c:v>1.5544200562029526</c:v>
                </c:pt>
                <c:pt idx="334">
                  <c:v>1.5553764028557693</c:v>
                </c:pt>
                <c:pt idx="335">
                  <c:v>1.5562991277870359</c:v>
                </c:pt>
                <c:pt idx="336">
                  <c:v>1.5571879499257997</c:v>
                </c:pt>
                <c:pt idx="337">
                  <c:v>1.5580425985282269</c:v>
                </c:pt>
                <c:pt idx="338">
                  <c:v>1.5588628132600744</c:v>
                </c:pt>
                <c:pt idx="339">
                  <c:v>1.559648344275989</c:v>
                </c:pt>
                <c:pt idx="340">
                  <c:v>1.5603989522956137</c:v>
                </c:pt>
                <c:pt idx="341">
                  <c:v>1.5611144086764741</c:v>
                </c:pt>
                <c:pt idx="342">
                  <c:v>1.5617944954836265</c:v>
                </c:pt>
                <c:pt idx="343">
                  <c:v>1.5624390055560406</c:v>
                </c:pt>
                <c:pt idx="344">
                  <c:v>1.5630477425697054</c:v>
                </c:pt>
                <c:pt idx="345">
                  <c:v>1.563620521097429</c:v>
                </c:pt>
                <c:pt idx="346">
                  <c:v>1.5641571666653238</c:v>
                </c:pt>
                <c:pt idx="347">
                  <c:v>1.5646575158059508</c:v>
                </c:pt>
                <c:pt idx="348">
                  <c:v>1.5651214161081151</c:v>
                </c:pt>
                <c:pt idx="349">
                  <c:v>1.5655487262632906</c:v>
                </c:pt>
                <c:pt idx="350">
                  <c:v>1.5659393161086643</c:v>
                </c:pt>
                <c:pt idx="351">
                  <c:v>1.566293066666786</c:v>
                </c:pt>
                <c:pt idx="352">
                  <c:v>1.5666098701818085</c:v>
                </c:pt>
                <c:pt idx="353">
                  <c:v>1.5668896301523125</c:v>
                </c:pt>
                <c:pt idx="354">
                  <c:v>1.5671322613607008</c:v>
                </c:pt>
                <c:pt idx="355">
                  <c:v>1.5673376898991569</c:v>
                </c:pt>
                <c:pt idx="356">
                  <c:v>1.5675058531921577</c:v>
                </c:pt>
                <c:pt idx="357">
                  <c:v>1.5676367000155356</c:v>
                </c:pt>
                <c:pt idx="358">
                  <c:v>1.5677301905120802</c:v>
                </c:pt>
                <c:pt idx="359">
                  <c:v>1.5677862962036806</c:v>
                </c:pt>
              </c:numCache>
            </c:numRef>
          </c:xVal>
          <c:yVal>
            <c:numRef>
              <c:f>'ZXR750 Data'!$S$3:$S$362</c:f>
              <c:numCache>
                <c:formatCode>General</c:formatCode>
                <c:ptCount val="360"/>
                <c:pt idx="0">
                  <c:v>0.31789999999999996</c:v>
                </c:pt>
                <c:pt idx="1">
                  <c:v>0.32004324277253055</c:v>
                </c:pt>
                <c:pt idx="2">
                  <c:v>0.32218583269255058</c:v>
                </c:pt>
                <c:pt idx="3">
                  <c:v>0.32432711710641465</c:v>
                </c:pt>
                <c:pt idx="4">
                  <c:v>0.32646644375814726</c:v>
                </c:pt>
                <c:pt idx="5">
                  <c:v>0.32860316098812614</c:v>
                </c:pt>
                <c:pt idx="6">
                  <c:v>0.33073661793158415</c:v>
                </c:pt>
                <c:pt idx="7">
                  <c:v>0.33286616471686908</c:v>
                </c:pt>
                <c:pt idx="8">
                  <c:v>0.33499115266340079</c:v>
                </c:pt>
                <c:pt idx="9">
                  <c:v>0.33711093447926549</c:v>
                </c:pt>
                <c:pt idx="10">
                  <c:v>0.33922486445838734</c:v>
                </c:pt>
                <c:pt idx="11">
                  <c:v>0.34133229867721654</c:v>
                </c:pt>
                <c:pt idx="12">
                  <c:v>0.34343259519087488</c:v>
                </c:pt>
                <c:pt idx="13">
                  <c:v>0.3455251142286983</c:v>
                </c:pt>
                <c:pt idx="14">
                  <c:v>0.34760921838911718</c:v>
                </c:pt>
                <c:pt idx="15">
                  <c:v>0.34968427283381504</c:v>
                </c:pt>
                <c:pt idx="16">
                  <c:v>0.35174964548110654</c:v>
                </c:pt>
                <c:pt idx="17">
                  <c:v>0.35380470719847568</c:v>
                </c:pt>
                <c:pt idx="18">
                  <c:v>0.35584883199421535</c:v>
                </c:pt>
                <c:pt idx="19">
                  <c:v>0.35788139720811107</c:v>
                </c:pt>
                <c:pt idx="20">
                  <c:v>0.3599017837011087</c:v>
                </c:pt>
                <c:pt idx="21">
                  <c:v>0.36190937604391055</c:v>
                </c:pt>
                <c:pt idx="22">
                  <c:v>0.36390356270444102</c:v>
                </c:pt>
                <c:pt idx="23">
                  <c:v>0.36588373623412523</c:v>
                </c:pt>
                <c:pt idx="24">
                  <c:v>0.36784929345292361</c:v>
                </c:pt>
                <c:pt idx="25">
                  <c:v>0.36979963563306656</c:v>
                </c:pt>
                <c:pt idx="26">
                  <c:v>0.37173416868143261</c:v>
                </c:pt>
                <c:pt idx="27">
                  <c:v>0.37365230332051502</c:v>
                </c:pt>
                <c:pt idx="28">
                  <c:v>0.37555345526792128</c:v>
                </c:pt>
                <c:pt idx="29">
                  <c:v>0.37743704541435141</c:v>
                </c:pt>
                <c:pt idx="30">
                  <c:v>0.37930249999999999</c:v>
                </c:pt>
                <c:pt idx="31">
                  <c:v>0.38114925078932915</c:v>
                </c:pt>
                <c:pt idx="32">
                  <c:v>0.38297673524415871</c:v>
                </c:pt>
                <c:pt idx="33">
                  <c:v>0.38478439669502035</c:v>
                </c:pt>
                <c:pt idx="34">
                  <c:v>0.38657168451072504</c:v>
                </c:pt>
                <c:pt idx="35">
                  <c:v>0.38833805426609019</c:v>
                </c:pt>
                <c:pt idx="36">
                  <c:v>0.39008296790777713</c:v>
                </c:pt>
                <c:pt idx="37">
                  <c:v>0.39180589391818726</c:v>
                </c:pt>
                <c:pt idx="38">
                  <c:v>0.39350630747736742</c:v>
                </c:pt>
                <c:pt idx="39">
                  <c:v>0.39518369062287523</c:v>
                </c:pt>
                <c:pt idx="40">
                  <c:v>0.39683753240755543</c:v>
                </c:pt>
                <c:pt idx="41">
                  <c:v>0.39846732905517923</c:v>
                </c:pt>
                <c:pt idx="42">
                  <c:v>0.40007258411389957</c:v>
                </c:pt>
                <c:pt idx="43">
                  <c:v>0.4016528086074751</c:v>
                </c:pt>
                <c:pt idx="44">
                  <c:v>0.4032075211842171</c:v>
                </c:pt>
                <c:pt idx="45">
                  <c:v>0.40473624826361393</c:v>
                </c:pt>
                <c:pt idx="46">
                  <c:v>0.40623852418058803</c:v>
                </c:pt>
                <c:pt idx="47">
                  <c:v>0.4077138913273422</c:v>
                </c:pt>
                <c:pt idx="48">
                  <c:v>0.40916190029275135</c:v>
                </c:pt>
                <c:pt idx="49">
                  <c:v>0.41058210999925748</c:v>
                </c:pt>
                <c:pt idx="50">
                  <c:v>0.41197408783722606</c:v>
                </c:pt>
                <c:pt idx="51">
                  <c:v>0.41333740979672329</c:v>
                </c:pt>
                <c:pt idx="52">
                  <c:v>0.41467166059667349</c:v>
                </c:pt>
                <c:pt idx="53">
                  <c:v>0.41597643381135774</c:v>
                </c:pt>
                <c:pt idx="54">
                  <c:v>0.41725133199421538</c:v>
                </c:pt>
                <c:pt idx="55">
                  <c:v>0.4184959667989096</c:v>
                </c:pt>
                <c:pt idx="56">
                  <c:v>0.41970995909762188</c:v>
                </c:pt>
                <c:pt idx="57">
                  <c:v>0.4208929390965378</c:v>
                </c:pt>
                <c:pt idx="58">
                  <c:v>0.42204454644848988</c:v>
                </c:pt>
                <c:pt idx="59">
                  <c:v>0.42316443036272289</c:v>
                </c:pt>
                <c:pt idx="60">
                  <c:v>0.42425224971174796</c:v>
                </c:pt>
                <c:pt idx="61">
                  <c:v>0.42530767313525347</c:v>
                </c:pt>
                <c:pt idx="62">
                  <c:v>0.42633037914104049</c:v>
                </c:pt>
                <c:pt idx="63">
                  <c:v>0.42732005620295249</c:v>
                </c:pt>
                <c:pt idx="64">
                  <c:v>0.42827640285576918</c:v>
                </c:pt>
                <c:pt idx="65">
                  <c:v>0.42919912778703578</c:v>
                </c:pt>
                <c:pt idx="66">
                  <c:v>0.43008794992579957</c:v>
                </c:pt>
                <c:pt idx="67">
                  <c:v>0.43094259852822692</c:v>
                </c:pt>
                <c:pt idx="68">
                  <c:v>0.43176281326007432</c:v>
                </c:pt>
                <c:pt idx="69">
                  <c:v>0.43254834427598882</c:v>
                </c:pt>
                <c:pt idx="70">
                  <c:v>0.43329895229561344</c:v>
                </c:pt>
                <c:pt idx="71">
                  <c:v>0.43401440867647406</c:v>
                </c:pt>
                <c:pt idx="72">
                  <c:v>0.43469449548362632</c:v>
                </c:pt>
                <c:pt idx="73">
                  <c:v>0.43533900555604055</c:v>
                </c:pt>
                <c:pt idx="74">
                  <c:v>0.43594774256970525</c:v>
                </c:pt>
                <c:pt idx="75">
                  <c:v>0.436520521097429</c:v>
                </c:pt>
                <c:pt idx="76">
                  <c:v>0.43705716666532374</c:v>
                </c:pt>
                <c:pt idx="77">
                  <c:v>0.43755751580595081</c:v>
                </c:pt>
                <c:pt idx="78">
                  <c:v>0.43802141610811496</c:v>
                </c:pt>
                <c:pt idx="79">
                  <c:v>0.43844872626329034</c:v>
                </c:pt>
                <c:pt idx="80">
                  <c:v>0.43883931610866417</c:v>
                </c:pt>
                <c:pt idx="81">
                  <c:v>0.43919306666678587</c:v>
                </c:pt>
                <c:pt idx="82">
                  <c:v>0.43950987018180854</c:v>
                </c:pt>
                <c:pt idx="83">
                  <c:v>0.43978963015231254</c:v>
                </c:pt>
                <c:pt idx="84">
                  <c:v>0.44003226136070078</c:v>
                </c:pt>
                <c:pt idx="85">
                  <c:v>0.44023768989915679</c:v>
                </c:pt>
                <c:pt idx="86">
                  <c:v>0.44040585319215769</c:v>
                </c:pt>
                <c:pt idx="87">
                  <c:v>0.44053670001553541</c:v>
                </c:pt>
                <c:pt idx="88">
                  <c:v>0.44063019051208002</c:v>
                </c:pt>
                <c:pt idx="89">
                  <c:v>0.44068629620368061</c:v>
                </c:pt>
                <c:pt idx="90">
                  <c:v>0.44070499999999996</c:v>
                </c:pt>
                <c:pt idx="91">
                  <c:v>0.44068629620368061</c:v>
                </c:pt>
                <c:pt idx="92">
                  <c:v>0.44063019051208002</c:v>
                </c:pt>
                <c:pt idx="93">
                  <c:v>0.44053670001553541</c:v>
                </c:pt>
                <c:pt idx="94">
                  <c:v>0.44040585319215769</c:v>
                </c:pt>
                <c:pt idx="95">
                  <c:v>0.44023768989915679</c:v>
                </c:pt>
                <c:pt idx="96">
                  <c:v>0.44003226136070078</c:v>
                </c:pt>
                <c:pt idx="97">
                  <c:v>0.43978963015231254</c:v>
                </c:pt>
                <c:pt idx="98">
                  <c:v>0.43950987018180854</c:v>
                </c:pt>
                <c:pt idx="99">
                  <c:v>0.43919306666678587</c:v>
                </c:pt>
                <c:pt idx="100">
                  <c:v>0.43883931610866417</c:v>
                </c:pt>
                <c:pt idx="101">
                  <c:v>0.43844872626329034</c:v>
                </c:pt>
                <c:pt idx="102">
                  <c:v>0.43802141610811496</c:v>
                </c:pt>
                <c:pt idx="103">
                  <c:v>0.43755751580595081</c:v>
                </c:pt>
                <c:pt idx="104">
                  <c:v>0.43705716666532374</c:v>
                </c:pt>
                <c:pt idx="105">
                  <c:v>0.436520521097429</c:v>
                </c:pt>
                <c:pt idx="106">
                  <c:v>0.43594774256970525</c:v>
                </c:pt>
                <c:pt idx="107">
                  <c:v>0.43533900555604055</c:v>
                </c:pt>
                <c:pt idx="108">
                  <c:v>0.43469449548362632</c:v>
                </c:pt>
                <c:pt idx="109">
                  <c:v>0.43401440867647406</c:v>
                </c:pt>
                <c:pt idx="110">
                  <c:v>0.43329895229561344</c:v>
                </c:pt>
                <c:pt idx="111">
                  <c:v>0.43254834427598882</c:v>
                </c:pt>
                <c:pt idx="112">
                  <c:v>0.43176281326007432</c:v>
                </c:pt>
                <c:pt idx="113">
                  <c:v>0.43094259852822692</c:v>
                </c:pt>
                <c:pt idx="114">
                  <c:v>0.43008794992579957</c:v>
                </c:pt>
                <c:pt idx="115">
                  <c:v>0.42919912778703578</c:v>
                </c:pt>
                <c:pt idx="116">
                  <c:v>0.42827640285576918</c:v>
                </c:pt>
                <c:pt idx="117">
                  <c:v>0.42732005620295249</c:v>
                </c:pt>
                <c:pt idx="118">
                  <c:v>0.42633037914104049</c:v>
                </c:pt>
                <c:pt idx="119">
                  <c:v>0.42530767313525347</c:v>
                </c:pt>
                <c:pt idx="120">
                  <c:v>0.42425224971174796</c:v>
                </c:pt>
                <c:pt idx="121">
                  <c:v>0.42316443036272289</c:v>
                </c:pt>
                <c:pt idx="122">
                  <c:v>0.42204454644848988</c:v>
                </c:pt>
                <c:pt idx="123">
                  <c:v>0.42089293909653774</c:v>
                </c:pt>
                <c:pt idx="124">
                  <c:v>0.41970995909762188</c:v>
                </c:pt>
                <c:pt idx="125">
                  <c:v>0.4184959667989096</c:v>
                </c:pt>
                <c:pt idx="126">
                  <c:v>0.41725133199421538</c:v>
                </c:pt>
                <c:pt idx="127">
                  <c:v>0.41597643381135774</c:v>
                </c:pt>
                <c:pt idx="128">
                  <c:v>0.41467166059667349</c:v>
                </c:pt>
                <c:pt idx="129">
                  <c:v>0.41333740979672329</c:v>
                </c:pt>
                <c:pt idx="130">
                  <c:v>0.41197408783722606</c:v>
                </c:pt>
                <c:pt idx="131">
                  <c:v>0.41058210999925748</c:v>
                </c:pt>
                <c:pt idx="132">
                  <c:v>0.40916190029275135</c:v>
                </c:pt>
                <c:pt idx="133">
                  <c:v>0.4077138913273422</c:v>
                </c:pt>
                <c:pt idx="134">
                  <c:v>0.40623852418058803</c:v>
                </c:pt>
                <c:pt idx="135">
                  <c:v>0.40473624826361393</c:v>
                </c:pt>
                <c:pt idx="136">
                  <c:v>0.4032075211842171</c:v>
                </c:pt>
                <c:pt idx="137">
                  <c:v>0.4016528086074751</c:v>
                </c:pt>
                <c:pt idx="138">
                  <c:v>0.40007258411389957</c:v>
                </c:pt>
                <c:pt idx="139">
                  <c:v>0.39846732905517923</c:v>
                </c:pt>
                <c:pt idx="140">
                  <c:v>0.39683753240755548</c:v>
                </c:pt>
                <c:pt idx="141">
                  <c:v>0.39518369062287523</c:v>
                </c:pt>
                <c:pt idx="142">
                  <c:v>0.39350630747736748</c:v>
                </c:pt>
                <c:pt idx="143">
                  <c:v>0.39180589391818721</c:v>
                </c:pt>
                <c:pt idx="144">
                  <c:v>0.39008296790777713</c:v>
                </c:pt>
                <c:pt idx="145">
                  <c:v>0.38833805426609014</c:v>
                </c:pt>
                <c:pt idx="146">
                  <c:v>0.38657168451072504</c:v>
                </c:pt>
                <c:pt idx="147">
                  <c:v>0.3847843966950204</c:v>
                </c:pt>
                <c:pt idx="148">
                  <c:v>0.38297673524415871</c:v>
                </c:pt>
                <c:pt idx="149">
                  <c:v>0.38114925078932921</c:v>
                </c:pt>
                <c:pt idx="150">
                  <c:v>0.37930249999999999</c:v>
                </c:pt>
                <c:pt idx="151">
                  <c:v>0.37743704541435141</c:v>
                </c:pt>
                <c:pt idx="152">
                  <c:v>0.37555345526792128</c:v>
                </c:pt>
                <c:pt idx="153">
                  <c:v>0.37365230332051502</c:v>
                </c:pt>
                <c:pt idx="154">
                  <c:v>0.37173416868143261</c:v>
                </c:pt>
                <c:pt idx="155">
                  <c:v>0.36979963563306656</c:v>
                </c:pt>
                <c:pt idx="156">
                  <c:v>0.36784929345292361</c:v>
                </c:pt>
                <c:pt idx="157">
                  <c:v>0.36588373623412523</c:v>
                </c:pt>
                <c:pt idx="158">
                  <c:v>0.36390356270444107</c:v>
                </c:pt>
                <c:pt idx="159">
                  <c:v>0.36190937604391055</c:v>
                </c:pt>
                <c:pt idx="160">
                  <c:v>0.3599017837011087</c:v>
                </c:pt>
                <c:pt idx="161">
                  <c:v>0.35788139720811107</c:v>
                </c:pt>
                <c:pt idx="162">
                  <c:v>0.35584883199421541</c:v>
                </c:pt>
                <c:pt idx="163">
                  <c:v>0.35380470719847562</c:v>
                </c:pt>
                <c:pt idx="164">
                  <c:v>0.35174964548110654</c:v>
                </c:pt>
                <c:pt idx="165">
                  <c:v>0.34968427283381504</c:v>
                </c:pt>
                <c:pt idx="166">
                  <c:v>0.34760921838911718</c:v>
                </c:pt>
                <c:pt idx="167">
                  <c:v>0.3455251142286983</c:v>
                </c:pt>
                <c:pt idx="168">
                  <c:v>0.34343259519087488</c:v>
                </c:pt>
                <c:pt idx="169">
                  <c:v>0.34133229867721659</c:v>
                </c:pt>
                <c:pt idx="170">
                  <c:v>0.33922486445838734</c:v>
                </c:pt>
                <c:pt idx="171">
                  <c:v>0.33711093447926554</c:v>
                </c:pt>
                <c:pt idx="172">
                  <c:v>0.33499115266340079</c:v>
                </c:pt>
                <c:pt idx="173">
                  <c:v>0.33286616471686908</c:v>
                </c:pt>
                <c:pt idx="174">
                  <c:v>0.33073661793158415</c:v>
                </c:pt>
                <c:pt idx="175">
                  <c:v>0.32860316098812614</c:v>
                </c:pt>
                <c:pt idx="176">
                  <c:v>0.32646644375814732</c:v>
                </c:pt>
                <c:pt idx="177">
                  <c:v>0.32432711710641465</c:v>
                </c:pt>
                <c:pt idx="178">
                  <c:v>0.32218583269255063</c:v>
                </c:pt>
                <c:pt idx="179">
                  <c:v>0.32004324277253055</c:v>
                </c:pt>
                <c:pt idx="180">
                  <c:v>0.31789999999999996</c:v>
                </c:pt>
                <c:pt idx="181">
                  <c:v>0.31575675722746932</c:v>
                </c:pt>
                <c:pt idx="182">
                  <c:v>0.31361416730744934</c:v>
                </c:pt>
                <c:pt idx="183">
                  <c:v>0.31147288289358527</c:v>
                </c:pt>
                <c:pt idx="184">
                  <c:v>0.30933355624185266</c:v>
                </c:pt>
                <c:pt idx="185">
                  <c:v>0.30719683901187383</c:v>
                </c:pt>
                <c:pt idx="186">
                  <c:v>0.30506338206841577</c:v>
                </c:pt>
                <c:pt idx="187">
                  <c:v>0.30293383528313084</c:v>
                </c:pt>
                <c:pt idx="188">
                  <c:v>0.30080884733659913</c:v>
                </c:pt>
                <c:pt idx="189">
                  <c:v>0.29868906552073443</c:v>
                </c:pt>
                <c:pt idx="190">
                  <c:v>0.29657513554161258</c:v>
                </c:pt>
                <c:pt idx="191">
                  <c:v>0.29446770132278338</c:v>
                </c:pt>
                <c:pt idx="192">
                  <c:v>0.29236740480912499</c:v>
                </c:pt>
                <c:pt idx="193">
                  <c:v>0.29027488577130162</c:v>
                </c:pt>
                <c:pt idx="194">
                  <c:v>0.2881907816108828</c:v>
                </c:pt>
                <c:pt idx="195">
                  <c:v>0.28611572716618489</c:v>
                </c:pt>
                <c:pt idx="196">
                  <c:v>0.28405035451889338</c:v>
                </c:pt>
                <c:pt idx="197">
                  <c:v>0.28199529280152424</c:v>
                </c:pt>
                <c:pt idx="198">
                  <c:v>0.27995116800578457</c:v>
                </c:pt>
                <c:pt idx="199">
                  <c:v>0.27791860279188885</c:v>
                </c:pt>
                <c:pt idx="200">
                  <c:v>0.27589821629889122</c:v>
                </c:pt>
                <c:pt idx="201">
                  <c:v>0.27389062395608932</c:v>
                </c:pt>
                <c:pt idx="202">
                  <c:v>0.2718964372955589</c:v>
                </c:pt>
                <c:pt idx="203">
                  <c:v>0.26991626376587474</c:v>
                </c:pt>
                <c:pt idx="204">
                  <c:v>0.26795070654707631</c:v>
                </c:pt>
                <c:pt idx="205">
                  <c:v>0.26600036436693336</c:v>
                </c:pt>
                <c:pt idx="206">
                  <c:v>0.26406583131856731</c:v>
                </c:pt>
                <c:pt idx="207">
                  <c:v>0.2621476966794849</c:v>
                </c:pt>
                <c:pt idx="208">
                  <c:v>0.26024654473207864</c:v>
                </c:pt>
                <c:pt idx="209">
                  <c:v>0.25836295458564856</c:v>
                </c:pt>
                <c:pt idx="210">
                  <c:v>0.25649749999999993</c:v>
                </c:pt>
                <c:pt idx="211">
                  <c:v>0.25465074921067077</c:v>
                </c:pt>
                <c:pt idx="212">
                  <c:v>0.25282326475584127</c:v>
                </c:pt>
                <c:pt idx="213">
                  <c:v>0.25101560330497957</c:v>
                </c:pt>
                <c:pt idx="214">
                  <c:v>0.2492283154892749</c:v>
                </c:pt>
                <c:pt idx="215">
                  <c:v>0.24746194573390973</c:v>
                </c:pt>
                <c:pt idx="216">
                  <c:v>0.24571703209222279</c:v>
                </c:pt>
                <c:pt idx="217">
                  <c:v>0.24399410608181266</c:v>
                </c:pt>
                <c:pt idx="218">
                  <c:v>0.2422936925226325</c:v>
                </c:pt>
                <c:pt idx="219">
                  <c:v>0.24061630937712464</c:v>
                </c:pt>
                <c:pt idx="220">
                  <c:v>0.23896246759244449</c:v>
                </c:pt>
                <c:pt idx="221">
                  <c:v>0.23733267094482074</c:v>
                </c:pt>
                <c:pt idx="222">
                  <c:v>0.23572741588610036</c:v>
                </c:pt>
                <c:pt idx="223">
                  <c:v>0.23414719139252482</c:v>
                </c:pt>
                <c:pt idx="224">
                  <c:v>0.23259247881578277</c:v>
                </c:pt>
                <c:pt idx="225">
                  <c:v>0.23106375173638599</c:v>
                </c:pt>
                <c:pt idx="226">
                  <c:v>0.22956147581941189</c:v>
                </c:pt>
                <c:pt idx="227">
                  <c:v>0.22808610867265772</c:v>
                </c:pt>
                <c:pt idx="228">
                  <c:v>0.22663809970724852</c:v>
                </c:pt>
                <c:pt idx="229">
                  <c:v>0.22521789000074244</c:v>
                </c:pt>
                <c:pt idx="230">
                  <c:v>0.22382591216277387</c:v>
                </c:pt>
                <c:pt idx="231">
                  <c:v>0.22246259020327669</c:v>
                </c:pt>
                <c:pt idx="232">
                  <c:v>0.22112833940332643</c:v>
                </c:pt>
                <c:pt idx="233">
                  <c:v>0.21982356618864216</c:v>
                </c:pt>
                <c:pt idx="234">
                  <c:v>0.21854866800578454</c:v>
                </c:pt>
                <c:pt idx="235">
                  <c:v>0.21730403320109035</c:v>
                </c:pt>
                <c:pt idx="236">
                  <c:v>0.21609004090237804</c:v>
                </c:pt>
                <c:pt idx="237">
                  <c:v>0.21490706090346215</c:v>
                </c:pt>
                <c:pt idx="238">
                  <c:v>0.21375545355151004</c:v>
                </c:pt>
                <c:pt idx="239">
                  <c:v>0.21263556963727709</c:v>
                </c:pt>
                <c:pt idx="240">
                  <c:v>0.21154775028825201</c:v>
                </c:pt>
                <c:pt idx="241">
                  <c:v>0.21049232686474645</c:v>
                </c:pt>
                <c:pt idx="242">
                  <c:v>0.20946962085895943</c:v>
                </c:pt>
                <c:pt idx="243">
                  <c:v>0.20847994379704743</c:v>
                </c:pt>
                <c:pt idx="244">
                  <c:v>0.20752359714423077</c:v>
                </c:pt>
                <c:pt idx="245">
                  <c:v>0.20660087221296414</c:v>
                </c:pt>
                <c:pt idx="246">
                  <c:v>0.20571205007420035</c:v>
                </c:pt>
                <c:pt idx="247">
                  <c:v>0.204857401471773</c:v>
                </c:pt>
                <c:pt idx="248">
                  <c:v>0.20403718673992563</c:v>
                </c:pt>
                <c:pt idx="249">
                  <c:v>0.2032516557240111</c:v>
                </c:pt>
                <c:pt idx="250">
                  <c:v>0.20250104770438648</c:v>
                </c:pt>
                <c:pt idx="251">
                  <c:v>0.20178559132352586</c:v>
                </c:pt>
                <c:pt idx="252">
                  <c:v>0.2011055045163736</c:v>
                </c:pt>
                <c:pt idx="253">
                  <c:v>0.2004609944439594</c:v>
                </c:pt>
                <c:pt idx="254">
                  <c:v>0.19985225743029467</c:v>
                </c:pt>
                <c:pt idx="255">
                  <c:v>0.19927947890257092</c:v>
                </c:pt>
                <c:pt idx="256">
                  <c:v>0.19874283333467618</c:v>
                </c:pt>
                <c:pt idx="257">
                  <c:v>0.19824248419404916</c:v>
                </c:pt>
                <c:pt idx="258">
                  <c:v>0.19777858389188496</c:v>
                </c:pt>
                <c:pt idx="259">
                  <c:v>0.19735127373670958</c:v>
                </c:pt>
                <c:pt idx="260">
                  <c:v>0.19696068389133575</c:v>
                </c:pt>
                <c:pt idx="261">
                  <c:v>0.19660693333321405</c:v>
                </c:pt>
                <c:pt idx="262">
                  <c:v>0.19629012981819141</c:v>
                </c:pt>
                <c:pt idx="263">
                  <c:v>0.19601036984768738</c:v>
                </c:pt>
                <c:pt idx="264">
                  <c:v>0.19576773863929914</c:v>
                </c:pt>
                <c:pt idx="265">
                  <c:v>0.19556231010084313</c:v>
                </c:pt>
                <c:pt idx="266">
                  <c:v>0.19539414680784223</c:v>
                </c:pt>
                <c:pt idx="267">
                  <c:v>0.19526329998446451</c:v>
                </c:pt>
                <c:pt idx="268">
                  <c:v>0.1951698094879199</c:v>
                </c:pt>
                <c:pt idx="269">
                  <c:v>0.19511370379631932</c:v>
                </c:pt>
                <c:pt idx="270">
                  <c:v>0.19509499999999996</c:v>
                </c:pt>
                <c:pt idx="271">
                  <c:v>0.19511370379631932</c:v>
                </c:pt>
                <c:pt idx="272">
                  <c:v>0.1951698094879199</c:v>
                </c:pt>
                <c:pt idx="273">
                  <c:v>0.19526329998446451</c:v>
                </c:pt>
                <c:pt idx="274">
                  <c:v>0.19539414680784223</c:v>
                </c:pt>
                <c:pt idx="275">
                  <c:v>0.19556231010084313</c:v>
                </c:pt>
                <c:pt idx="276">
                  <c:v>0.19576773863929914</c:v>
                </c:pt>
                <c:pt idx="277">
                  <c:v>0.19601036984768738</c:v>
                </c:pt>
                <c:pt idx="278">
                  <c:v>0.19629012981819138</c:v>
                </c:pt>
                <c:pt idx="279">
                  <c:v>0.19660693333321405</c:v>
                </c:pt>
                <c:pt idx="280">
                  <c:v>0.19696068389133572</c:v>
                </c:pt>
                <c:pt idx="281">
                  <c:v>0.19735127373670958</c:v>
                </c:pt>
                <c:pt idx="282">
                  <c:v>0.19777858389188496</c:v>
                </c:pt>
                <c:pt idx="283">
                  <c:v>0.19824248419404913</c:v>
                </c:pt>
                <c:pt idx="284">
                  <c:v>0.19874283333467618</c:v>
                </c:pt>
                <c:pt idx="285">
                  <c:v>0.19927947890257092</c:v>
                </c:pt>
                <c:pt idx="286">
                  <c:v>0.19985225743029472</c:v>
                </c:pt>
                <c:pt idx="287">
                  <c:v>0.20046099444395937</c:v>
                </c:pt>
                <c:pt idx="288">
                  <c:v>0.2011055045163736</c:v>
                </c:pt>
                <c:pt idx="289">
                  <c:v>0.20178559132352583</c:v>
                </c:pt>
                <c:pt idx="290">
                  <c:v>0.20250104770438648</c:v>
                </c:pt>
                <c:pt idx="291">
                  <c:v>0.2032516557240111</c:v>
                </c:pt>
                <c:pt idx="292">
                  <c:v>0.2040371867399256</c:v>
                </c:pt>
                <c:pt idx="293">
                  <c:v>0.204857401471773</c:v>
                </c:pt>
                <c:pt idx="294">
                  <c:v>0.20571205007420032</c:v>
                </c:pt>
                <c:pt idx="295">
                  <c:v>0.20660087221296414</c:v>
                </c:pt>
                <c:pt idx="296">
                  <c:v>0.20752359714423074</c:v>
                </c:pt>
                <c:pt idx="297">
                  <c:v>0.20847994379704743</c:v>
                </c:pt>
                <c:pt idx="298">
                  <c:v>0.20946962085895943</c:v>
                </c:pt>
                <c:pt idx="299">
                  <c:v>0.21049232686474648</c:v>
                </c:pt>
                <c:pt idx="300">
                  <c:v>0.21154775028825196</c:v>
                </c:pt>
                <c:pt idx="301">
                  <c:v>0.21263556963727703</c:v>
                </c:pt>
                <c:pt idx="302">
                  <c:v>0.21375545355151004</c:v>
                </c:pt>
                <c:pt idx="303">
                  <c:v>0.21490706090346212</c:v>
                </c:pt>
                <c:pt idx="304">
                  <c:v>0.21609004090237804</c:v>
                </c:pt>
                <c:pt idx="305">
                  <c:v>0.21730403320109032</c:v>
                </c:pt>
                <c:pt idx="306">
                  <c:v>0.21854866800578451</c:v>
                </c:pt>
                <c:pt idx="307">
                  <c:v>0.21982356618864213</c:v>
                </c:pt>
                <c:pt idx="308">
                  <c:v>0.22112833940332649</c:v>
                </c:pt>
                <c:pt idx="309">
                  <c:v>0.22246259020327663</c:v>
                </c:pt>
                <c:pt idx="310">
                  <c:v>0.22382591216277384</c:v>
                </c:pt>
                <c:pt idx="311">
                  <c:v>0.22521789000074241</c:v>
                </c:pt>
                <c:pt idx="312">
                  <c:v>0.22663809970724852</c:v>
                </c:pt>
                <c:pt idx="313">
                  <c:v>0.22808610867265772</c:v>
                </c:pt>
                <c:pt idx="314">
                  <c:v>0.22956147581941189</c:v>
                </c:pt>
                <c:pt idx="315">
                  <c:v>0.23106375173638596</c:v>
                </c:pt>
                <c:pt idx="316">
                  <c:v>0.23259247881578277</c:v>
                </c:pt>
                <c:pt idx="317">
                  <c:v>0.23414719139252485</c:v>
                </c:pt>
                <c:pt idx="318">
                  <c:v>0.23572741588610038</c:v>
                </c:pt>
                <c:pt idx="319">
                  <c:v>0.23733267094482069</c:v>
                </c:pt>
                <c:pt idx="320">
                  <c:v>0.23896246759244444</c:v>
                </c:pt>
                <c:pt idx="321">
                  <c:v>0.24061630937712464</c:v>
                </c:pt>
                <c:pt idx="322">
                  <c:v>0.2422936925226325</c:v>
                </c:pt>
                <c:pt idx="323">
                  <c:v>0.24399410608181266</c:v>
                </c:pt>
                <c:pt idx="324">
                  <c:v>0.24571703209222276</c:v>
                </c:pt>
                <c:pt idx="325">
                  <c:v>0.24746194573390967</c:v>
                </c:pt>
                <c:pt idx="326">
                  <c:v>0.24922831548927493</c:v>
                </c:pt>
                <c:pt idx="327">
                  <c:v>0.25101560330497957</c:v>
                </c:pt>
                <c:pt idx="328">
                  <c:v>0.25282326475584121</c:v>
                </c:pt>
                <c:pt idx="329">
                  <c:v>0.25465074921067071</c:v>
                </c:pt>
                <c:pt idx="330">
                  <c:v>0.25649749999999988</c:v>
                </c:pt>
                <c:pt idx="331">
                  <c:v>0.25836295458564856</c:v>
                </c:pt>
                <c:pt idx="332">
                  <c:v>0.26024654473207864</c:v>
                </c:pt>
                <c:pt idx="333">
                  <c:v>0.2621476966794849</c:v>
                </c:pt>
                <c:pt idx="334">
                  <c:v>0.26406583131856726</c:v>
                </c:pt>
                <c:pt idx="335">
                  <c:v>0.26600036436693342</c:v>
                </c:pt>
                <c:pt idx="336">
                  <c:v>0.26795070654707631</c:v>
                </c:pt>
                <c:pt idx="337">
                  <c:v>0.26991626376587469</c:v>
                </c:pt>
                <c:pt idx="338">
                  <c:v>0.27189643729555885</c:v>
                </c:pt>
                <c:pt idx="339">
                  <c:v>0.27389062395608932</c:v>
                </c:pt>
                <c:pt idx="340">
                  <c:v>0.27589821629889122</c:v>
                </c:pt>
                <c:pt idx="341">
                  <c:v>0.27791860279188885</c:v>
                </c:pt>
                <c:pt idx="342">
                  <c:v>0.27995116800578451</c:v>
                </c:pt>
                <c:pt idx="343">
                  <c:v>0.28199529280152424</c:v>
                </c:pt>
                <c:pt idx="344">
                  <c:v>0.28405035451889338</c:v>
                </c:pt>
                <c:pt idx="345">
                  <c:v>0.28611572716618489</c:v>
                </c:pt>
                <c:pt idx="346">
                  <c:v>0.28819078161088274</c:v>
                </c:pt>
                <c:pt idx="347">
                  <c:v>0.29027488577130156</c:v>
                </c:pt>
                <c:pt idx="348">
                  <c:v>0.29236740480912493</c:v>
                </c:pt>
                <c:pt idx="349">
                  <c:v>0.29446770132278338</c:v>
                </c:pt>
                <c:pt idx="350">
                  <c:v>0.29657513554161258</c:v>
                </c:pt>
                <c:pt idx="351">
                  <c:v>0.29868906552073438</c:v>
                </c:pt>
                <c:pt idx="352">
                  <c:v>0.30080884733659907</c:v>
                </c:pt>
                <c:pt idx="353">
                  <c:v>0.30293383528313084</c:v>
                </c:pt>
                <c:pt idx="354">
                  <c:v>0.30506338206841577</c:v>
                </c:pt>
                <c:pt idx="355">
                  <c:v>0.30719683901187378</c:v>
                </c:pt>
                <c:pt idx="356">
                  <c:v>0.3093335562418526</c:v>
                </c:pt>
                <c:pt idx="357">
                  <c:v>0.31147288289358516</c:v>
                </c:pt>
                <c:pt idx="358">
                  <c:v>0.31361416730744934</c:v>
                </c:pt>
                <c:pt idx="359">
                  <c:v>0.31575675722746938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B2-4739-BF0A-C9DC3C6A36B5}"/>
            </c:ext>
          </c:extLst>
        </c:ser>
        <c:ser>
          <c:idx val="4"/>
          <c:order val="4"/>
          <c:tx>
            <c:strRef>
              <c:f>{"Swingarm"}</c:f>
              <c:strCache>
                <c:ptCount val="1"/>
                <c:pt idx="0">
                  <c:v>Swingarm</c:v>
                </c:pt>
              </c:strCache>
            </c:strRef>
          </c:tx>
          <c:spPr>
            <a:ln w="19050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xVal>
            <c:numRef>
              <c:f>'ZXR750 Data'!$V$3:$V$4</c:f>
              <c:numCache>
                <c:formatCode>General</c:formatCode>
                <c:ptCount val="2"/>
                <c:pt idx="0">
                  <c:v>1.4450000000000001</c:v>
                </c:pt>
                <c:pt idx="1">
                  <c:v>0.9239719595777498</c:v>
                </c:pt>
              </c:numCache>
            </c:numRef>
          </c:xVal>
          <c:yVal>
            <c:numRef>
              <c:f>'ZXR750 Data'!$W$3:$W$4</c:f>
              <c:numCache>
                <c:formatCode>General</c:formatCode>
                <c:ptCount val="2"/>
                <c:pt idx="0">
                  <c:v>0.31789999999999996</c:v>
                </c:pt>
                <c:pt idx="1">
                  <c:v>0.42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EB2-4739-BF0A-C9DC3C6A36B5}"/>
            </c:ext>
          </c:extLst>
        </c:ser>
        <c:ser>
          <c:idx val="5"/>
          <c:order val="5"/>
          <c:tx>
            <c:strRef>
              <c:f>{"CoG With Rider"}</c:f>
              <c:strCache>
                <c:ptCount val="1"/>
                <c:pt idx="0">
                  <c:v>CoG With Rider</c:v>
                </c:pt>
              </c:strCache>
            </c:strRef>
          </c:tx>
          <c:spPr>
            <a:ln w="19050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Data'!$AH$3:$AH$362</c:f>
              <c:numCache>
                <c:formatCode>General</c:formatCode>
                <c:ptCount val="360"/>
                <c:pt idx="0">
                  <c:v>0.76518971265280211</c:v>
                </c:pt>
                <c:pt idx="1">
                  <c:v>0.76518818960436596</c:v>
                </c:pt>
                <c:pt idx="2">
                  <c:v>0.76518362092299308</c:v>
                </c:pt>
                <c:pt idx="3">
                  <c:v>0.7651760080003478</c:v>
                </c:pt>
                <c:pt idx="4">
                  <c:v>0.76516535315540035</c:v>
                </c:pt>
                <c:pt idx="5">
                  <c:v>0.76515165963371956</c:v>
                </c:pt>
                <c:pt idx="6">
                  <c:v>0.76513493160648482</c:v>
                </c:pt>
                <c:pt idx="7">
                  <c:v>0.76511517416921537</c:v>
                </c:pt>
                <c:pt idx="8">
                  <c:v>0.76509239334021784</c:v>
                </c:pt>
                <c:pt idx="9">
                  <c:v>0.76506659605875349</c:v>
                </c:pt>
                <c:pt idx="10">
                  <c:v>0.76503779018292417</c:v>
                </c:pt>
                <c:pt idx="11">
                  <c:v>0.76500598448727875</c:v>
                </c:pt>
                <c:pt idx="12">
                  <c:v>0.76497118866014013</c:v>
                </c:pt>
                <c:pt idx="13">
                  <c:v>0.76493341330065445</c:v>
                </c:pt>
                <c:pt idx="14">
                  <c:v>0.76489266991556204</c:v>
                </c:pt>
                <c:pt idx="15">
                  <c:v>0.76484897091569282</c:v>
                </c:pt>
                <c:pt idx="16">
                  <c:v>0.76480232961218531</c:v>
                </c:pt>
                <c:pt idx="17">
                  <c:v>0.76475276021243244</c:v>
                </c:pt>
                <c:pt idx="18">
                  <c:v>0.76470027781575367</c:v>
                </c:pt>
                <c:pt idx="19">
                  <c:v>0.76464489840879524</c:v>
                </c:pt>
                <c:pt idx="20">
                  <c:v>0.76458663886066114</c:v>
                </c:pt>
                <c:pt idx="21">
                  <c:v>0.76452551691777415</c:v>
                </c:pt>
                <c:pt idx="22">
                  <c:v>0.76446155119846992</c:v>
                </c:pt>
                <c:pt idx="23">
                  <c:v>0.76439476118732652</c:v>
                </c:pt>
                <c:pt idx="24">
                  <c:v>0.76432516722922816</c:v>
                </c:pt>
                <c:pt idx="25">
                  <c:v>0.76425279052316863</c:v>
                </c:pt>
                <c:pt idx="26">
                  <c:v>0.76417765311579378</c:v>
                </c:pt>
                <c:pt idx="27">
                  <c:v>0.76409977789468575</c:v>
                </c:pt>
                <c:pt idx="28">
                  <c:v>0.7640191885813914</c:v>
                </c:pt>
                <c:pt idx="29">
                  <c:v>0.76393590972419601</c:v>
                </c:pt>
                <c:pt idx="30">
                  <c:v>0.76384996669064653</c:v>
                </c:pt>
                <c:pt idx="31">
                  <c:v>0.76376138565982321</c:v>
                </c:pt>
                <c:pt idx="32">
                  <c:v>0.76367019361436639</c:v>
                </c:pt>
                <c:pt idx="33">
                  <c:v>0.76357641833225631</c:v>
                </c:pt>
                <c:pt idx="34">
                  <c:v>0.76348008837835257</c:v>
                </c:pt>
                <c:pt idx="35">
                  <c:v>0.76338123309569206</c:v>
                </c:pt>
                <c:pt idx="36">
                  <c:v>0.76327988259655155</c:v>
                </c:pt>
                <c:pt idx="37">
                  <c:v>0.76317606775327507</c:v>
                </c:pt>
                <c:pt idx="38">
                  <c:v>0.76306982018886937</c:v>
                </c:pt>
                <c:pt idx="39">
                  <c:v>0.76296117226737181</c:v>
                </c:pt>
                <c:pt idx="40">
                  <c:v>0.76285015708399184</c:v>
                </c:pt>
                <c:pt idx="41">
                  <c:v>0.76273680845502978</c:v>
                </c:pt>
                <c:pt idx="42">
                  <c:v>0.76262116090757603</c:v>
                </c:pt>
                <c:pt idx="43">
                  <c:v>0.76250324966899385</c:v>
                </c:pt>
                <c:pt idx="44">
                  <c:v>0.76238311065618858</c:v>
                </c:pt>
                <c:pt idx="45">
                  <c:v>0.76226078046466761</c:v>
                </c:pt>
                <c:pt idx="46">
                  <c:v>0.76213629635739211</c:v>
                </c:pt>
                <c:pt idx="47">
                  <c:v>0.76200969625342707</c:v>
                </c:pt>
                <c:pt idx="48">
                  <c:v>0.76188101871639069</c:v>
                </c:pt>
                <c:pt idx="49">
                  <c:v>0.76175030294270718</c:v>
                </c:pt>
                <c:pt idx="50">
                  <c:v>0.76161758874966745</c:v>
                </c:pt>
                <c:pt idx="51">
                  <c:v>0.76148291656330047</c:v>
                </c:pt>
                <c:pt idx="52">
                  <c:v>0.76134632740605868</c:v>
                </c:pt>
                <c:pt idx="53">
                  <c:v>0.76120786288432263</c:v>
                </c:pt>
                <c:pt idx="54">
                  <c:v>0.76106756517572682</c:v>
                </c:pt>
                <c:pt idx="55">
                  <c:v>0.76092547701631252</c:v>
                </c:pt>
                <c:pt idx="56">
                  <c:v>0.76078164168750961</c:v>
                </c:pt>
                <c:pt idx="57">
                  <c:v>0.76063610300295237</c:v>
                </c:pt>
                <c:pt idx="58">
                  <c:v>0.76048890529513413</c:v>
                </c:pt>
                <c:pt idx="59">
                  <c:v>0.76034009340190267</c:v>
                </c:pt>
                <c:pt idx="60">
                  <c:v>0.76018971265280211</c:v>
                </c:pt>
                <c:pt idx="61">
                  <c:v>0.76003780885526551</c:v>
                </c:pt>
                <c:pt idx="62">
                  <c:v>0.75988442828066105</c:v>
                </c:pt>
                <c:pt idx="63">
                  <c:v>0.75972961765019753</c:v>
                </c:pt>
                <c:pt idx="64">
                  <c:v>0.75957342412069284</c:v>
                </c:pt>
                <c:pt idx="65">
                  <c:v>0.75941589527020914</c:v>
                </c:pt>
                <c:pt idx="66">
                  <c:v>0.7592570790835601</c:v>
                </c:pt>
                <c:pt idx="67">
                  <c:v>0.75909702393769485</c:v>
                </c:pt>
                <c:pt idx="68">
                  <c:v>0.75893577858696126</c:v>
                </c:pt>
                <c:pt idx="69">
                  <c:v>0.75877339214825512</c:v>
                </c:pt>
                <c:pt idx="70">
                  <c:v>0.75860991408605882</c:v>
                </c:pt>
                <c:pt idx="71">
                  <c:v>0.75844539419737367</c:v>
                </c:pt>
                <c:pt idx="72">
                  <c:v>0.75827988259655155</c:v>
                </c:pt>
                <c:pt idx="73">
                  <c:v>0.75811342970002948</c:v>
                </c:pt>
                <c:pt idx="74">
                  <c:v>0.75794608621097215</c:v>
                </c:pt>
                <c:pt idx="75">
                  <c:v>0.75777790310382731</c:v>
                </c:pt>
                <c:pt idx="76">
                  <c:v>0.75760893160879883</c:v>
                </c:pt>
                <c:pt idx="77">
                  <c:v>0.7574392231962408</c:v>
                </c:pt>
                <c:pt idx="78">
                  <c:v>0.75726882956097974</c:v>
                </c:pt>
                <c:pt idx="79">
                  <c:v>0.75709780260656756</c:v>
                </c:pt>
                <c:pt idx="80">
                  <c:v>0.7569261944294714</c:v>
                </c:pt>
                <c:pt idx="81">
                  <c:v>0.75675405730320444</c:v>
                </c:pt>
                <c:pt idx="82">
                  <c:v>0.75658144366240276</c:v>
                </c:pt>
                <c:pt idx="83">
                  <c:v>0.75640840608685356</c:v>
                </c:pt>
                <c:pt idx="84">
                  <c:v>0.75623499728547861</c:v>
                </c:pt>
                <c:pt idx="85">
                  <c:v>0.75606127008027868</c:v>
                </c:pt>
                <c:pt idx="86">
                  <c:v>0.75588727739024331</c:v>
                </c:pt>
                <c:pt idx="87">
                  <c:v>0.75571307221523154</c:v>
                </c:pt>
                <c:pt idx="88">
                  <c:v>0.75553870761982711</c:v>
                </c:pt>
                <c:pt idx="89">
                  <c:v>0.7553642367171749</c:v>
                </c:pt>
                <c:pt idx="90">
                  <c:v>0.7551897126528021</c:v>
                </c:pt>
                <c:pt idx="91">
                  <c:v>0.75501518858842931</c:v>
                </c:pt>
                <c:pt idx="92">
                  <c:v>0.7548407176857771</c:v>
                </c:pt>
                <c:pt idx="93">
                  <c:v>0.75466635309037267</c:v>
                </c:pt>
                <c:pt idx="94">
                  <c:v>0.7544921479153609</c:v>
                </c:pt>
                <c:pt idx="95">
                  <c:v>0.75431815522532553</c:v>
                </c:pt>
                <c:pt idx="96">
                  <c:v>0.7541444280201256</c:v>
                </c:pt>
                <c:pt idx="97">
                  <c:v>0.75397101921875065</c:v>
                </c:pt>
                <c:pt idx="98">
                  <c:v>0.75379798164320144</c:v>
                </c:pt>
                <c:pt idx="99">
                  <c:v>0.75362536800239976</c:v>
                </c:pt>
                <c:pt idx="100">
                  <c:v>0.75345323087613281</c:v>
                </c:pt>
                <c:pt idx="101">
                  <c:v>0.75328162269903665</c:v>
                </c:pt>
                <c:pt idx="102">
                  <c:v>0.75311059574462447</c:v>
                </c:pt>
                <c:pt idx="103">
                  <c:v>0.75294020210936341</c:v>
                </c:pt>
                <c:pt idx="104">
                  <c:v>0.75277049369680538</c:v>
                </c:pt>
                <c:pt idx="105">
                  <c:v>0.7526015222017769</c:v>
                </c:pt>
                <c:pt idx="106">
                  <c:v>0.75243333909463206</c:v>
                </c:pt>
                <c:pt idx="107">
                  <c:v>0.75226599560557472</c:v>
                </c:pt>
                <c:pt idx="108">
                  <c:v>0.75209954270905266</c:v>
                </c:pt>
                <c:pt idx="109">
                  <c:v>0.75193403110823054</c:v>
                </c:pt>
                <c:pt idx="110">
                  <c:v>0.75176951121954538</c:v>
                </c:pt>
                <c:pt idx="111">
                  <c:v>0.75160603315734908</c:v>
                </c:pt>
                <c:pt idx="112">
                  <c:v>0.75144364671864294</c:v>
                </c:pt>
                <c:pt idx="113">
                  <c:v>0.75128240136790936</c:v>
                </c:pt>
                <c:pt idx="114">
                  <c:v>0.7511223462220441</c:v>
                </c:pt>
                <c:pt idx="115">
                  <c:v>0.75096353003539507</c:v>
                </c:pt>
                <c:pt idx="116">
                  <c:v>0.75080600118491136</c:v>
                </c:pt>
                <c:pt idx="117">
                  <c:v>0.75064980765540668</c:v>
                </c:pt>
                <c:pt idx="118">
                  <c:v>0.75049499702494316</c:v>
                </c:pt>
                <c:pt idx="119">
                  <c:v>0.7503416164503387</c:v>
                </c:pt>
                <c:pt idx="120">
                  <c:v>0.7501897126528021</c:v>
                </c:pt>
                <c:pt idx="121">
                  <c:v>0.75003933190370153</c:v>
                </c:pt>
                <c:pt idx="122">
                  <c:v>0.74989052001047007</c:v>
                </c:pt>
                <c:pt idx="123">
                  <c:v>0.74974332230265184</c:v>
                </c:pt>
                <c:pt idx="124">
                  <c:v>0.74959778361809459</c:v>
                </c:pt>
                <c:pt idx="125">
                  <c:v>0.74945394828929168</c:v>
                </c:pt>
                <c:pt idx="126">
                  <c:v>0.74931186012987738</c:v>
                </c:pt>
                <c:pt idx="127">
                  <c:v>0.74917156242128158</c:v>
                </c:pt>
                <c:pt idx="128">
                  <c:v>0.74903309789954553</c:v>
                </c:pt>
                <c:pt idx="129">
                  <c:v>0.74889650874230373</c:v>
                </c:pt>
                <c:pt idx="130">
                  <c:v>0.74876183655593676</c:v>
                </c:pt>
                <c:pt idx="131">
                  <c:v>0.74862912236289703</c:v>
                </c:pt>
                <c:pt idx="132">
                  <c:v>0.74849840658921352</c:v>
                </c:pt>
                <c:pt idx="133">
                  <c:v>0.74836972905217714</c:v>
                </c:pt>
                <c:pt idx="134">
                  <c:v>0.7482431289482121</c:v>
                </c:pt>
                <c:pt idx="135">
                  <c:v>0.7481186448409366</c:v>
                </c:pt>
                <c:pt idx="136">
                  <c:v>0.74799631464941563</c:v>
                </c:pt>
                <c:pt idx="137">
                  <c:v>0.74787617563661035</c:v>
                </c:pt>
                <c:pt idx="138">
                  <c:v>0.74775826439802817</c:v>
                </c:pt>
                <c:pt idx="139">
                  <c:v>0.74764261685057443</c:v>
                </c:pt>
                <c:pt idx="140">
                  <c:v>0.74752926822161236</c:v>
                </c:pt>
                <c:pt idx="141">
                  <c:v>0.74741825303823239</c:v>
                </c:pt>
                <c:pt idx="142">
                  <c:v>0.74730960511673483</c:v>
                </c:pt>
                <c:pt idx="143">
                  <c:v>0.74720335755232914</c:v>
                </c:pt>
                <c:pt idx="144">
                  <c:v>0.74709954270905266</c:v>
                </c:pt>
                <c:pt idx="145">
                  <c:v>0.74699819220991215</c:v>
                </c:pt>
                <c:pt idx="146">
                  <c:v>0.74689933692725163</c:v>
                </c:pt>
                <c:pt idx="147">
                  <c:v>0.74680300697334789</c:v>
                </c:pt>
                <c:pt idx="148">
                  <c:v>0.74670923169123782</c:v>
                </c:pt>
                <c:pt idx="149">
                  <c:v>0.746618039645781</c:v>
                </c:pt>
                <c:pt idx="150">
                  <c:v>0.74652945861495767</c:v>
                </c:pt>
                <c:pt idx="151">
                  <c:v>0.7464435155814082</c:v>
                </c:pt>
                <c:pt idx="152">
                  <c:v>0.74636023672421281</c:v>
                </c:pt>
                <c:pt idx="153">
                  <c:v>0.74627964741091846</c:v>
                </c:pt>
                <c:pt idx="154">
                  <c:v>0.74620177218981043</c:v>
                </c:pt>
                <c:pt idx="155">
                  <c:v>0.74612663478243557</c:v>
                </c:pt>
                <c:pt idx="156">
                  <c:v>0.74605425807637604</c:v>
                </c:pt>
                <c:pt idx="157">
                  <c:v>0.74598466411827768</c:v>
                </c:pt>
                <c:pt idx="158">
                  <c:v>0.74591787410713428</c:v>
                </c:pt>
                <c:pt idx="159">
                  <c:v>0.74585390838783006</c:v>
                </c:pt>
                <c:pt idx="160">
                  <c:v>0.74579278644494307</c:v>
                </c:pt>
                <c:pt idx="161">
                  <c:v>0.74573452689680897</c:v>
                </c:pt>
                <c:pt idx="162">
                  <c:v>0.74567914748985054</c:v>
                </c:pt>
                <c:pt idx="163">
                  <c:v>0.74562666509317177</c:v>
                </c:pt>
                <c:pt idx="164">
                  <c:v>0.7455770956934189</c:v>
                </c:pt>
                <c:pt idx="165">
                  <c:v>0.74553045438991139</c:v>
                </c:pt>
                <c:pt idx="166">
                  <c:v>0.74548675539004217</c:v>
                </c:pt>
                <c:pt idx="167">
                  <c:v>0.74544601200494975</c:v>
                </c:pt>
                <c:pt idx="168">
                  <c:v>0.74540823664546407</c:v>
                </c:pt>
                <c:pt idx="169">
                  <c:v>0.74537344081832546</c:v>
                </c:pt>
                <c:pt idx="170">
                  <c:v>0.74534163512268004</c:v>
                </c:pt>
                <c:pt idx="171">
                  <c:v>0.74531282924685072</c:v>
                </c:pt>
                <c:pt idx="172">
                  <c:v>0.74528703196538637</c:v>
                </c:pt>
                <c:pt idx="173">
                  <c:v>0.74526425113638883</c:v>
                </c:pt>
                <c:pt idx="174">
                  <c:v>0.74524449369911938</c:v>
                </c:pt>
                <c:pt idx="175">
                  <c:v>0.74522776567188465</c:v>
                </c:pt>
                <c:pt idx="176">
                  <c:v>0.74521407215020385</c:v>
                </c:pt>
                <c:pt idx="177">
                  <c:v>0.74520341730525641</c:v>
                </c:pt>
                <c:pt idx="178">
                  <c:v>0.74519580438261113</c:v>
                </c:pt>
                <c:pt idx="179">
                  <c:v>0.74519123570123824</c:v>
                </c:pt>
                <c:pt idx="180">
                  <c:v>0.74518971265280209</c:v>
                </c:pt>
                <c:pt idx="181">
                  <c:v>0.74519123570123824</c:v>
                </c:pt>
                <c:pt idx="182">
                  <c:v>0.74519580438261113</c:v>
                </c:pt>
                <c:pt idx="183">
                  <c:v>0.74520341730525641</c:v>
                </c:pt>
                <c:pt idx="184">
                  <c:v>0.74521407215020385</c:v>
                </c:pt>
                <c:pt idx="185">
                  <c:v>0.74522776567188465</c:v>
                </c:pt>
                <c:pt idx="186">
                  <c:v>0.74524449369911938</c:v>
                </c:pt>
                <c:pt idx="187">
                  <c:v>0.74526425113638883</c:v>
                </c:pt>
                <c:pt idx="188">
                  <c:v>0.74528703196538637</c:v>
                </c:pt>
                <c:pt idx="189">
                  <c:v>0.74531282924685072</c:v>
                </c:pt>
                <c:pt idx="190">
                  <c:v>0.74534163512268004</c:v>
                </c:pt>
                <c:pt idx="191">
                  <c:v>0.74537344081832546</c:v>
                </c:pt>
                <c:pt idx="192">
                  <c:v>0.74540823664546407</c:v>
                </c:pt>
                <c:pt idx="193">
                  <c:v>0.74544601200494975</c:v>
                </c:pt>
                <c:pt idx="194">
                  <c:v>0.74548675539004217</c:v>
                </c:pt>
                <c:pt idx="195">
                  <c:v>0.74553045438991139</c:v>
                </c:pt>
                <c:pt idx="196">
                  <c:v>0.7455770956934189</c:v>
                </c:pt>
                <c:pt idx="197">
                  <c:v>0.74562666509317177</c:v>
                </c:pt>
                <c:pt idx="198">
                  <c:v>0.74567914748985054</c:v>
                </c:pt>
                <c:pt idx="199">
                  <c:v>0.74573452689680897</c:v>
                </c:pt>
                <c:pt idx="200">
                  <c:v>0.74579278644494307</c:v>
                </c:pt>
                <c:pt idx="201">
                  <c:v>0.74585390838783006</c:v>
                </c:pt>
                <c:pt idx="202">
                  <c:v>0.74591787410713428</c:v>
                </c:pt>
                <c:pt idx="203">
                  <c:v>0.74598466411827768</c:v>
                </c:pt>
                <c:pt idx="204">
                  <c:v>0.74605425807637604</c:v>
                </c:pt>
                <c:pt idx="205">
                  <c:v>0.74612663478243557</c:v>
                </c:pt>
                <c:pt idx="206">
                  <c:v>0.74620177218981043</c:v>
                </c:pt>
                <c:pt idx="207">
                  <c:v>0.74627964741091846</c:v>
                </c:pt>
                <c:pt idx="208">
                  <c:v>0.74636023672421281</c:v>
                </c:pt>
                <c:pt idx="209">
                  <c:v>0.74644351558140809</c:v>
                </c:pt>
                <c:pt idx="210">
                  <c:v>0.74652945861495767</c:v>
                </c:pt>
                <c:pt idx="211">
                  <c:v>0.746618039645781</c:v>
                </c:pt>
                <c:pt idx="212">
                  <c:v>0.74670923169123782</c:v>
                </c:pt>
                <c:pt idx="213">
                  <c:v>0.74680300697334789</c:v>
                </c:pt>
                <c:pt idx="214">
                  <c:v>0.74689933692725163</c:v>
                </c:pt>
                <c:pt idx="215">
                  <c:v>0.74699819220991215</c:v>
                </c:pt>
                <c:pt idx="216">
                  <c:v>0.74709954270905266</c:v>
                </c:pt>
                <c:pt idx="217">
                  <c:v>0.74720335755232914</c:v>
                </c:pt>
                <c:pt idx="218">
                  <c:v>0.74730960511673483</c:v>
                </c:pt>
                <c:pt idx="219">
                  <c:v>0.74741825303823239</c:v>
                </c:pt>
                <c:pt idx="220">
                  <c:v>0.74752926822161236</c:v>
                </c:pt>
                <c:pt idx="221">
                  <c:v>0.74764261685057443</c:v>
                </c:pt>
                <c:pt idx="222">
                  <c:v>0.74775826439802817</c:v>
                </c:pt>
                <c:pt idx="223">
                  <c:v>0.74787617563661035</c:v>
                </c:pt>
                <c:pt idx="224">
                  <c:v>0.74799631464941563</c:v>
                </c:pt>
                <c:pt idx="225">
                  <c:v>0.7481186448409366</c:v>
                </c:pt>
                <c:pt idx="226">
                  <c:v>0.7482431289482121</c:v>
                </c:pt>
                <c:pt idx="227">
                  <c:v>0.74836972905217714</c:v>
                </c:pt>
                <c:pt idx="228">
                  <c:v>0.74849840658921352</c:v>
                </c:pt>
                <c:pt idx="229">
                  <c:v>0.74862912236289703</c:v>
                </c:pt>
                <c:pt idx="230">
                  <c:v>0.74876183655593676</c:v>
                </c:pt>
                <c:pt idx="231">
                  <c:v>0.74889650874230373</c:v>
                </c:pt>
                <c:pt idx="232">
                  <c:v>0.74903309789954553</c:v>
                </c:pt>
                <c:pt idx="233">
                  <c:v>0.74917156242128158</c:v>
                </c:pt>
                <c:pt idx="234">
                  <c:v>0.74931186012987738</c:v>
                </c:pt>
                <c:pt idx="235">
                  <c:v>0.74945394828929168</c:v>
                </c:pt>
                <c:pt idx="236">
                  <c:v>0.74959778361809459</c:v>
                </c:pt>
                <c:pt idx="237">
                  <c:v>0.74974332230265184</c:v>
                </c:pt>
                <c:pt idx="238">
                  <c:v>0.74989052001047007</c:v>
                </c:pt>
                <c:pt idx="239">
                  <c:v>0.75003933190370153</c:v>
                </c:pt>
                <c:pt idx="240">
                  <c:v>0.7501897126528021</c:v>
                </c:pt>
                <c:pt idx="241">
                  <c:v>0.7503416164503387</c:v>
                </c:pt>
                <c:pt idx="242">
                  <c:v>0.75049499702494316</c:v>
                </c:pt>
                <c:pt idx="243">
                  <c:v>0.75064980765540668</c:v>
                </c:pt>
                <c:pt idx="244">
                  <c:v>0.75080600118491136</c:v>
                </c:pt>
                <c:pt idx="245">
                  <c:v>0.75096353003539507</c:v>
                </c:pt>
                <c:pt idx="246">
                  <c:v>0.7511223462220441</c:v>
                </c:pt>
                <c:pt idx="247">
                  <c:v>0.75128240136790936</c:v>
                </c:pt>
                <c:pt idx="248">
                  <c:v>0.75144364671864294</c:v>
                </c:pt>
                <c:pt idx="249">
                  <c:v>0.75160603315734908</c:v>
                </c:pt>
                <c:pt idx="250">
                  <c:v>0.75176951121954538</c:v>
                </c:pt>
                <c:pt idx="251">
                  <c:v>0.75193403110823054</c:v>
                </c:pt>
                <c:pt idx="252">
                  <c:v>0.75209954270905266</c:v>
                </c:pt>
                <c:pt idx="253">
                  <c:v>0.75226599560557472</c:v>
                </c:pt>
                <c:pt idx="254">
                  <c:v>0.75243333909463206</c:v>
                </c:pt>
                <c:pt idx="255">
                  <c:v>0.7526015222017769</c:v>
                </c:pt>
                <c:pt idx="256">
                  <c:v>0.75277049369680538</c:v>
                </c:pt>
                <c:pt idx="257">
                  <c:v>0.75294020210936341</c:v>
                </c:pt>
                <c:pt idx="258">
                  <c:v>0.75311059574462447</c:v>
                </c:pt>
                <c:pt idx="259">
                  <c:v>0.75328162269903665</c:v>
                </c:pt>
                <c:pt idx="260">
                  <c:v>0.75345323087613281</c:v>
                </c:pt>
                <c:pt idx="261">
                  <c:v>0.75362536800239976</c:v>
                </c:pt>
                <c:pt idx="262">
                  <c:v>0.75379798164320144</c:v>
                </c:pt>
                <c:pt idx="263">
                  <c:v>0.75397101921875065</c:v>
                </c:pt>
                <c:pt idx="264">
                  <c:v>0.7541444280201256</c:v>
                </c:pt>
                <c:pt idx="265">
                  <c:v>0.75431815522532553</c:v>
                </c:pt>
                <c:pt idx="266">
                  <c:v>0.7544921479153609</c:v>
                </c:pt>
                <c:pt idx="267">
                  <c:v>0.75466635309037267</c:v>
                </c:pt>
                <c:pt idx="268">
                  <c:v>0.7548407176857771</c:v>
                </c:pt>
                <c:pt idx="269">
                  <c:v>0.75501518858842931</c:v>
                </c:pt>
                <c:pt idx="270">
                  <c:v>0.7551897126528021</c:v>
                </c:pt>
                <c:pt idx="271">
                  <c:v>0.7553642367171749</c:v>
                </c:pt>
                <c:pt idx="272">
                  <c:v>0.75553870761982711</c:v>
                </c:pt>
                <c:pt idx="273">
                  <c:v>0.75571307221523154</c:v>
                </c:pt>
                <c:pt idx="274">
                  <c:v>0.75588727739024331</c:v>
                </c:pt>
                <c:pt idx="275">
                  <c:v>0.75606127008027868</c:v>
                </c:pt>
                <c:pt idx="276">
                  <c:v>0.75623499728547861</c:v>
                </c:pt>
                <c:pt idx="277">
                  <c:v>0.75640840608685356</c:v>
                </c:pt>
                <c:pt idx="278">
                  <c:v>0.75658144366240276</c:v>
                </c:pt>
                <c:pt idx="279">
                  <c:v>0.75675405730320444</c:v>
                </c:pt>
                <c:pt idx="280">
                  <c:v>0.7569261944294714</c:v>
                </c:pt>
                <c:pt idx="281">
                  <c:v>0.75709780260656756</c:v>
                </c:pt>
                <c:pt idx="282">
                  <c:v>0.75726882956097974</c:v>
                </c:pt>
                <c:pt idx="283">
                  <c:v>0.7574392231962408</c:v>
                </c:pt>
                <c:pt idx="284">
                  <c:v>0.75760893160879883</c:v>
                </c:pt>
                <c:pt idx="285">
                  <c:v>0.75777790310382731</c:v>
                </c:pt>
                <c:pt idx="286">
                  <c:v>0.75794608621097215</c:v>
                </c:pt>
                <c:pt idx="287">
                  <c:v>0.75811342970002948</c:v>
                </c:pt>
                <c:pt idx="288">
                  <c:v>0.75827988259655155</c:v>
                </c:pt>
                <c:pt idx="289">
                  <c:v>0.75844539419737367</c:v>
                </c:pt>
                <c:pt idx="290">
                  <c:v>0.75860991408605882</c:v>
                </c:pt>
                <c:pt idx="291">
                  <c:v>0.75877339214825512</c:v>
                </c:pt>
                <c:pt idx="292">
                  <c:v>0.75893577858696126</c:v>
                </c:pt>
                <c:pt idx="293">
                  <c:v>0.75909702393769485</c:v>
                </c:pt>
                <c:pt idx="294">
                  <c:v>0.7592570790835601</c:v>
                </c:pt>
                <c:pt idx="295">
                  <c:v>0.75941589527020914</c:v>
                </c:pt>
                <c:pt idx="296">
                  <c:v>0.75957342412069284</c:v>
                </c:pt>
                <c:pt idx="297">
                  <c:v>0.75972961765019753</c:v>
                </c:pt>
                <c:pt idx="298">
                  <c:v>0.75988442828066105</c:v>
                </c:pt>
                <c:pt idx="299">
                  <c:v>0.76003780885526551</c:v>
                </c:pt>
                <c:pt idx="300">
                  <c:v>0.76018971265280211</c:v>
                </c:pt>
                <c:pt idx="301">
                  <c:v>0.76034009340190267</c:v>
                </c:pt>
                <c:pt idx="302">
                  <c:v>0.76048890529513413</c:v>
                </c:pt>
                <c:pt idx="303">
                  <c:v>0.76063610300295237</c:v>
                </c:pt>
                <c:pt idx="304">
                  <c:v>0.76078164168750961</c:v>
                </c:pt>
                <c:pt idx="305">
                  <c:v>0.76092547701631252</c:v>
                </c:pt>
                <c:pt idx="306">
                  <c:v>0.76106756517572682</c:v>
                </c:pt>
                <c:pt idx="307">
                  <c:v>0.76120786288432263</c:v>
                </c:pt>
                <c:pt idx="308">
                  <c:v>0.76134632740605868</c:v>
                </c:pt>
                <c:pt idx="309">
                  <c:v>0.76148291656330047</c:v>
                </c:pt>
                <c:pt idx="310">
                  <c:v>0.76161758874966745</c:v>
                </c:pt>
                <c:pt idx="311">
                  <c:v>0.76175030294270718</c:v>
                </c:pt>
                <c:pt idx="312">
                  <c:v>0.76188101871639069</c:v>
                </c:pt>
                <c:pt idx="313">
                  <c:v>0.76200969625342707</c:v>
                </c:pt>
                <c:pt idx="314">
                  <c:v>0.76213629635739211</c:v>
                </c:pt>
                <c:pt idx="315">
                  <c:v>0.76226078046466761</c:v>
                </c:pt>
                <c:pt idx="316">
                  <c:v>0.76238311065618858</c:v>
                </c:pt>
                <c:pt idx="317">
                  <c:v>0.76250324966899385</c:v>
                </c:pt>
                <c:pt idx="318">
                  <c:v>0.76262116090757603</c:v>
                </c:pt>
                <c:pt idx="319">
                  <c:v>0.76273680845502978</c:v>
                </c:pt>
                <c:pt idx="320">
                  <c:v>0.76285015708399184</c:v>
                </c:pt>
                <c:pt idx="321">
                  <c:v>0.76296117226737181</c:v>
                </c:pt>
                <c:pt idx="322">
                  <c:v>0.76306982018886937</c:v>
                </c:pt>
                <c:pt idx="323">
                  <c:v>0.76317606775327507</c:v>
                </c:pt>
                <c:pt idx="324">
                  <c:v>0.76327988259655155</c:v>
                </c:pt>
                <c:pt idx="325">
                  <c:v>0.76338123309569206</c:v>
                </c:pt>
                <c:pt idx="326">
                  <c:v>0.76348008837835257</c:v>
                </c:pt>
                <c:pt idx="327">
                  <c:v>0.76357641833225631</c:v>
                </c:pt>
                <c:pt idx="328">
                  <c:v>0.76367019361436639</c:v>
                </c:pt>
                <c:pt idx="329">
                  <c:v>0.76376138565982321</c:v>
                </c:pt>
                <c:pt idx="330">
                  <c:v>0.76384996669064653</c:v>
                </c:pt>
                <c:pt idx="331">
                  <c:v>0.76393590972419612</c:v>
                </c:pt>
                <c:pt idx="332">
                  <c:v>0.7640191885813914</c:v>
                </c:pt>
                <c:pt idx="333">
                  <c:v>0.76409977789468575</c:v>
                </c:pt>
                <c:pt idx="334">
                  <c:v>0.76417765311579378</c:v>
                </c:pt>
                <c:pt idx="335">
                  <c:v>0.76425279052316863</c:v>
                </c:pt>
                <c:pt idx="336">
                  <c:v>0.76432516722922816</c:v>
                </c:pt>
                <c:pt idx="337">
                  <c:v>0.76439476118732652</c:v>
                </c:pt>
                <c:pt idx="338">
                  <c:v>0.76446155119846992</c:v>
                </c:pt>
                <c:pt idx="339">
                  <c:v>0.76452551691777415</c:v>
                </c:pt>
                <c:pt idx="340">
                  <c:v>0.76458663886066114</c:v>
                </c:pt>
                <c:pt idx="341">
                  <c:v>0.76464489840879524</c:v>
                </c:pt>
                <c:pt idx="342">
                  <c:v>0.76470027781575367</c:v>
                </c:pt>
                <c:pt idx="343">
                  <c:v>0.76475276021243244</c:v>
                </c:pt>
                <c:pt idx="344">
                  <c:v>0.76480232961218531</c:v>
                </c:pt>
                <c:pt idx="345">
                  <c:v>0.76484897091569282</c:v>
                </c:pt>
                <c:pt idx="346">
                  <c:v>0.76489266991556204</c:v>
                </c:pt>
                <c:pt idx="347">
                  <c:v>0.76493341330065445</c:v>
                </c:pt>
                <c:pt idx="348">
                  <c:v>0.76497118866014013</c:v>
                </c:pt>
                <c:pt idx="349">
                  <c:v>0.76500598448727875</c:v>
                </c:pt>
                <c:pt idx="350">
                  <c:v>0.76503779018292417</c:v>
                </c:pt>
                <c:pt idx="351">
                  <c:v>0.76506659605875349</c:v>
                </c:pt>
                <c:pt idx="352">
                  <c:v>0.76509239334021784</c:v>
                </c:pt>
                <c:pt idx="353">
                  <c:v>0.76511517416921537</c:v>
                </c:pt>
                <c:pt idx="354">
                  <c:v>0.76513493160648482</c:v>
                </c:pt>
                <c:pt idx="355">
                  <c:v>0.76515165963371956</c:v>
                </c:pt>
                <c:pt idx="356">
                  <c:v>0.76516535315540035</c:v>
                </c:pt>
                <c:pt idx="357">
                  <c:v>0.7651760080003478</c:v>
                </c:pt>
                <c:pt idx="358">
                  <c:v>0.76518362092299308</c:v>
                </c:pt>
                <c:pt idx="359">
                  <c:v>0.76518818960436596</c:v>
                </c:pt>
              </c:numCache>
            </c:numRef>
          </c:xVal>
          <c:yVal>
            <c:numRef>
              <c:f>'ZXR750 Data'!$AI$3:$AI$362</c:f>
              <c:numCache>
                <c:formatCode>General</c:formatCode>
                <c:ptCount val="360"/>
                <c:pt idx="0">
                  <c:v>0.72776909848389593</c:v>
                </c:pt>
                <c:pt idx="1">
                  <c:v>0.72794362254826872</c:v>
                </c:pt>
                <c:pt idx="2">
                  <c:v>0.72811809345092093</c:v>
                </c:pt>
                <c:pt idx="3">
                  <c:v>0.72829245804632536</c:v>
                </c:pt>
                <c:pt idx="4">
                  <c:v>0.72846666322133713</c:v>
                </c:pt>
                <c:pt idx="5">
                  <c:v>0.7286406559113725</c:v>
                </c:pt>
                <c:pt idx="6">
                  <c:v>0.72881438311657243</c:v>
                </c:pt>
                <c:pt idx="7">
                  <c:v>0.72898779191794738</c:v>
                </c:pt>
                <c:pt idx="8">
                  <c:v>0.72916082949349659</c:v>
                </c:pt>
                <c:pt idx="9">
                  <c:v>0.72933344313429826</c:v>
                </c:pt>
                <c:pt idx="10">
                  <c:v>0.72950558026056522</c:v>
                </c:pt>
                <c:pt idx="11">
                  <c:v>0.72967718843766138</c:v>
                </c:pt>
                <c:pt idx="12">
                  <c:v>0.72984821539207356</c:v>
                </c:pt>
                <c:pt idx="13">
                  <c:v>0.73001860902733462</c:v>
                </c:pt>
                <c:pt idx="14">
                  <c:v>0.73018831743989265</c:v>
                </c:pt>
                <c:pt idx="15">
                  <c:v>0.73035728893492113</c:v>
                </c:pt>
                <c:pt idx="16">
                  <c:v>0.73052547204206597</c:v>
                </c:pt>
                <c:pt idx="17">
                  <c:v>0.73069281553112331</c:v>
                </c:pt>
                <c:pt idx="18">
                  <c:v>0.73085926842764537</c:v>
                </c:pt>
                <c:pt idx="19">
                  <c:v>0.73102478002846749</c:v>
                </c:pt>
                <c:pt idx="20">
                  <c:v>0.73118929991715265</c:v>
                </c:pt>
                <c:pt idx="21">
                  <c:v>0.73135277797934894</c:v>
                </c:pt>
                <c:pt idx="22">
                  <c:v>0.73151516441805509</c:v>
                </c:pt>
                <c:pt idx="23">
                  <c:v>0.73167640976878867</c:v>
                </c:pt>
                <c:pt idx="24">
                  <c:v>0.73183646491465393</c:v>
                </c:pt>
                <c:pt idx="25">
                  <c:v>0.73199528110130296</c:v>
                </c:pt>
                <c:pt idx="26">
                  <c:v>0.73215280995178667</c:v>
                </c:pt>
                <c:pt idx="27">
                  <c:v>0.73230900348129135</c:v>
                </c:pt>
                <c:pt idx="28">
                  <c:v>0.73246381411175487</c:v>
                </c:pt>
                <c:pt idx="29">
                  <c:v>0.73261719468635933</c:v>
                </c:pt>
                <c:pt idx="30">
                  <c:v>0.73276909848389593</c:v>
                </c:pt>
                <c:pt idx="31">
                  <c:v>0.7329194792329965</c:v>
                </c:pt>
                <c:pt idx="32">
                  <c:v>0.73306829112622796</c:v>
                </c:pt>
                <c:pt idx="33">
                  <c:v>0.73321548883404619</c:v>
                </c:pt>
                <c:pt idx="34">
                  <c:v>0.73336102751860344</c:v>
                </c:pt>
                <c:pt idx="35">
                  <c:v>0.73350486284740635</c:v>
                </c:pt>
                <c:pt idx="36">
                  <c:v>0.73364695100682065</c:v>
                </c:pt>
                <c:pt idx="37">
                  <c:v>0.73378724871541645</c:v>
                </c:pt>
                <c:pt idx="38">
                  <c:v>0.7339257132371525</c:v>
                </c:pt>
                <c:pt idx="39">
                  <c:v>0.73406230239439429</c:v>
                </c:pt>
                <c:pt idx="40">
                  <c:v>0.73419697458076127</c:v>
                </c:pt>
                <c:pt idx="41">
                  <c:v>0.734329688773801</c:v>
                </c:pt>
                <c:pt idx="42">
                  <c:v>0.73446040454748451</c:v>
                </c:pt>
                <c:pt idx="43">
                  <c:v>0.73458908208452089</c:v>
                </c:pt>
                <c:pt idx="44">
                  <c:v>0.73471568218848593</c:v>
                </c:pt>
                <c:pt idx="45">
                  <c:v>0.73484016629576143</c:v>
                </c:pt>
                <c:pt idx="46">
                  <c:v>0.7349624964872824</c:v>
                </c:pt>
                <c:pt idx="47">
                  <c:v>0.73508263550008768</c:v>
                </c:pt>
                <c:pt idx="48">
                  <c:v>0.73520054673866986</c:v>
                </c:pt>
                <c:pt idx="49">
                  <c:v>0.7353161942861236</c:v>
                </c:pt>
                <c:pt idx="50">
                  <c:v>0.73542954291508567</c:v>
                </c:pt>
                <c:pt idx="51">
                  <c:v>0.73554055809846564</c:v>
                </c:pt>
                <c:pt idx="52">
                  <c:v>0.7356492060199632</c:v>
                </c:pt>
                <c:pt idx="53">
                  <c:v>0.73575545358436889</c:v>
                </c:pt>
                <c:pt idx="54">
                  <c:v>0.73585926842764537</c:v>
                </c:pt>
                <c:pt idx="55">
                  <c:v>0.73596061892678588</c:v>
                </c:pt>
                <c:pt idx="56">
                  <c:v>0.7360594742094464</c:v>
                </c:pt>
                <c:pt idx="57">
                  <c:v>0.73615580416335014</c:v>
                </c:pt>
                <c:pt idx="58">
                  <c:v>0.73624957944546021</c:v>
                </c:pt>
                <c:pt idx="59">
                  <c:v>0.73634077149091703</c:v>
                </c:pt>
                <c:pt idx="60">
                  <c:v>0.73642935252174035</c:v>
                </c:pt>
                <c:pt idx="61">
                  <c:v>0.73651529555528983</c:v>
                </c:pt>
                <c:pt idx="62">
                  <c:v>0.73659857441248522</c:v>
                </c:pt>
                <c:pt idx="63">
                  <c:v>0.73667916372577957</c:v>
                </c:pt>
                <c:pt idx="64">
                  <c:v>0.7367570389468876</c:v>
                </c:pt>
                <c:pt idx="65">
                  <c:v>0.73683217635426246</c:v>
                </c:pt>
                <c:pt idx="66">
                  <c:v>0.73690455306032199</c:v>
                </c:pt>
                <c:pt idx="67">
                  <c:v>0.73697414701842034</c:v>
                </c:pt>
                <c:pt idx="68">
                  <c:v>0.73704093702956375</c:v>
                </c:pt>
                <c:pt idx="69">
                  <c:v>0.73710490274886797</c:v>
                </c:pt>
                <c:pt idx="70">
                  <c:v>0.73716602469175496</c:v>
                </c:pt>
                <c:pt idx="71">
                  <c:v>0.73722428423988906</c:v>
                </c:pt>
                <c:pt idx="72">
                  <c:v>0.73727966364684749</c:v>
                </c:pt>
                <c:pt idx="73">
                  <c:v>0.73733214604352626</c:v>
                </c:pt>
                <c:pt idx="74">
                  <c:v>0.73738171544327913</c:v>
                </c:pt>
                <c:pt idx="75">
                  <c:v>0.73742835674678664</c:v>
                </c:pt>
                <c:pt idx="76">
                  <c:v>0.73747205574665586</c:v>
                </c:pt>
                <c:pt idx="77">
                  <c:v>0.73751279913174828</c:v>
                </c:pt>
                <c:pt idx="78">
                  <c:v>0.73755057449123396</c:v>
                </c:pt>
                <c:pt idx="79">
                  <c:v>0.73758537031837257</c:v>
                </c:pt>
                <c:pt idx="80">
                  <c:v>0.73761717601401799</c:v>
                </c:pt>
                <c:pt idx="81">
                  <c:v>0.73764598188984731</c:v>
                </c:pt>
                <c:pt idx="82">
                  <c:v>0.73767177917131166</c:v>
                </c:pt>
                <c:pt idx="83">
                  <c:v>0.7376945600003092</c:v>
                </c:pt>
                <c:pt idx="84">
                  <c:v>0.73771431743757865</c:v>
                </c:pt>
                <c:pt idx="85">
                  <c:v>0.73773104546481338</c:v>
                </c:pt>
                <c:pt idx="86">
                  <c:v>0.73774473898649418</c:v>
                </c:pt>
                <c:pt idx="87">
                  <c:v>0.73775539383144162</c:v>
                </c:pt>
                <c:pt idx="88">
                  <c:v>0.7377630067540869</c:v>
                </c:pt>
                <c:pt idx="89">
                  <c:v>0.73776757543545979</c:v>
                </c:pt>
                <c:pt idx="90">
                  <c:v>0.73776909848389594</c:v>
                </c:pt>
                <c:pt idx="91">
                  <c:v>0.73776757543545979</c:v>
                </c:pt>
                <c:pt idx="92">
                  <c:v>0.7377630067540869</c:v>
                </c:pt>
                <c:pt idx="93">
                  <c:v>0.73775539383144162</c:v>
                </c:pt>
                <c:pt idx="94">
                  <c:v>0.73774473898649418</c:v>
                </c:pt>
                <c:pt idx="95">
                  <c:v>0.73773104546481338</c:v>
                </c:pt>
                <c:pt idx="96">
                  <c:v>0.73771431743757865</c:v>
                </c:pt>
                <c:pt idx="97">
                  <c:v>0.7376945600003092</c:v>
                </c:pt>
                <c:pt idx="98">
                  <c:v>0.73767177917131166</c:v>
                </c:pt>
                <c:pt idx="99">
                  <c:v>0.73764598188984731</c:v>
                </c:pt>
                <c:pt idx="100">
                  <c:v>0.73761717601401799</c:v>
                </c:pt>
                <c:pt idx="101">
                  <c:v>0.73758537031837257</c:v>
                </c:pt>
                <c:pt idx="102">
                  <c:v>0.73755057449123396</c:v>
                </c:pt>
                <c:pt idx="103">
                  <c:v>0.73751279913174828</c:v>
                </c:pt>
                <c:pt idx="104">
                  <c:v>0.73747205574665586</c:v>
                </c:pt>
                <c:pt idx="105">
                  <c:v>0.73742835674678664</c:v>
                </c:pt>
                <c:pt idx="106">
                  <c:v>0.73738171544327913</c:v>
                </c:pt>
                <c:pt idx="107">
                  <c:v>0.73733214604352626</c:v>
                </c:pt>
                <c:pt idx="108">
                  <c:v>0.73727966364684749</c:v>
                </c:pt>
                <c:pt idx="109">
                  <c:v>0.73722428423988906</c:v>
                </c:pt>
                <c:pt idx="110">
                  <c:v>0.73716602469175496</c:v>
                </c:pt>
                <c:pt idx="111">
                  <c:v>0.73710490274886797</c:v>
                </c:pt>
                <c:pt idx="112">
                  <c:v>0.73704093702956375</c:v>
                </c:pt>
                <c:pt idx="113">
                  <c:v>0.73697414701842034</c:v>
                </c:pt>
                <c:pt idx="114">
                  <c:v>0.73690455306032199</c:v>
                </c:pt>
                <c:pt idx="115">
                  <c:v>0.73683217635426246</c:v>
                </c:pt>
                <c:pt idx="116">
                  <c:v>0.7367570389468876</c:v>
                </c:pt>
                <c:pt idx="117">
                  <c:v>0.73667916372577957</c:v>
                </c:pt>
                <c:pt idx="118">
                  <c:v>0.73659857441248522</c:v>
                </c:pt>
                <c:pt idx="119">
                  <c:v>0.73651529555528994</c:v>
                </c:pt>
                <c:pt idx="120">
                  <c:v>0.73642935252174035</c:v>
                </c:pt>
                <c:pt idx="121">
                  <c:v>0.73634077149091703</c:v>
                </c:pt>
                <c:pt idx="122">
                  <c:v>0.73624957944546021</c:v>
                </c:pt>
                <c:pt idx="123">
                  <c:v>0.73615580416335014</c:v>
                </c:pt>
                <c:pt idx="124">
                  <c:v>0.7360594742094464</c:v>
                </c:pt>
                <c:pt idx="125">
                  <c:v>0.73596061892678588</c:v>
                </c:pt>
                <c:pt idx="126">
                  <c:v>0.73585926842764537</c:v>
                </c:pt>
                <c:pt idx="127">
                  <c:v>0.73575545358436889</c:v>
                </c:pt>
                <c:pt idx="128">
                  <c:v>0.7356492060199632</c:v>
                </c:pt>
                <c:pt idx="129">
                  <c:v>0.73554055809846564</c:v>
                </c:pt>
                <c:pt idx="130">
                  <c:v>0.73542954291508567</c:v>
                </c:pt>
                <c:pt idx="131">
                  <c:v>0.7353161942861236</c:v>
                </c:pt>
                <c:pt idx="132">
                  <c:v>0.73520054673866986</c:v>
                </c:pt>
                <c:pt idx="133">
                  <c:v>0.73508263550008768</c:v>
                </c:pt>
                <c:pt idx="134">
                  <c:v>0.7349624964872824</c:v>
                </c:pt>
                <c:pt idx="135">
                  <c:v>0.73484016629576143</c:v>
                </c:pt>
                <c:pt idx="136">
                  <c:v>0.73471568218848593</c:v>
                </c:pt>
                <c:pt idx="137">
                  <c:v>0.73458908208452089</c:v>
                </c:pt>
                <c:pt idx="138">
                  <c:v>0.73446040454748451</c:v>
                </c:pt>
                <c:pt idx="139">
                  <c:v>0.734329688773801</c:v>
                </c:pt>
                <c:pt idx="140">
                  <c:v>0.73419697458076127</c:v>
                </c:pt>
                <c:pt idx="141">
                  <c:v>0.73406230239439429</c:v>
                </c:pt>
                <c:pt idx="142">
                  <c:v>0.7339257132371525</c:v>
                </c:pt>
                <c:pt idx="143">
                  <c:v>0.73378724871541645</c:v>
                </c:pt>
                <c:pt idx="144">
                  <c:v>0.73364695100682065</c:v>
                </c:pt>
                <c:pt idx="145">
                  <c:v>0.73350486284740635</c:v>
                </c:pt>
                <c:pt idx="146">
                  <c:v>0.73336102751860344</c:v>
                </c:pt>
                <c:pt idx="147">
                  <c:v>0.73321548883404619</c:v>
                </c:pt>
                <c:pt idx="148">
                  <c:v>0.73306829112622796</c:v>
                </c:pt>
                <c:pt idx="149">
                  <c:v>0.7329194792329965</c:v>
                </c:pt>
                <c:pt idx="150">
                  <c:v>0.73276909848389593</c:v>
                </c:pt>
                <c:pt idx="151">
                  <c:v>0.73261719468635933</c:v>
                </c:pt>
                <c:pt idx="152">
                  <c:v>0.73246381411175487</c:v>
                </c:pt>
                <c:pt idx="153">
                  <c:v>0.73230900348129135</c:v>
                </c:pt>
                <c:pt idx="154">
                  <c:v>0.73215280995178667</c:v>
                </c:pt>
                <c:pt idx="155">
                  <c:v>0.73199528110130296</c:v>
                </c:pt>
                <c:pt idx="156">
                  <c:v>0.73183646491465393</c:v>
                </c:pt>
                <c:pt idx="157">
                  <c:v>0.73167640976878867</c:v>
                </c:pt>
                <c:pt idx="158">
                  <c:v>0.73151516441805509</c:v>
                </c:pt>
                <c:pt idx="159">
                  <c:v>0.73135277797934894</c:v>
                </c:pt>
                <c:pt idx="160">
                  <c:v>0.73118929991715265</c:v>
                </c:pt>
                <c:pt idx="161">
                  <c:v>0.73102478002846749</c:v>
                </c:pt>
                <c:pt idx="162">
                  <c:v>0.73085926842764537</c:v>
                </c:pt>
                <c:pt idx="163">
                  <c:v>0.73069281553112331</c:v>
                </c:pt>
                <c:pt idx="164">
                  <c:v>0.73052547204206597</c:v>
                </c:pt>
                <c:pt idx="165">
                  <c:v>0.73035728893492113</c:v>
                </c:pt>
                <c:pt idx="166">
                  <c:v>0.73018831743989265</c:v>
                </c:pt>
                <c:pt idx="167">
                  <c:v>0.73001860902733462</c:v>
                </c:pt>
                <c:pt idx="168">
                  <c:v>0.72984821539207356</c:v>
                </c:pt>
                <c:pt idx="169">
                  <c:v>0.72967718843766138</c:v>
                </c:pt>
                <c:pt idx="170">
                  <c:v>0.72950558026056522</c:v>
                </c:pt>
                <c:pt idx="171">
                  <c:v>0.72933344313429826</c:v>
                </c:pt>
                <c:pt idx="172">
                  <c:v>0.72916082949349659</c:v>
                </c:pt>
                <c:pt idx="173">
                  <c:v>0.72898779191794738</c:v>
                </c:pt>
                <c:pt idx="174">
                  <c:v>0.72881438311657243</c:v>
                </c:pt>
                <c:pt idx="175">
                  <c:v>0.7286406559113725</c:v>
                </c:pt>
                <c:pt idx="176">
                  <c:v>0.72846666322133713</c:v>
                </c:pt>
                <c:pt idx="177">
                  <c:v>0.72829245804632536</c:v>
                </c:pt>
                <c:pt idx="178">
                  <c:v>0.72811809345092093</c:v>
                </c:pt>
                <c:pt idx="179">
                  <c:v>0.72794362254826872</c:v>
                </c:pt>
                <c:pt idx="180">
                  <c:v>0.72776909848389593</c:v>
                </c:pt>
                <c:pt idx="181">
                  <c:v>0.72759457441952313</c:v>
                </c:pt>
                <c:pt idx="182">
                  <c:v>0.72742010351687092</c:v>
                </c:pt>
                <c:pt idx="183">
                  <c:v>0.72724573892146649</c:v>
                </c:pt>
                <c:pt idx="184">
                  <c:v>0.72707153374645472</c:v>
                </c:pt>
                <c:pt idx="185">
                  <c:v>0.72689754105641935</c:v>
                </c:pt>
                <c:pt idx="186">
                  <c:v>0.72672381385121942</c:v>
                </c:pt>
                <c:pt idx="187">
                  <c:v>0.72655040504984447</c:v>
                </c:pt>
                <c:pt idx="188">
                  <c:v>0.72637736747429527</c:v>
                </c:pt>
                <c:pt idx="189">
                  <c:v>0.72620475383349359</c:v>
                </c:pt>
                <c:pt idx="190">
                  <c:v>0.72603261670722663</c:v>
                </c:pt>
                <c:pt idx="191">
                  <c:v>0.72586100853013047</c:v>
                </c:pt>
                <c:pt idx="192">
                  <c:v>0.72568998157571829</c:v>
                </c:pt>
                <c:pt idx="193">
                  <c:v>0.72551958794045723</c:v>
                </c:pt>
                <c:pt idx="194">
                  <c:v>0.7253498795278992</c:v>
                </c:pt>
                <c:pt idx="195">
                  <c:v>0.72518090803287072</c:v>
                </c:pt>
                <c:pt idx="196">
                  <c:v>0.72501272492572588</c:v>
                </c:pt>
                <c:pt idx="197">
                  <c:v>0.72484538143666855</c:v>
                </c:pt>
                <c:pt idx="198">
                  <c:v>0.72467892854014648</c:v>
                </c:pt>
                <c:pt idx="199">
                  <c:v>0.72451341693932436</c:v>
                </c:pt>
                <c:pt idx="200">
                  <c:v>0.72434889705063921</c:v>
                </c:pt>
                <c:pt idx="201">
                  <c:v>0.72418541898844291</c:v>
                </c:pt>
                <c:pt idx="202">
                  <c:v>0.72402303254973677</c:v>
                </c:pt>
                <c:pt idx="203">
                  <c:v>0.72386178719900318</c:v>
                </c:pt>
                <c:pt idx="204">
                  <c:v>0.72370173205313792</c:v>
                </c:pt>
                <c:pt idx="205">
                  <c:v>0.72354291586648889</c:v>
                </c:pt>
                <c:pt idx="206">
                  <c:v>0.72338538701600519</c:v>
                </c:pt>
                <c:pt idx="207">
                  <c:v>0.7232291934865005</c:v>
                </c:pt>
                <c:pt idx="208">
                  <c:v>0.72307438285603698</c:v>
                </c:pt>
                <c:pt idx="209">
                  <c:v>0.72292100228143252</c:v>
                </c:pt>
                <c:pt idx="210">
                  <c:v>0.72276909848389592</c:v>
                </c:pt>
                <c:pt idx="211">
                  <c:v>0.72261871773479536</c:v>
                </c:pt>
                <c:pt idx="212">
                  <c:v>0.7224699058415639</c:v>
                </c:pt>
                <c:pt idx="213">
                  <c:v>0.72232270813374566</c:v>
                </c:pt>
                <c:pt idx="214">
                  <c:v>0.72217716944918842</c:v>
                </c:pt>
                <c:pt idx="215">
                  <c:v>0.72203333412038551</c:v>
                </c:pt>
                <c:pt idx="216">
                  <c:v>0.72189124596097121</c:v>
                </c:pt>
                <c:pt idx="217">
                  <c:v>0.7217509482523754</c:v>
                </c:pt>
                <c:pt idx="218">
                  <c:v>0.72161248373063935</c:v>
                </c:pt>
                <c:pt idx="219">
                  <c:v>0.72147589457339756</c:v>
                </c:pt>
                <c:pt idx="220">
                  <c:v>0.72134122238703058</c:v>
                </c:pt>
                <c:pt idx="221">
                  <c:v>0.72120850819399085</c:v>
                </c:pt>
                <c:pt idx="222">
                  <c:v>0.72107779242030734</c:v>
                </c:pt>
                <c:pt idx="223">
                  <c:v>0.72094911488327096</c:v>
                </c:pt>
                <c:pt idx="224">
                  <c:v>0.72082251477930592</c:v>
                </c:pt>
                <c:pt idx="225">
                  <c:v>0.72069803067203042</c:v>
                </c:pt>
                <c:pt idx="226">
                  <c:v>0.72057570048050945</c:v>
                </c:pt>
                <c:pt idx="227">
                  <c:v>0.72045556146770418</c:v>
                </c:pt>
                <c:pt idx="228">
                  <c:v>0.720337650229122</c:v>
                </c:pt>
                <c:pt idx="229">
                  <c:v>0.72022200268166825</c:v>
                </c:pt>
                <c:pt idx="230">
                  <c:v>0.72010865405270619</c:v>
                </c:pt>
                <c:pt idx="231">
                  <c:v>0.71999763886932622</c:v>
                </c:pt>
                <c:pt idx="232">
                  <c:v>0.71988899094782866</c:v>
                </c:pt>
                <c:pt idx="233">
                  <c:v>0.71978274338342296</c:v>
                </c:pt>
                <c:pt idx="234">
                  <c:v>0.71967892854014648</c:v>
                </c:pt>
                <c:pt idx="235">
                  <c:v>0.71957757804100597</c:v>
                </c:pt>
                <c:pt idx="236">
                  <c:v>0.71947872275834546</c:v>
                </c:pt>
                <c:pt idx="237">
                  <c:v>0.71938239280444172</c:v>
                </c:pt>
                <c:pt idx="238">
                  <c:v>0.71928861752233164</c:v>
                </c:pt>
                <c:pt idx="239">
                  <c:v>0.71919742547687482</c:v>
                </c:pt>
                <c:pt idx="240">
                  <c:v>0.7191088444460515</c:v>
                </c:pt>
                <c:pt idx="241">
                  <c:v>0.71902290141250191</c:v>
                </c:pt>
                <c:pt idx="242">
                  <c:v>0.71893962255530663</c:v>
                </c:pt>
                <c:pt idx="243">
                  <c:v>0.71885903324201228</c:v>
                </c:pt>
                <c:pt idx="244">
                  <c:v>0.71878115802090425</c:v>
                </c:pt>
                <c:pt idx="245">
                  <c:v>0.71870602061352939</c:v>
                </c:pt>
                <c:pt idx="246">
                  <c:v>0.71863364390746987</c:v>
                </c:pt>
                <c:pt idx="247">
                  <c:v>0.71856404994937151</c:v>
                </c:pt>
                <c:pt idx="248">
                  <c:v>0.71849725993822811</c:v>
                </c:pt>
                <c:pt idx="249">
                  <c:v>0.71843329421892388</c:v>
                </c:pt>
                <c:pt idx="250">
                  <c:v>0.71837217227603689</c:v>
                </c:pt>
                <c:pt idx="251">
                  <c:v>0.71831391272790279</c:v>
                </c:pt>
                <c:pt idx="252">
                  <c:v>0.71825853332094436</c:v>
                </c:pt>
                <c:pt idx="253">
                  <c:v>0.71820605092426559</c:v>
                </c:pt>
                <c:pt idx="254">
                  <c:v>0.71815648152451272</c:v>
                </c:pt>
                <c:pt idx="255">
                  <c:v>0.71810984022100521</c:v>
                </c:pt>
                <c:pt idx="256">
                  <c:v>0.71806614122113599</c:v>
                </c:pt>
                <c:pt idx="257">
                  <c:v>0.71802539783604358</c:v>
                </c:pt>
                <c:pt idx="258">
                  <c:v>0.7179876224765579</c:v>
                </c:pt>
                <c:pt idx="259">
                  <c:v>0.71795282664941928</c:v>
                </c:pt>
                <c:pt idx="260">
                  <c:v>0.71792102095377386</c:v>
                </c:pt>
                <c:pt idx="261">
                  <c:v>0.71789221507794454</c:v>
                </c:pt>
                <c:pt idx="262">
                  <c:v>0.71786641779648019</c:v>
                </c:pt>
                <c:pt idx="263">
                  <c:v>0.71784363696748266</c:v>
                </c:pt>
                <c:pt idx="264">
                  <c:v>0.7178238795302132</c:v>
                </c:pt>
                <c:pt idx="265">
                  <c:v>0.71780715150297847</c:v>
                </c:pt>
                <c:pt idx="266">
                  <c:v>0.71779345798129768</c:v>
                </c:pt>
                <c:pt idx="267">
                  <c:v>0.71778280313635023</c:v>
                </c:pt>
                <c:pt idx="268">
                  <c:v>0.71777519021370495</c:v>
                </c:pt>
                <c:pt idx="269">
                  <c:v>0.71777062153233206</c:v>
                </c:pt>
                <c:pt idx="270">
                  <c:v>0.71776909848389592</c:v>
                </c:pt>
                <c:pt idx="271">
                  <c:v>0.71777062153233206</c:v>
                </c:pt>
                <c:pt idx="272">
                  <c:v>0.71777519021370495</c:v>
                </c:pt>
                <c:pt idx="273">
                  <c:v>0.71778280313635023</c:v>
                </c:pt>
                <c:pt idx="274">
                  <c:v>0.71779345798129768</c:v>
                </c:pt>
                <c:pt idx="275">
                  <c:v>0.71780715150297847</c:v>
                </c:pt>
                <c:pt idx="276">
                  <c:v>0.7178238795302132</c:v>
                </c:pt>
                <c:pt idx="277">
                  <c:v>0.71784363696748266</c:v>
                </c:pt>
                <c:pt idx="278">
                  <c:v>0.71786641779648019</c:v>
                </c:pt>
                <c:pt idx="279">
                  <c:v>0.71789221507794454</c:v>
                </c:pt>
                <c:pt idx="280">
                  <c:v>0.71792102095377386</c:v>
                </c:pt>
                <c:pt idx="281">
                  <c:v>0.71795282664941928</c:v>
                </c:pt>
                <c:pt idx="282">
                  <c:v>0.7179876224765579</c:v>
                </c:pt>
                <c:pt idx="283">
                  <c:v>0.71802539783604358</c:v>
                </c:pt>
                <c:pt idx="284">
                  <c:v>0.71806614122113599</c:v>
                </c:pt>
                <c:pt idx="285">
                  <c:v>0.71810984022100521</c:v>
                </c:pt>
                <c:pt idx="286">
                  <c:v>0.71815648152451272</c:v>
                </c:pt>
                <c:pt idx="287">
                  <c:v>0.71820605092426559</c:v>
                </c:pt>
                <c:pt idx="288">
                  <c:v>0.71825853332094436</c:v>
                </c:pt>
                <c:pt idx="289">
                  <c:v>0.71831391272790279</c:v>
                </c:pt>
                <c:pt idx="290">
                  <c:v>0.71837217227603689</c:v>
                </c:pt>
                <c:pt idx="291">
                  <c:v>0.71843329421892388</c:v>
                </c:pt>
                <c:pt idx="292">
                  <c:v>0.71849725993822811</c:v>
                </c:pt>
                <c:pt idx="293">
                  <c:v>0.71856404994937151</c:v>
                </c:pt>
                <c:pt idx="294">
                  <c:v>0.71863364390746987</c:v>
                </c:pt>
                <c:pt idx="295">
                  <c:v>0.71870602061352939</c:v>
                </c:pt>
                <c:pt idx="296">
                  <c:v>0.71878115802090425</c:v>
                </c:pt>
                <c:pt idx="297">
                  <c:v>0.71885903324201228</c:v>
                </c:pt>
                <c:pt idx="298">
                  <c:v>0.71893962255530663</c:v>
                </c:pt>
                <c:pt idx="299">
                  <c:v>0.71902290141250202</c:v>
                </c:pt>
                <c:pt idx="300">
                  <c:v>0.7191088444460515</c:v>
                </c:pt>
                <c:pt idx="301">
                  <c:v>0.71919742547687482</c:v>
                </c:pt>
                <c:pt idx="302">
                  <c:v>0.71928861752233164</c:v>
                </c:pt>
                <c:pt idx="303">
                  <c:v>0.71938239280444172</c:v>
                </c:pt>
                <c:pt idx="304">
                  <c:v>0.71947872275834546</c:v>
                </c:pt>
                <c:pt idx="305">
                  <c:v>0.71957757804100597</c:v>
                </c:pt>
                <c:pt idx="306">
                  <c:v>0.71967892854014648</c:v>
                </c:pt>
                <c:pt idx="307">
                  <c:v>0.71978274338342296</c:v>
                </c:pt>
                <c:pt idx="308">
                  <c:v>0.71988899094782866</c:v>
                </c:pt>
                <c:pt idx="309">
                  <c:v>0.71999763886932622</c:v>
                </c:pt>
                <c:pt idx="310">
                  <c:v>0.72010865405270619</c:v>
                </c:pt>
                <c:pt idx="311">
                  <c:v>0.72022200268166825</c:v>
                </c:pt>
                <c:pt idx="312">
                  <c:v>0.720337650229122</c:v>
                </c:pt>
                <c:pt idx="313">
                  <c:v>0.72045556146770418</c:v>
                </c:pt>
                <c:pt idx="314">
                  <c:v>0.72057570048050945</c:v>
                </c:pt>
                <c:pt idx="315">
                  <c:v>0.72069803067203042</c:v>
                </c:pt>
                <c:pt idx="316">
                  <c:v>0.72082251477930592</c:v>
                </c:pt>
                <c:pt idx="317">
                  <c:v>0.72094911488327096</c:v>
                </c:pt>
                <c:pt idx="318">
                  <c:v>0.72107779242030734</c:v>
                </c:pt>
                <c:pt idx="319">
                  <c:v>0.72120850819399085</c:v>
                </c:pt>
                <c:pt idx="320">
                  <c:v>0.72134122238703058</c:v>
                </c:pt>
                <c:pt idx="321">
                  <c:v>0.72147589457339756</c:v>
                </c:pt>
                <c:pt idx="322">
                  <c:v>0.72161248373063935</c:v>
                </c:pt>
                <c:pt idx="323">
                  <c:v>0.7217509482523754</c:v>
                </c:pt>
                <c:pt idx="324">
                  <c:v>0.72189124596097121</c:v>
                </c:pt>
                <c:pt idx="325">
                  <c:v>0.72203333412038551</c:v>
                </c:pt>
                <c:pt idx="326">
                  <c:v>0.72217716944918842</c:v>
                </c:pt>
                <c:pt idx="327">
                  <c:v>0.72232270813374566</c:v>
                </c:pt>
                <c:pt idx="328">
                  <c:v>0.7224699058415639</c:v>
                </c:pt>
                <c:pt idx="329">
                  <c:v>0.72261871773479536</c:v>
                </c:pt>
                <c:pt idx="330">
                  <c:v>0.72276909848389592</c:v>
                </c:pt>
                <c:pt idx="331">
                  <c:v>0.72292100228143252</c:v>
                </c:pt>
                <c:pt idx="332">
                  <c:v>0.72307438285603698</c:v>
                </c:pt>
                <c:pt idx="333">
                  <c:v>0.7232291934865005</c:v>
                </c:pt>
                <c:pt idx="334">
                  <c:v>0.72338538701600519</c:v>
                </c:pt>
                <c:pt idx="335">
                  <c:v>0.72354291586648889</c:v>
                </c:pt>
                <c:pt idx="336">
                  <c:v>0.72370173205313792</c:v>
                </c:pt>
                <c:pt idx="337">
                  <c:v>0.72386178719900318</c:v>
                </c:pt>
                <c:pt idx="338">
                  <c:v>0.72402303254973677</c:v>
                </c:pt>
                <c:pt idx="339">
                  <c:v>0.72418541898844291</c:v>
                </c:pt>
                <c:pt idx="340">
                  <c:v>0.72434889705063921</c:v>
                </c:pt>
                <c:pt idx="341">
                  <c:v>0.72451341693932436</c:v>
                </c:pt>
                <c:pt idx="342">
                  <c:v>0.72467892854014648</c:v>
                </c:pt>
                <c:pt idx="343">
                  <c:v>0.72484538143666855</c:v>
                </c:pt>
                <c:pt idx="344">
                  <c:v>0.72501272492572588</c:v>
                </c:pt>
                <c:pt idx="345">
                  <c:v>0.72518090803287072</c:v>
                </c:pt>
                <c:pt idx="346">
                  <c:v>0.7253498795278992</c:v>
                </c:pt>
                <c:pt idx="347">
                  <c:v>0.72551958794045723</c:v>
                </c:pt>
                <c:pt idx="348">
                  <c:v>0.72568998157571829</c:v>
                </c:pt>
                <c:pt idx="349">
                  <c:v>0.72586100853013047</c:v>
                </c:pt>
                <c:pt idx="350">
                  <c:v>0.72603261670722663</c:v>
                </c:pt>
                <c:pt idx="351">
                  <c:v>0.72620475383349359</c:v>
                </c:pt>
                <c:pt idx="352">
                  <c:v>0.72637736747429527</c:v>
                </c:pt>
                <c:pt idx="353">
                  <c:v>0.72655040504984447</c:v>
                </c:pt>
                <c:pt idx="354">
                  <c:v>0.72672381385121942</c:v>
                </c:pt>
                <c:pt idx="355">
                  <c:v>0.72689754105641935</c:v>
                </c:pt>
                <c:pt idx="356">
                  <c:v>0.72707153374645472</c:v>
                </c:pt>
                <c:pt idx="357">
                  <c:v>0.72724573892146649</c:v>
                </c:pt>
                <c:pt idx="358">
                  <c:v>0.72742010351687092</c:v>
                </c:pt>
                <c:pt idx="359">
                  <c:v>0.72759457441952313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EB2-4739-BF0A-C9DC3C6A36B5}"/>
            </c:ext>
          </c:extLst>
        </c:ser>
        <c:ser>
          <c:idx val="6"/>
          <c:order val="6"/>
          <c:tx>
            <c:strRef>
              <c:f>{"CoG Without Rider"}</c:f>
              <c:strCache>
                <c:ptCount val="1"/>
                <c:pt idx="0">
                  <c:v>CoG Without Rider</c:v>
                </c:pt>
              </c:strCache>
            </c:strRef>
          </c:tx>
          <c:spPr>
            <a:ln w="19050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Data'!$AL$3:$AL$362</c:f>
              <c:numCache>
                <c:formatCode>General</c:formatCode>
                <c:ptCount val="360"/>
                <c:pt idx="0">
                  <c:v>0.67898148148148163</c:v>
                </c:pt>
                <c:pt idx="1">
                  <c:v>0.67897995843304548</c:v>
                </c:pt>
                <c:pt idx="2">
                  <c:v>0.6789753897516726</c:v>
                </c:pt>
                <c:pt idx="3">
                  <c:v>0.67896777682902731</c:v>
                </c:pt>
                <c:pt idx="4">
                  <c:v>0.67895712198407987</c:v>
                </c:pt>
                <c:pt idx="5">
                  <c:v>0.67894342846239908</c:v>
                </c:pt>
                <c:pt idx="6">
                  <c:v>0.67892670043516434</c:v>
                </c:pt>
                <c:pt idx="7">
                  <c:v>0.67890694299789489</c:v>
                </c:pt>
                <c:pt idx="8">
                  <c:v>0.67888416216889735</c:v>
                </c:pt>
                <c:pt idx="9">
                  <c:v>0.67885836488743301</c:v>
                </c:pt>
                <c:pt idx="10">
                  <c:v>0.67882955901160369</c:v>
                </c:pt>
                <c:pt idx="11">
                  <c:v>0.67879775331595826</c:v>
                </c:pt>
                <c:pt idx="12">
                  <c:v>0.67876295748881965</c:v>
                </c:pt>
                <c:pt idx="13">
                  <c:v>0.67872518212933397</c:v>
                </c:pt>
                <c:pt idx="14">
                  <c:v>0.67868443874424156</c:v>
                </c:pt>
                <c:pt idx="15">
                  <c:v>0.67864073974437233</c:v>
                </c:pt>
                <c:pt idx="16">
                  <c:v>0.67859409844086482</c:v>
                </c:pt>
                <c:pt idx="17">
                  <c:v>0.67854452904111195</c:v>
                </c:pt>
                <c:pt idx="18">
                  <c:v>0.67849204664443319</c:v>
                </c:pt>
                <c:pt idx="19">
                  <c:v>0.67843666723747476</c:v>
                </c:pt>
                <c:pt idx="20">
                  <c:v>0.67837840768934066</c:v>
                </c:pt>
                <c:pt idx="21">
                  <c:v>0.67831728574645367</c:v>
                </c:pt>
                <c:pt idx="22">
                  <c:v>0.67825332002714944</c:v>
                </c:pt>
                <c:pt idx="23">
                  <c:v>0.67818653001600604</c:v>
                </c:pt>
                <c:pt idx="24">
                  <c:v>0.67811693605790768</c:v>
                </c:pt>
                <c:pt idx="25">
                  <c:v>0.67804455935184815</c:v>
                </c:pt>
                <c:pt idx="26">
                  <c:v>0.67796942194447329</c:v>
                </c:pt>
                <c:pt idx="27">
                  <c:v>0.67789154672336527</c:v>
                </c:pt>
                <c:pt idx="28">
                  <c:v>0.67781095741007091</c:v>
                </c:pt>
                <c:pt idx="29">
                  <c:v>0.67772767855287563</c:v>
                </c:pt>
                <c:pt idx="30">
                  <c:v>0.67764173551932605</c:v>
                </c:pt>
                <c:pt idx="31">
                  <c:v>0.67755315448850273</c:v>
                </c:pt>
                <c:pt idx="32">
                  <c:v>0.67746196244304591</c:v>
                </c:pt>
                <c:pt idx="33">
                  <c:v>0.67736818716093583</c:v>
                </c:pt>
                <c:pt idx="34">
                  <c:v>0.67727185720703209</c:v>
                </c:pt>
                <c:pt idx="35">
                  <c:v>0.67717300192437158</c:v>
                </c:pt>
                <c:pt idx="36">
                  <c:v>0.67707165142523107</c:v>
                </c:pt>
                <c:pt idx="37">
                  <c:v>0.67696783658195459</c:v>
                </c:pt>
                <c:pt idx="38">
                  <c:v>0.67686158901754889</c:v>
                </c:pt>
                <c:pt idx="39">
                  <c:v>0.67675294109605133</c:v>
                </c:pt>
                <c:pt idx="40">
                  <c:v>0.67664192591267136</c:v>
                </c:pt>
                <c:pt idx="41">
                  <c:v>0.6765285772837093</c:v>
                </c:pt>
                <c:pt idx="42">
                  <c:v>0.67641292973625555</c:v>
                </c:pt>
                <c:pt idx="43">
                  <c:v>0.67629501849767337</c:v>
                </c:pt>
                <c:pt idx="44">
                  <c:v>0.6761748794848681</c:v>
                </c:pt>
                <c:pt idx="45">
                  <c:v>0.67605254929334713</c:v>
                </c:pt>
                <c:pt idx="46">
                  <c:v>0.67592806518607162</c:v>
                </c:pt>
                <c:pt idx="47">
                  <c:v>0.67580146508210659</c:v>
                </c:pt>
                <c:pt idx="48">
                  <c:v>0.67567278754507021</c:v>
                </c:pt>
                <c:pt idx="49">
                  <c:v>0.6755420717713867</c:v>
                </c:pt>
                <c:pt idx="50">
                  <c:v>0.67540935757834697</c:v>
                </c:pt>
                <c:pt idx="51">
                  <c:v>0.67527468539197999</c:v>
                </c:pt>
                <c:pt idx="52">
                  <c:v>0.67513809623473819</c:v>
                </c:pt>
                <c:pt idx="53">
                  <c:v>0.67499963171300215</c:v>
                </c:pt>
                <c:pt idx="54">
                  <c:v>0.67485933400440634</c:v>
                </c:pt>
                <c:pt idx="55">
                  <c:v>0.67471724584499204</c:v>
                </c:pt>
                <c:pt idx="56">
                  <c:v>0.67457341051618913</c:v>
                </c:pt>
                <c:pt idx="57">
                  <c:v>0.67442787183163189</c:v>
                </c:pt>
                <c:pt idx="58">
                  <c:v>0.67428067412381365</c:v>
                </c:pt>
                <c:pt idx="59">
                  <c:v>0.67413186223058219</c:v>
                </c:pt>
                <c:pt idx="60">
                  <c:v>0.67398148148148163</c:v>
                </c:pt>
                <c:pt idx="61">
                  <c:v>0.67382957768394502</c:v>
                </c:pt>
                <c:pt idx="62">
                  <c:v>0.67367619710934057</c:v>
                </c:pt>
                <c:pt idx="63">
                  <c:v>0.67352138647887705</c:v>
                </c:pt>
                <c:pt idx="64">
                  <c:v>0.67336519294937236</c:v>
                </c:pt>
                <c:pt idx="65">
                  <c:v>0.67320766409888866</c:v>
                </c:pt>
                <c:pt idx="66">
                  <c:v>0.67304884791223962</c:v>
                </c:pt>
                <c:pt idx="67">
                  <c:v>0.67288879276637437</c:v>
                </c:pt>
                <c:pt idx="68">
                  <c:v>0.67272754741564078</c:v>
                </c:pt>
                <c:pt idx="69">
                  <c:v>0.67256516097693464</c:v>
                </c:pt>
                <c:pt idx="70">
                  <c:v>0.67240168291473834</c:v>
                </c:pt>
                <c:pt idx="71">
                  <c:v>0.67223716302605319</c:v>
                </c:pt>
                <c:pt idx="72">
                  <c:v>0.67207165142523106</c:v>
                </c:pt>
                <c:pt idx="73">
                  <c:v>0.671905198528709</c:v>
                </c:pt>
                <c:pt idx="74">
                  <c:v>0.67173785503965167</c:v>
                </c:pt>
                <c:pt idx="75">
                  <c:v>0.67156967193250683</c:v>
                </c:pt>
                <c:pt idx="76">
                  <c:v>0.67140070043747835</c:v>
                </c:pt>
                <c:pt idx="77">
                  <c:v>0.67123099202492031</c:v>
                </c:pt>
                <c:pt idx="78">
                  <c:v>0.67106059838965926</c:v>
                </c:pt>
                <c:pt idx="79">
                  <c:v>0.67088957143524708</c:v>
                </c:pt>
                <c:pt idx="80">
                  <c:v>0.67071796325815092</c:v>
                </c:pt>
                <c:pt idx="81">
                  <c:v>0.67054582613188396</c:v>
                </c:pt>
                <c:pt idx="82">
                  <c:v>0.67037321249108228</c:v>
                </c:pt>
                <c:pt idx="83">
                  <c:v>0.67020017491553308</c:v>
                </c:pt>
                <c:pt idx="84">
                  <c:v>0.67002676611415812</c:v>
                </c:pt>
                <c:pt idx="85">
                  <c:v>0.6698530389089582</c:v>
                </c:pt>
                <c:pt idx="86">
                  <c:v>0.66967904621892282</c:v>
                </c:pt>
                <c:pt idx="87">
                  <c:v>0.66950484104391106</c:v>
                </c:pt>
                <c:pt idx="88">
                  <c:v>0.66933047644850663</c:v>
                </c:pt>
                <c:pt idx="89">
                  <c:v>0.66915600554585442</c:v>
                </c:pt>
                <c:pt idx="90">
                  <c:v>0.66898148148148162</c:v>
                </c:pt>
                <c:pt idx="91">
                  <c:v>0.66880695741710883</c:v>
                </c:pt>
                <c:pt idx="92">
                  <c:v>0.66863248651445661</c:v>
                </c:pt>
                <c:pt idx="93">
                  <c:v>0.66845812191905218</c:v>
                </c:pt>
                <c:pt idx="94">
                  <c:v>0.66828391674404042</c:v>
                </c:pt>
                <c:pt idx="95">
                  <c:v>0.66810992405400504</c:v>
                </c:pt>
                <c:pt idx="96">
                  <c:v>0.66793619684880512</c:v>
                </c:pt>
                <c:pt idx="97">
                  <c:v>0.66776278804743017</c:v>
                </c:pt>
                <c:pt idx="98">
                  <c:v>0.66758975047188096</c:v>
                </c:pt>
                <c:pt idx="99">
                  <c:v>0.66741713683107928</c:v>
                </c:pt>
                <c:pt idx="100">
                  <c:v>0.66724499970481232</c:v>
                </c:pt>
                <c:pt idx="101">
                  <c:v>0.66707339152771616</c:v>
                </c:pt>
                <c:pt idx="102">
                  <c:v>0.66690236457330399</c:v>
                </c:pt>
                <c:pt idx="103">
                  <c:v>0.66673197093804293</c:v>
                </c:pt>
                <c:pt idx="104">
                  <c:v>0.66656226252548489</c:v>
                </c:pt>
                <c:pt idx="105">
                  <c:v>0.66639329103045641</c:v>
                </c:pt>
                <c:pt idx="106">
                  <c:v>0.66622510792331158</c:v>
                </c:pt>
                <c:pt idx="107">
                  <c:v>0.66605776443425424</c:v>
                </c:pt>
                <c:pt idx="108">
                  <c:v>0.66589131153773218</c:v>
                </c:pt>
                <c:pt idx="109">
                  <c:v>0.66572579993691006</c:v>
                </c:pt>
                <c:pt idx="110">
                  <c:v>0.6655612800482249</c:v>
                </c:pt>
                <c:pt idx="111">
                  <c:v>0.6653978019860286</c:v>
                </c:pt>
                <c:pt idx="112">
                  <c:v>0.66523541554732246</c:v>
                </c:pt>
                <c:pt idx="113">
                  <c:v>0.66507417019658888</c:v>
                </c:pt>
                <c:pt idx="114">
                  <c:v>0.66491411505072362</c:v>
                </c:pt>
                <c:pt idx="115">
                  <c:v>0.66475529886407458</c:v>
                </c:pt>
                <c:pt idx="116">
                  <c:v>0.66459777001359088</c:v>
                </c:pt>
                <c:pt idx="117">
                  <c:v>0.66444157648408619</c:v>
                </c:pt>
                <c:pt idx="118">
                  <c:v>0.66428676585362267</c:v>
                </c:pt>
                <c:pt idx="119">
                  <c:v>0.66413338527901822</c:v>
                </c:pt>
                <c:pt idx="120">
                  <c:v>0.66398148148148162</c:v>
                </c:pt>
                <c:pt idx="121">
                  <c:v>0.66383110073238105</c:v>
                </c:pt>
                <c:pt idx="122">
                  <c:v>0.66368228883914959</c:v>
                </c:pt>
                <c:pt idx="123">
                  <c:v>0.66353509113133136</c:v>
                </c:pt>
                <c:pt idx="124">
                  <c:v>0.66338955244677411</c:v>
                </c:pt>
                <c:pt idx="125">
                  <c:v>0.6632457171179712</c:v>
                </c:pt>
                <c:pt idx="126">
                  <c:v>0.6631036289585569</c:v>
                </c:pt>
                <c:pt idx="127">
                  <c:v>0.6629633312499611</c:v>
                </c:pt>
                <c:pt idx="128">
                  <c:v>0.66282486672822505</c:v>
                </c:pt>
                <c:pt idx="129">
                  <c:v>0.66268827757098325</c:v>
                </c:pt>
                <c:pt idx="130">
                  <c:v>0.66255360538461627</c:v>
                </c:pt>
                <c:pt idx="131">
                  <c:v>0.66242089119157654</c:v>
                </c:pt>
                <c:pt idx="132">
                  <c:v>0.66229017541789303</c:v>
                </c:pt>
                <c:pt idx="133">
                  <c:v>0.66216149788085665</c:v>
                </c:pt>
                <c:pt idx="134">
                  <c:v>0.66203489777689162</c:v>
                </c:pt>
                <c:pt idx="135">
                  <c:v>0.66191041366961612</c:v>
                </c:pt>
                <c:pt idx="136">
                  <c:v>0.66178808347809515</c:v>
                </c:pt>
                <c:pt idx="137">
                  <c:v>0.66166794446528987</c:v>
                </c:pt>
                <c:pt idx="138">
                  <c:v>0.66155003322670769</c:v>
                </c:pt>
                <c:pt idx="139">
                  <c:v>0.66143438567925394</c:v>
                </c:pt>
                <c:pt idx="140">
                  <c:v>0.66132103705029188</c:v>
                </c:pt>
                <c:pt idx="141">
                  <c:v>0.66121002186691191</c:v>
                </c:pt>
                <c:pt idx="142">
                  <c:v>0.66110137394541435</c:v>
                </c:pt>
                <c:pt idx="143">
                  <c:v>0.66099512638100866</c:v>
                </c:pt>
                <c:pt idx="144">
                  <c:v>0.66089131153773217</c:v>
                </c:pt>
                <c:pt idx="145">
                  <c:v>0.66078996103859167</c:v>
                </c:pt>
                <c:pt idx="146">
                  <c:v>0.66069110575593115</c:v>
                </c:pt>
                <c:pt idx="147">
                  <c:v>0.66059477580202741</c:v>
                </c:pt>
                <c:pt idx="148">
                  <c:v>0.66050100051991734</c:v>
                </c:pt>
                <c:pt idx="149">
                  <c:v>0.66040980847446051</c:v>
                </c:pt>
                <c:pt idx="150">
                  <c:v>0.66032122744363719</c:v>
                </c:pt>
                <c:pt idx="151">
                  <c:v>0.66023528441008761</c:v>
                </c:pt>
                <c:pt idx="152">
                  <c:v>0.66015200555289233</c:v>
                </c:pt>
                <c:pt idx="153">
                  <c:v>0.66007141623959797</c:v>
                </c:pt>
                <c:pt idx="154">
                  <c:v>0.65999354101848995</c:v>
                </c:pt>
                <c:pt idx="155">
                  <c:v>0.65991840361111509</c:v>
                </c:pt>
                <c:pt idx="156">
                  <c:v>0.65984602690505556</c:v>
                </c:pt>
                <c:pt idx="157">
                  <c:v>0.6597764329469572</c:v>
                </c:pt>
                <c:pt idx="158">
                  <c:v>0.6597096429358138</c:v>
                </c:pt>
                <c:pt idx="159">
                  <c:v>0.65964567721650957</c:v>
                </c:pt>
                <c:pt idx="160">
                  <c:v>0.65958455527362259</c:v>
                </c:pt>
                <c:pt idx="161">
                  <c:v>0.65952629572548849</c:v>
                </c:pt>
                <c:pt idx="162">
                  <c:v>0.65947091631853005</c:v>
                </c:pt>
                <c:pt idx="163">
                  <c:v>0.65941843392185129</c:v>
                </c:pt>
                <c:pt idx="164">
                  <c:v>0.65936886452209842</c:v>
                </c:pt>
                <c:pt idx="165">
                  <c:v>0.65932222321859091</c:v>
                </c:pt>
                <c:pt idx="166">
                  <c:v>0.65927852421872168</c:v>
                </c:pt>
                <c:pt idx="167">
                  <c:v>0.65923778083362927</c:v>
                </c:pt>
                <c:pt idx="168">
                  <c:v>0.65920000547414359</c:v>
                </c:pt>
                <c:pt idx="169">
                  <c:v>0.65916520964700498</c:v>
                </c:pt>
                <c:pt idx="170">
                  <c:v>0.65913340395135955</c:v>
                </c:pt>
                <c:pt idx="171">
                  <c:v>0.65910459807553023</c:v>
                </c:pt>
                <c:pt idx="172">
                  <c:v>0.65907880079406589</c:v>
                </c:pt>
                <c:pt idx="173">
                  <c:v>0.65905601996506835</c:v>
                </c:pt>
                <c:pt idx="174">
                  <c:v>0.6590362625277989</c:v>
                </c:pt>
                <c:pt idx="175">
                  <c:v>0.65901953450056416</c:v>
                </c:pt>
                <c:pt idx="176">
                  <c:v>0.65900584097888337</c:v>
                </c:pt>
                <c:pt idx="177">
                  <c:v>0.65899518613393593</c:v>
                </c:pt>
                <c:pt idx="178">
                  <c:v>0.65898757321129064</c:v>
                </c:pt>
                <c:pt idx="179">
                  <c:v>0.65898300452991776</c:v>
                </c:pt>
                <c:pt idx="180">
                  <c:v>0.65898148148148161</c:v>
                </c:pt>
                <c:pt idx="181">
                  <c:v>0.65898300452991776</c:v>
                </c:pt>
                <c:pt idx="182">
                  <c:v>0.65898757321129064</c:v>
                </c:pt>
                <c:pt idx="183">
                  <c:v>0.65899518613393593</c:v>
                </c:pt>
                <c:pt idx="184">
                  <c:v>0.65900584097888337</c:v>
                </c:pt>
                <c:pt idx="185">
                  <c:v>0.65901953450056416</c:v>
                </c:pt>
                <c:pt idx="186">
                  <c:v>0.6590362625277989</c:v>
                </c:pt>
                <c:pt idx="187">
                  <c:v>0.65905601996506835</c:v>
                </c:pt>
                <c:pt idx="188">
                  <c:v>0.65907880079406589</c:v>
                </c:pt>
                <c:pt idx="189">
                  <c:v>0.65910459807553023</c:v>
                </c:pt>
                <c:pt idx="190">
                  <c:v>0.65913340395135955</c:v>
                </c:pt>
                <c:pt idx="191">
                  <c:v>0.65916520964700498</c:v>
                </c:pt>
                <c:pt idx="192">
                  <c:v>0.65920000547414359</c:v>
                </c:pt>
                <c:pt idx="193">
                  <c:v>0.65923778083362927</c:v>
                </c:pt>
                <c:pt idx="194">
                  <c:v>0.65927852421872168</c:v>
                </c:pt>
                <c:pt idx="195">
                  <c:v>0.65932222321859091</c:v>
                </c:pt>
                <c:pt idx="196">
                  <c:v>0.65936886452209842</c:v>
                </c:pt>
                <c:pt idx="197">
                  <c:v>0.65941843392185129</c:v>
                </c:pt>
                <c:pt idx="198">
                  <c:v>0.65947091631853005</c:v>
                </c:pt>
                <c:pt idx="199">
                  <c:v>0.65952629572548849</c:v>
                </c:pt>
                <c:pt idx="200">
                  <c:v>0.65958455527362259</c:v>
                </c:pt>
                <c:pt idx="201">
                  <c:v>0.65964567721650957</c:v>
                </c:pt>
                <c:pt idx="202">
                  <c:v>0.6597096429358138</c:v>
                </c:pt>
                <c:pt idx="203">
                  <c:v>0.6597764329469572</c:v>
                </c:pt>
                <c:pt idx="204">
                  <c:v>0.65984602690505556</c:v>
                </c:pt>
                <c:pt idx="205">
                  <c:v>0.65991840361111509</c:v>
                </c:pt>
                <c:pt idx="206">
                  <c:v>0.65999354101848995</c:v>
                </c:pt>
                <c:pt idx="207">
                  <c:v>0.66007141623959797</c:v>
                </c:pt>
                <c:pt idx="208">
                  <c:v>0.66015200555289233</c:v>
                </c:pt>
                <c:pt idx="209">
                  <c:v>0.66023528441008761</c:v>
                </c:pt>
                <c:pt idx="210">
                  <c:v>0.66032122744363719</c:v>
                </c:pt>
                <c:pt idx="211">
                  <c:v>0.66040980847446051</c:v>
                </c:pt>
                <c:pt idx="212">
                  <c:v>0.66050100051991734</c:v>
                </c:pt>
                <c:pt idx="213">
                  <c:v>0.66059477580202741</c:v>
                </c:pt>
                <c:pt idx="214">
                  <c:v>0.66069110575593115</c:v>
                </c:pt>
                <c:pt idx="215">
                  <c:v>0.66078996103859167</c:v>
                </c:pt>
                <c:pt idx="216">
                  <c:v>0.66089131153773217</c:v>
                </c:pt>
                <c:pt idx="217">
                  <c:v>0.66099512638100866</c:v>
                </c:pt>
                <c:pt idx="218">
                  <c:v>0.66110137394541435</c:v>
                </c:pt>
                <c:pt idx="219">
                  <c:v>0.66121002186691191</c:v>
                </c:pt>
                <c:pt idx="220">
                  <c:v>0.66132103705029188</c:v>
                </c:pt>
                <c:pt idx="221">
                  <c:v>0.66143438567925394</c:v>
                </c:pt>
                <c:pt idx="222">
                  <c:v>0.66155003322670769</c:v>
                </c:pt>
                <c:pt idx="223">
                  <c:v>0.66166794446528987</c:v>
                </c:pt>
                <c:pt idx="224">
                  <c:v>0.66178808347809515</c:v>
                </c:pt>
                <c:pt idx="225">
                  <c:v>0.66191041366961612</c:v>
                </c:pt>
                <c:pt idx="226">
                  <c:v>0.66203489777689162</c:v>
                </c:pt>
                <c:pt idx="227">
                  <c:v>0.66216149788085665</c:v>
                </c:pt>
                <c:pt idx="228">
                  <c:v>0.66229017541789303</c:v>
                </c:pt>
                <c:pt idx="229">
                  <c:v>0.66242089119157654</c:v>
                </c:pt>
                <c:pt idx="230">
                  <c:v>0.66255360538461627</c:v>
                </c:pt>
                <c:pt idx="231">
                  <c:v>0.66268827757098325</c:v>
                </c:pt>
                <c:pt idx="232">
                  <c:v>0.66282486672822505</c:v>
                </c:pt>
                <c:pt idx="233">
                  <c:v>0.6629633312499611</c:v>
                </c:pt>
                <c:pt idx="234">
                  <c:v>0.6631036289585569</c:v>
                </c:pt>
                <c:pt idx="235">
                  <c:v>0.6632457171179712</c:v>
                </c:pt>
                <c:pt idx="236">
                  <c:v>0.66338955244677411</c:v>
                </c:pt>
                <c:pt idx="237">
                  <c:v>0.66353509113133136</c:v>
                </c:pt>
                <c:pt idx="238">
                  <c:v>0.66368228883914959</c:v>
                </c:pt>
                <c:pt idx="239">
                  <c:v>0.66383110073238105</c:v>
                </c:pt>
                <c:pt idx="240">
                  <c:v>0.66398148148148162</c:v>
                </c:pt>
                <c:pt idx="241">
                  <c:v>0.66413338527901822</c:v>
                </c:pt>
                <c:pt idx="242">
                  <c:v>0.66428676585362267</c:v>
                </c:pt>
                <c:pt idx="243">
                  <c:v>0.66444157648408619</c:v>
                </c:pt>
                <c:pt idx="244">
                  <c:v>0.66459777001359088</c:v>
                </c:pt>
                <c:pt idx="245">
                  <c:v>0.66475529886407458</c:v>
                </c:pt>
                <c:pt idx="246">
                  <c:v>0.66491411505072362</c:v>
                </c:pt>
                <c:pt idx="247">
                  <c:v>0.66507417019658888</c:v>
                </c:pt>
                <c:pt idx="248">
                  <c:v>0.66523541554732246</c:v>
                </c:pt>
                <c:pt idx="249">
                  <c:v>0.6653978019860286</c:v>
                </c:pt>
                <c:pt idx="250">
                  <c:v>0.6655612800482249</c:v>
                </c:pt>
                <c:pt idx="251">
                  <c:v>0.66572579993691006</c:v>
                </c:pt>
                <c:pt idx="252">
                  <c:v>0.66589131153773218</c:v>
                </c:pt>
                <c:pt idx="253">
                  <c:v>0.66605776443425424</c:v>
                </c:pt>
                <c:pt idx="254">
                  <c:v>0.66622510792331169</c:v>
                </c:pt>
                <c:pt idx="255">
                  <c:v>0.66639329103045641</c:v>
                </c:pt>
                <c:pt idx="256">
                  <c:v>0.66656226252548489</c:v>
                </c:pt>
                <c:pt idx="257">
                  <c:v>0.66673197093804293</c:v>
                </c:pt>
                <c:pt idx="258">
                  <c:v>0.66690236457330399</c:v>
                </c:pt>
                <c:pt idx="259">
                  <c:v>0.66707339152771616</c:v>
                </c:pt>
                <c:pt idx="260">
                  <c:v>0.66724499970481232</c:v>
                </c:pt>
                <c:pt idx="261">
                  <c:v>0.66741713683107928</c:v>
                </c:pt>
                <c:pt idx="262">
                  <c:v>0.66758975047188096</c:v>
                </c:pt>
                <c:pt idx="263">
                  <c:v>0.66776278804743017</c:v>
                </c:pt>
                <c:pt idx="264">
                  <c:v>0.66793619684880512</c:v>
                </c:pt>
                <c:pt idx="265">
                  <c:v>0.66810992405400504</c:v>
                </c:pt>
                <c:pt idx="266">
                  <c:v>0.66828391674404042</c:v>
                </c:pt>
                <c:pt idx="267">
                  <c:v>0.66845812191905218</c:v>
                </c:pt>
                <c:pt idx="268">
                  <c:v>0.66863248651445661</c:v>
                </c:pt>
                <c:pt idx="269">
                  <c:v>0.66880695741710883</c:v>
                </c:pt>
                <c:pt idx="270">
                  <c:v>0.66898148148148162</c:v>
                </c:pt>
                <c:pt idx="271">
                  <c:v>0.66915600554585442</c:v>
                </c:pt>
                <c:pt idx="272">
                  <c:v>0.66933047644850663</c:v>
                </c:pt>
                <c:pt idx="273">
                  <c:v>0.66950484104391106</c:v>
                </c:pt>
                <c:pt idx="274">
                  <c:v>0.66967904621892282</c:v>
                </c:pt>
                <c:pt idx="275">
                  <c:v>0.6698530389089582</c:v>
                </c:pt>
                <c:pt idx="276">
                  <c:v>0.67002676611415812</c:v>
                </c:pt>
                <c:pt idx="277">
                  <c:v>0.67020017491553308</c:v>
                </c:pt>
                <c:pt idx="278">
                  <c:v>0.67037321249108228</c:v>
                </c:pt>
                <c:pt idx="279">
                  <c:v>0.67054582613188396</c:v>
                </c:pt>
                <c:pt idx="280">
                  <c:v>0.67071796325815092</c:v>
                </c:pt>
                <c:pt idx="281">
                  <c:v>0.67088957143524708</c:v>
                </c:pt>
                <c:pt idx="282">
                  <c:v>0.67106059838965926</c:v>
                </c:pt>
                <c:pt idx="283">
                  <c:v>0.67123099202492031</c:v>
                </c:pt>
                <c:pt idx="284">
                  <c:v>0.67140070043747835</c:v>
                </c:pt>
                <c:pt idx="285">
                  <c:v>0.67156967193250683</c:v>
                </c:pt>
                <c:pt idx="286">
                  <c:v>0.67173785503965167</c:v>
                </c:pt>
                <c:pt idx="287">
                  <c:v>0.671905198528709</c:v>
                </c:pt>
                <c:pt idx="288">
                  <c:v>0.67207165142523106</c:v>
                </c:pt>
                <c:pt idx="289">
                  <c:v>0.67223716302605319</c:v>
                </c:pt>
                <c:pt idx="290">
                  <c:v>0.67240168291473834</c:v>
                </c:pt>
                <c:pt idx="291">
                  <c:v>0.67256516097693464</c:v>
                </c:pt>
                <c:pt idx="292">
                  <c:v>0.67272754741564078</c:v>
                </c:pt>
                <c:pt idx="293">
                  <c:v>0.67288879276637437</c:v>
                </c:pt>
                <c:pt idx="294">
                  <c:v>0.67304884791223962</c:v>
                </c:pt>
                <c:pt idx="295">
                  <c:v>0.67320766409888866</c:v>
                </c:pt>
                <c:pt idx="296">
                  <c:v>0.67336519294937236</c:v>
                </c:pt>
                <c:pt idx="297">
                  <c:v>0.67352138647887705</c:v>
                </c:pt>
                <c:pt idx="298">
                  <c:v>0.67367619710934057</c:v>
                </c:pt>
                <c:pt idx="299">
                  <c:v>0.67382957768394502</c:v>
                </c:pt>
                <c:pt idx="300">
                  <c:v>0.67398148148148163</c:v>
                </c:pt>
                <c:pt idx="301">
                  <c:v>0.67413186223058219</c:v>
                </c:pt>
                <c:pt idx="302">
                  <c:v>0.67428067412381365</c:v>
                </c:pt>
                <c:pt idx="303">
                  <c:v>0.67442787183163189</c:v>
                </c:pt>
                <c:pt idx="304">
                  <c:v>0.67457341051618913</c:v>
                </c:pt>
                <c:pt idx="305">
                  <c:v>0.67471724584499204</c:v>
                </c:pt>
                <c:pt idx="306">
                  <c:v>0.67485933400440634</c:v>
                </c:pt>
                <c:pt idx="307">
                  <c:v>0.67499963171300215</c:v>
                </c:pt>
                <c:pt idx="308">
                  <c:v>0.67513809623473819</c:v>
                </c:pt>
                <c:pt idx="309">
                  <c:v>0.67527468539197999</c:v>
                </c:pt>
                <c:pt idx="310">
                  <c:v>0.67540935757834697</c:v>
                </c:pt>
                <c:pt idx="311">
                  <c:v>0.6755420717713867</c:v>
                </c:pt>
                <c:pt idx="312">
                  <c:v>0.67567278754507021</c:v>
                </c:pt>
                <c:pt idx="313">
                  <c:v>0.67580146508210659</c:v>
                </c:pt>
                <c:pt idx="314">
                  <c:v>0.67592806518607162</c:v>
                </c:pt>
                <c:pt idx="315">
                  <c:v>0.67605254929334713</c:v>
                </c:pt>
                <c:pt idx="316">
                  <c:v>0.6761748794848681</c:v>
                </c:pt>
                <c:pt idx="317">
                  <c:v>0.67629501849767337</c:v>
                </c:pt>
                <c:pt idx="318">
                  <c:v>0.67641292973625555</c:v>
                </c:pt>
                <c:pt idx="319">
                  <c:v>0.6765285772837093</c:v>
                </c:pt>
                <c:pt idx="320">
                  <c:v>0.67664192591267136</c:v>
                </c:pt>
                <c:pt idx="321">
                  <c:v>0.67675294109605133</c:v>
                </c:pt>
                <c:pt idx="322">
                  <c:v>0.67686158901754889</c:v>
                </c:pt>
                <c:pt idx="323">
                  <c:v>0.67696783658195459</c:v>
                </c:pt>
                <c:pt idx="324">
                  <c:v>0.67707165142523107</c:v>
                </c:pt>
                <c:pt idx="325">
                  <c:v>0.67717300192437158</c:v>
                </c:pt>
                <c:pt idx="326">
                  <c:v>0.67727185720703209</c:v>
                </c:pt>
                <c:pt idx="327">
                  <c:v>0.67736818716093583</c:v>
                </c:pt>
                <c:pt idx="328">
                  <c:v>0.67746196244304591</c:v>
                </c:pt>
                <c:pt idx="329">
                  <c:v>0.67755315448850273</c:v>
                </c:pt>
                <c:pt idx="330">
                  <c:v>0.67764173551932605</c:v>
                </c:pt>
                <c:pt idx="331">
                  <c:v>0.67772767855287563</c:v>
                </c:pt>
                <c:pt idx="332">
                  <c:v>0.67781095741007091</c:v>
                </c:pt>
                <c:pt idx="333">
                  <c:v>0.67789154672336527</c:v>
                </c:pt>
                <c:pt idx="334">
                  <c:v>0.67796942194447329</c:v>
                </c:pt>
                <c:pt idx="335">
                  <c:v>0.67804455935184815</c:v>
                </c:pt>
                <c:pt idx="336">
                  <c:v>0.67811693605790768</c:v>
                </c:pt>
                <c:pt idx="337">
                  <c:v>0.67818653001600604</c:v>
                </c:pt>
                <c:pt idx="338">
                  <c:v>0.67825332002714944</c:v>
                </c:pt>
                <c:pt idx="339">
                  <c:v>0.67831728574645367</c:v>
                </c:pt>
                <c:pt idx="340">
                  <c:v>0.67837840768934066</c:v>
                </c:pt>
                <c:pt idx="341">
                  <c:v>0.67843666723747476</c:v>
                </c:pt>
                <c:pt idx="342">
                  <c:v>0.67849204664443319</c:v>
                </c:pt>
                <c:pt idx="343">
                  <c:v>0.67854452904111195</c:v>
                </c:pt>
                <c:pt idx="344">
                  <c:v>0.67859409844086482</c:v>
                </c:pt>
                <c:pt idx="345">
                  <c:v>0.67864073974437233</c:v>
                </c:pt>
                <c:pt idx="346">
                  <c:v>0.67868443874424156</c:v>
                </c:pt>
                <c:pt idx="347">
                  <c:v>0.67872518212933397</c:v>
                </c:pt>
                <c:pt idx="348">
                  <c:v>0.67876295748881965</c:v>
                </c:pt>
                <c:pt idx="349">
                  <c:v>0.67879775331595826</c:v>
                </c:pt>
                <c:pt idx="350">
                  <c:v>0.67882955901160369</c:v>
                </c:pt>
                <c:pt idx="351">
                  <c:v>0.67885836488743301</c:v>
                </c:pt>
                <c:pt idx="352">
                  <c:v>0.67888416216889735</c:v>
                </c:pt>
                <c:pt idx="353">
                  <c:v>0.67890694299789489</c:v>
                </c:pt>
                <c:pt idx="354">
                  <c:v>0.67892670043516434</c:v>
                </c:pt>
                <c:pt idx="355">
                  <c:v>0.67894342846239908</c:v>
                </c:pt>
                <c:pt idx="356">
                  <c:v>0.67895712198407987</c:v>
                </c:pt>
                <c:pt idx="357">
                  <c:v>0.67896777682902731</c:v>
                </c:pt>
                <c:pt idx="358">
                  <c:v>0.6789753897516726</c:v>
                </c:pt>
                <c:pt idx="359">
                  <c:v>0.67897995843304548</c:v>
                </c:pt>
              </c:numCache>
            </c:numRef>
          </c:xVal>
          <c:yVal>
            <c:numRef>
              <c:f>'ZXR750 Data'!$AM$3:$AM$362</c:f>
              <c:numCache>
                <c:formatCode>General</c:formatCode>
                <c:ptCount val="360"/>
                <c:pt idx="0">
                  <c:v>0.53921707751674997</c:v>
                </c:pt>
                <c:pt idx="1">
                  <c:v>0.53939160158112276</c:v>
                </c:pt>
                <c:pt idx="2">
                  <c:v>0.53956607248377497</c:v>
                </c:pt>
                <c:pt idx="3">
                  <c:v>0.5397404370791794</c:v>
                </c:pt>
                <c:pt idx="4">
                  <c:v>0.53991464225419117</c:v>
                </c:pt>
                <c:pt idx="5">
                  <c:v>0.54008863494422654</c:v>
                </c:pt>
                <c:pt idx="6">
                  <c:v>0.54026236214942647</c:v>
                </c:pt>
                <c:pt idx="7">
                  <c:v>0.54043577095080142</c:v>
                </c:pt>
                <c:pt idx="8">
                  <c:v>0.54060880852635063</c:v>
                </c:pt>
                <c:pt idx="9">
                  <c:v>0.5407814221671523</c:v>
                </c:pt>
                <c:pt idx="10">
                  <c:v>0.54095355929341926</c:v>
                </c:pt>
                <c:pt idx="11">
                  <c:v>0.54112516747051542</c:v>
                </c:pt>
                <c:pt idx="12">
                  <c:v>0.5412961944249276</c:v>
                </c:pt>
                <c:pt idx="13">
                  <c:v>0.54146658806018866</c:v>
                </c:pt>
                <c:pt idx="14">
                  <c:v>0.54163629647274669</c:v>
                </c:pt>
                <c:pt idx="15">
                  <c:v>0.54180526796777517</c:v>
                </c:pt>
                <c:pt idx="16">
                  <c:v>0.54197345107492001</c:v>
                </c:pt>
                <c:pt idx="17">
                  <c:v>0.54214079456397735</c:v>
                </c:pt>
                <c:pt idx="18">
                  <c:v>0.54230724746049941</c:v>
                </c:pt>
                <c:pt idx="19">
                  <c:v>0.54247275906132153</c:v>
                </c:pt>
                <c:pt idx="20">
                  <c:v>0.54263727895000669</c:v>
                </c:pt>
                <c:pt idx="21">
                  <c:v>0.54280075701220298</c:v>
                </c:pt>
                <c:pt idx="22">
                  <c:v>0.54296314345090912</c:v>
                </c:pt>
                <c:pt idx="23">
                  <c:v>0.54312438880164271</c:v>
                </c:pt>
                <c:pt idx="24">
                  <c:v>0.54328444394750797</c:v>
                </c:pt>
                <c:pt idx="25">
                  <c:v>0.543443260134157</c:v>
                </c:pt>
                <c:pt idx="26">
                  <c:v>0.5436007889846407</c:v>
                </c:pt>
                <c:pt idx="27">
                  <c:v>0.54375698251414539</c:v>
                </c:pt>
                <c:pt idx="28">
                  <c:v>0.54391179314460891</c:v>
                </c:pt>
                <c:pt idx="29">
                  <c:v>0.54406517371921337</c:v>
                </c:pt>
                <c:pt idx="30">
                  <c:v>0.54421707751674997</c:v>
                </c:pt>
                <c:pt idx="31">
                  <c:v>0.54436745826585053</c:v>
                </c:pt>
                <c:pt idx="32">
                  <c:v>0.54451627015908199</c:v>
                </c:pt>
                <c:pt idx="33">
                  <c:v>0.54466346786690023</c:v>
                </c:pt>
                <c:pt idx="34">
                  <c:v>0.54480900655145748</c:v>
                </c:pt>
                <c:pt idx="35">
                  <c:v>0.54495284188026039</c:v>
                </c:pt>
                <c:pt idx="36">
                  <c:v>0.54509493003967469</c:v>
                </c:pt>
                <c:pt idx="37">
                  <c:v>0.54523522774827049</c:v>
                </c:pt>
                <c:pt idx="38">
                  <c:v>0.54537369227000654</c:v>
                </c:pt>
                <c:pt idx="39">
                  <c:v>0.54551028142724833</c:v>
                </c:pt>
                <c:pt idx="40">
                  <c:v>0.54564495361361531</c:v>
                </c:pt>
                <c:pt idx="41">
                  <c:v>0.54577766780665504</c:v>
                </c:pt>
                <c:pt idx="42">
                  <c:v>0.54590838358033855</c:v>
                </c:pt>
                <c:pt idx="43">
                  <c:v>0.54603706111737493</c:v>
                </c:pt>
                <c:pt idx="44">
                  <c:v>0.54616366122133997</c:v>
                </c:pt>
                <c:pt idx="45">
                  <c:v>0.54628814532861547</c:v>
                </c:pt>
                <c:pt idx="46">
                  <c:v>0.54641047552013644</c:v>
                </c:pt>
                <c:pt idx="47">
                  <c:v>0.54653061453294172</c:v>
                </c:pt>
                <c:pt idx="48">
                  <c:v>0.5466485257715239</c:v>
                </c:pt>
                <c:pt idx="49">
                  <c:v>0.54676417331897764</c:v>
                </c:pt>
                <c:pt idx="50">
                  <c:v>0.5468775219479397</c:v>
                </c:pt>
                <c:pt idx="51">
                  <c:v>0.54698853713131967</c:v>
                </c:pt>
                <c:pt idx="52">
                  <c:v>0.54709718505281724</c:v>
                </c:pt>
                <c:pt idx="53">
                  <c:v>0.54720343261722293</c:v>
                </c:pt>
                <c:pt idx="54">
                  <c:v>0.54730724746049941</c:v>
                </c:pt>
                <c:pt idx="55">
                  <c:v>0.54740859795963992</c:v>
                </c:pt>
                <c:pt idx="56">
                  <c:v>0.54750745324230043</c:v>
                </c:pt>
                <c:pt idx="57">
                  <c:v>0.54760378319620417</c:v>
                </c:pt>
                <c:pt idx="58">
                  <c:v>0.54769755847831425</c:v>
                </c:pt>
                <c:pt idx="59">
                  <c:v>0.54778875052377107</c:v>
                </c:pt>
                <c:pt idx="60">
                  <c:v>0.54787733155459439</c:v>
                </c:pt>
                <c:pt idx="61">
                  <c:v>0.54796327458814398</c:v>
                </c:pt>
                <c:pt idx="62">
                  <c:v>0.54804655344533926</c:v>
                </c:pt>
                <c:pt idx="63">
                  <c:v>0.54812714275863361</c:v>
                </c:pt>
                <c:pt idx="64">
                  <c:v>0.54820501797974164</c:v>
                </c:pt>
                <c:pt idx="65">
                  <c:v>0.5482801553871165</c:v>
                </c:pt>
                <c:pt idx="66">
                  <c:v>0.54835253209317603</c:v>
                </c:pt>
                <c:pt idx="67">
                  <c:v>0.54842212605127438</c:v>
                </c:pt>
                <c:pt idx="68">
                  <c:v>0.54848891606241779</c:v>
                </c:pt>
                <c:pt idx="69">
                  <c:v>0.54855288178172201</c:v>
                </c:pt>
                <c:pt idx="70">
                  <c:v>0.548614003724609</c:v>
                </c:pt>
                <c:pt idx="71">
                  <c:v>0.5486722632727431</c:v>
                </c:pt>
                <c:pt idx="72">
                  <c:v>0.54872764267970153</c:v>
                </c:pt>
                <c:pt idx="73">
                  <c:v>0.5487801250763803</c:v>
                </c:pt>
                <c:pt idx="74">
                  <c:v>0.54882969447613317</c:v>
                </c:pt>
                <c:pt idx="75">
                  <c:v>0.54887633577964068</c:v>
                </c:pt>
                <c:pt idx="76">
                  <c:v>0.5489200347795099</c:v>
                </c:pt>
                <c:pt idx="77">
                  <c:v>0.54896077816460231</c:v>
                </c:pt>
                <c:pt idx="78">
                  <c:v>0.548998553524088</c:v>
                </c:pt>
                <c:pt idx="79">
                  <c:v>0.54903334935122661</c:v>
                </c:pt>
                <c:pt idx="80">
                  <c:v>0.54906515504687203</c:v>
                </c:pt>
                <c:pt idx="81">
                  <c:v>0.54909396092270135</c:v>
                </c:pt>
                <c:pt idx="82">
                  <c:v>0.5491197582041657</c:v>
                </c:pt>
                <c:pt idx="83">
                  <c:v>0.54914253903316324</c:v>
                </c:pt>
                <c:pt idx="84">
                  <c:v>0.54916229647043269</c:v>
                </c:pt>
                <c:pt idx="85">
                  <c:v>0.54917902449766742</c:v>
                </c:pt>
                <c:pt idx="86">
                  <c:v>0.54919271801934821</c:v>
                </c:pt>
                <c:pt idx="87">
                  <c:v>0.54920337286429566</c:v>
                </c:pt>
                <c:pt idx="88">
                  <c:v>0.54921098578694094</c:v>
                </c:pt>
                <c:pt idx="89">
                  <c:v>0.54921555446831383</c:v>
                </c:pt>
                <c:pt idx="90">
                  <c:v>0.54921707751674997</c:v>
                </c:pt>
                <c:pt idx="91">
                  <c:v>0.54921555446831383</c:v>
                </c:pt>
                <c:pt idx="92">
                  <c:v>0.54921098578694094</c:v>
                </c:pt>
                <c:pt idx="93">
                  <c:v>0.54920337286429566</c:v>
                </c:pt>
                <c:pt idx="94">
                  <c:v>0.54919271801934821</c:v>
                </c:pt>
                <c:pt idx="95">
                  <c:v>0.54917902449766742</c:v>
                </c:pt>
                <c:pt idx="96">
                  <c:v>0.54916229647043269</c:v>
                </c:pt>
                <c:pt idx="97">
                  <c:v>0.54914253903316324</c:v>
                </c:pt>
                <c:pt idx="98">
                  <c:v>0.5491197582041657</c:v>
                </c:pt>
                <c:pt idx="99">
                  <c:v>0.54909396092270135</c:v>
                </c:pt>
                <c:pt idx="100">
                  <c:v>0.54906515504687203</c:v>
                </c:pt>
                <c:pt idx="101">
                  <c:v>0.54903334935122661</c:v>
                </c:pt>
                <c:pt idx="102">
                  <c:v>0.548998553524088</c:v>
                </c:pt>
                <c:pt idx="103">
                  <c:v>0.54896077816460231</c:v>
                </c:pt>
                <c:pt idx="104">
                  <c:v>0.5489200347795099</c:v>
                </c:pt>
                <c:pt idx="105">
                  <c:v>0.54887633577964068</c:v>
                </c:pt>
                <c:pt idx="106">
                  <c:v>0.54882969447613317</c:v>
                </c:pt>
                <c:pt idx="107">
                  <c:v>0.5487801250763803</c:v>
                </c:pt>
                <c:pt idx="108">
                  <c:v>0.54872764267970153</c:v>
                </c:pt>
                <c:pt idx="109">
                  <c:v>0.5486722632727431</c:v>
                </c:pt>
                <c:pt idx="110">
                  <c:v>0.548614003724609</c:v>
                </c:pt>
                <c:pt idx="111">
                  <c:v>0.54855288178172201</c:v>
                </c:pt>
                <c:pt idx="112">
                  <c:v>0.54848891606241779</c:v>
                </c:pt>
                <c:pt idx="113">
                  <c:v>0.54842212605127438</c:v>
                </c:pt>
                <c:pt idx="114">
                  <c:v>0.54835253209317603</c:v>
                </c:pt>
                <c:pt idx="115">
                  <c:v>0.5482801553871165</c:v>
                </c:pt>
                <c:pt idx="116">
                  <c:v>0.54820501797974164</c:v>
                </c:pt>
                <c:pt idx="117">
                  <c:v>0.54812714275863361</c:v>
                </c:pt>
                <c:pt idx="118">
                  <c:v>0.54804655344533926</c:v>
                </c:pt>
                <c:pt idx="119">
                  <c:v>0.54796327458814398</c:v>
                </c:pt>
                <c:pt idx="120">
                  <c:v>0.54787733155459439</c:v>
                </c:pt>
                <c:pt idx="121">
                  <c:v>0.54778875052377107</c:v>
                </c:pt>
                <c:pt idx="122">
                  <c:v>0.54769755847831425</c:v>
                </c:pt>
                <c:pt idx="123">
                  <c:v>0.54760378319620417</c:v>
                </c:pt>
                <c:pt idx="124">
                  <c:v>0.54750745324230043</c:v>
                </c:pt>
                <c:pt idx="125">
                  <c:v>0.54740859795963992</c:v>
                </c:pt>
                <c:pt idx="126">
                  <c:v>0.54730724746049941</c:v>
                </c:pt>
                <c:pt idx="127">
                  <c:v>0.54720343261722293</c:v>
                </c:pt>
                <c:pt idx="128">
                  <c:v>0.54709718505281724</c:v>
                </c:pt>
                <c:pt idx="129">
                  <c:v>0.54698853713131967</c:v>
                </c:pt>
                <c:pt idx="130">
                  <c:v>0.5468775219479397</c:v>
                </c:pt>
                <c:pt idx="131">
                  <c:v>0.54676417331897764</c:v>
                </c:pt>
                <c:pt idx="132">
                  <c:v>0.5466485257715239</c:v>
                </c:pt>
                <c:pt idx="133">
                  <c:v>0.54653061453294172</c:v>
                </c:pt>
                <c:pt idx="134">
                  <c:v>0.54641047552013644</c:v>
                </c:pt>
                <c:pt idx="135">
                  <c:v>0.54628814532861547</c:v>
                </c:pt>
                <c:pt idx="136">
                  <c:v>0.54616366122133997</c:v>
                </c:pt>
                <c:pt idx="137">
                  <c:v>0.54603706111737493</c:v>
                </c:pt>
                <c:pt idx="138">
                  <c:v>0.54590838358033855</c:v>
                </c:pt>
                <c:pt idx="139">
                  <c:v>0.54577766780665504</c:v>
                </c:pt>
                <c:pt idx="140">
                  <c:v>0.54564495361361531</c:v>
                </c:pt>
                <c:pt idx="141">
                  <c:v>0.54551028142724833</c:v>
                </c:pt>
                <c:pt idx="142">
                  <c:v>0.54537369227000654</c:v>
                </c:pt>
                <c:pt idx="143">
                  <c:v>0.54523522774827049</c:v>
                </c:pt>
                <c:pt idx="144">
                  <c:v>0.54509493003967469</c:v>
                </c:pt>
                <c:pt idx="145">
                  <c:v>0.54495284188026039</c:v>
                </c:pt>
                <c:pt idx="146">
                  <c:v>0.54480900655145748</c:v>
                </c:pt>
                <c:pt idx="147">
                  <c:v>0.54466346786690023</c:v>
                </c:pt>
                <c:pt idx="148">
                  <c:v>0.54451627015908199</c:v>
                </c:pt>
                <c:pt idx="149">
                  <c:v>0.54436745826585053</c:v>
                </c:pt>
                <c:pt idx="150">
                  <c:v>0.54421707751674997</c:v>
                </c:pt>
                <c:pt idx="151">
                  <c:v>0.54406517371921337</c:v>
                </c:pt>
                <c:pt idx="152">
                  <c:v>0.54391179314460891</c:v>
                </c:pt>
                <c:pt idx="153">
                  <c:v>0.54375698251414539</c:v>
                </c:pt>
                <c:pt idx="154">
                  <c:v>0.5436007889846407</c:v>
                </c:pt>
                <c:pt idx="155">
                  <c:v>0.543443260134157</c:v>
                </c:pt>
                <c:pt idx="156">
                  <c:v>0.54328444394750797</c:v>
                </c:pt>
                <c:pt idx="157">
                  <c:v>0.54312438880164271</c:v>
                </c:pt>
                <c:pt idx="158">
                  <c:v>0.54296314345090912</c:v>
                </c:pt>
                <c:pt idx="159">
                  <c:v>0.54280075701220298</c:v>
                </c:pt>
                <c:pt idx="160">
                  <c:v>0.54263727895000669</c:v>
                </c:pt>
                <c:pt idx="161">
                  <c:v>0.54247275906132153</c:v>
                </c:pt>
                <c:pt idx="162">
                  <c:v>0.54230724746049941</c:v>
                </c:pt>
                <c:pt idx="163">
                  <c:v>0.54214079456397735</c:v>
                </c:pt>
                <c:pt idx="164">
                  <c:v>0.54197345107492001</c:v>
                </c:pt>
                <c:pt idx="165">
                  <c:v>0.54180526796777517</c:v>
                </c:pt>
                <c:pt idx="166">
                  <c:v>0.54163629647274669</c:v>
                </c:pt>
                <c:pt idx="167">
                  <c:v>0.54146658806018866</c:v>
                </c:pt>
                <c:pt idx="168">
                  <c:v>0.5412961944249276</c:v>
                </c:pt>
                <c:pt idx="169">
                  <c:v>0.54112516747051542</c:v>
                </c:pt>
                <c:pt idx="170">
                  <c:v>0.54095355929341926</c:v>
                </c:pt>
                <c:pt idx="171">
                  <c:v>0.5407814221671523</c:v>
                </c:pt>
                <c:pt idx="172">
                  <c:v>0.54060880852635063</c:v>
                </c:pt>
                <c:pt idx="173">
                  <c:v>0.54043577095080142</c:v>
                </c:pt>
                <c:pt idx="174">
                  <c:v>0.54026236214942647</c:v>
                </c:pt>
                <c:pt idx="175">
                  <c:v>0.54008863494422654</c:v>
                </c:pt>
                <c:pt idx="176">
                  <c:v>0.53991464225419117</c:v>
                </c:pt>
                <c:pt idx="177">
                  <c:v>0.5397404370791794</c:v>
                </c:pt>
                <c:pt idx="178">
                  <c:v>0.53956607248377497</c:v>
                </c:pt>
                <c:pt idx="179">
                  <c:v>0.53939160158112276</c:v>
                </c:pt>
                <c:pt idx="180">
                  <c:v>0.53921707751674997</c:v>
                </c:pt>
                <c:pt idx="181">
                  <c:v>0.53904255345237717</c:v>
                </c:pt>
                <c:pt idx="182">
                  <c:v>0.53886808254972496</c:v>
                </c:pt>
                <c:pt idx="183">
                  <c:v>0.53869371795432053</c:v>
                </c:pt>
                <c:pt idx="184">
                  <c:v>0.53851951277930876</c:v>
                </c:pt>
                <c:pt idx="185">
                  <c:v>0.53834552008927339</c:v>
                </c:pt>
                <c:pt idx="186">
                  <c:v>0.53817179288407346</c:v>
                </c:pt>
                <c:pt idx="187">
                  <c:v>0.53799838408269851</c:v>
                </c:pt>
                <c:pt idx="188">
                  <c:v>0.5378253465071493</c:v>
                </c:pt>
                <c:pt idx="189">
                  <c:v>0.53765273286634763</c:v>
                </c:pt>
                <c:pt idx="190">
                  <c:v>0.53748059574008067</c:v>
                </c:pt>
                <c:pt idx="191">
                  <c:v>0.53730898756298451</c:v>
                </c:pt>
                <c:pt idx="192">
                  <c:v>0.53713796060857233</c:v>
                </c:pt>
                <c:pt idx="193">
                  <c:v>0.53696756697331127</c:v>
                </c:pt>
                <c:pt idx="194">
                  <c:v>0.53679785856075324</c:v>
                </c:pt>
                <c:pt idx="195">
                  <c:v>0.53662888706572476</c:v>
                </c:pt>
                <c:pt idx="196">
                  <c:v>0.53646070395857992</c:v>
                </c:pt>
                <c:pt idx="197">
                  <c:v>0.53629336046952258</c:v>
                </c:pt>
                <c:pt idx="198">
                  <c:v>0.53612690757300052</c:v>
                </c:pt>
                <c:pt idx="199">
                  <c:v>0.5359613959721784</c:v>
                </c:pt>
                <c:pt idx="200">
                  <c:v>0.53579687608349325</c:v>
                </c:pt>
                <c:pt idx="201">
                  <c:v>0.53563339802129695</c:v>
                </c:pt>
                <c:pt idx="202">
                  <c:v>0.53547101158259081</c:v>
                </c:pt>
                <c:pt idx="203">
                  <c:v>0.53530976623185722</c:v>
                </c:pt>
                <c:pt idx="204">
                  <c:v>0.53514971108599196</c:v>
                </c:pt>
                <c:pt idx="205">
                  <c:v>0.53499089489934293</c:v>
                </c:pt>
                <c:pt idx="206">
                  <c:v>0.53483336604885923</c:v>
                </c:pt>
                <c:pt idx="207">
                  <c:v>0.53467717251935454</c:v>
                </c:pt>
                <c:pt idx="208">
                  <c:v>0.53452236188889102</c:v>
                </c:pt>
                <c:pt idx="209">
                  <c:v>0.53436898131428656</c:v>
                </c:pt>
                <c:pt idx="210">
                  <c:v>0.53421707751674996</c:v>
                </c:pt>
                <c:pt idx="211">
                  <c:v>0.5340666967676494</c:v>
                </c:pt>
                <c:pt idx="212">
                  <c:v>0.53391788487441794</c:v>
                </c:pt>
                <c:pt idx="213">
                  <c:v>0.5337706871665997</c:v>
                </c:pt>
                <c:pt idx="214">
                  <c:v>0.53362514848204246</c:v>
                </c:pt>
                <c:pt idx="215">
                  <c:v>0.53348131315323954</c:v>
                </c:pt>
                <c:pt idx="216">
                  <c:v>0.53333922499382524</c:v>
                </c:pt>
                <c:pt idx="217">
                  <c:v>0.53319892728522944</c:v>
                </c:pt>
                <c:pt idx="218">
                  <c:v>0.53306046276349339</c:v>
                </c:pt>
                <c:pt idx="219">
                  <c:v>0.5329238736062516</c:v>
                </c:pt>
                <c:pt idx="220">
                  <c:v>0.53278920141988462</c:v>
                </c:pt>
                <c:pt idx="221">
                  <c:v>0.53265648722684489</c:v>
                </c:pt>
                <c:pt idx="222">
                  <c:v>0.53252577145316138</c:v>
                </c:pt>
                <c:pt idx="223">
                  <c:v>0.532397093916125</c:v>
                </c:pt>
                <c:pt idx="224">
                  <c:v>0.53227049381215996</c:v>
                </c:pt>
                <c:pt idx="225">
                  <c:v>0.53214600970488446</c:v>
                </c:pt>
                <c:pt idx="226">
                  <c:v>0.53202367951336349</c:v>
                </c:pt>
                <c:pt idx="227">
                  <c:v>0.53190354050055821</c:v>
                </c:pt>
                <c:pt idx="228">
                  <c:v>0.53178562926197603</c:v>
                </c:pt>
                <c:pt idx="229">
                  <c:v>0.53166998171452229</c:v>
                </c:pt>
                <c:pt idx="230">
                  <c:v>0.53155663308556023</c:v>
                </c:pt>
                <c:pt idx="231">
                  <c:v>0.53144561790218026</c:v>
                </c:pt>
                <c:pt idx="232">
                  <c:v>0.53133696998068269</c:v>
                </c:pt>
                <c:pt idx="233">
                  <c:v>0.531230722416277</c:v>
                </c:pt>
                <c:pt idx="234">
                  <c:v>0.53112690757300052</c:v>
                </c:pt>
                <c:pt idx="235">
                  <c:v>0.53102555707386001</c:v>
                </c:pt>
                <c:pt idx="236">
                  <c:v>0.5309267017911995</c:v>
                </c:pt>
                <c:pt idx="237">
                  <c:v>0.53083037183729576</c:v>
                </c:pt>
                <c:pt idx="238">
                  <c:v>0.53073659655518568</c:v>
                </c:pt>
                <c:pt idx="239">
                  <c:v>0.53064540450972886</c:v>
                </c:pt>
                <c:pt idx="240">
                  <c:v>0.53055682347890554</c:v>
                </c:pt>
                <c:pt idx="241">
                  <c:v>0.53047088044535595</c:v>
                </c:pt>
                <c:pt idx="242">
                  <c:v>0.53038760158816067</c:v>
                </c:pt>
                <c:pt idx="243">
                  <c:v>0.53030701227486632</c:v>
                </c:pt>
                <c:pt idx="244">
                  <c:v>0.53022913705375829</c:v>
                </c:pt>
                <c:pt idx="245">
                  <c:v>0.53015399964638343</c:v>
                </c:pt>
                <c:pt idx="246">
                  <c:v>0.5300816229403239</c:v>
                </c:pt>
                <c:pt idx="247">
                  <c:v>0.53001202898222555</c:v>
                </c:pt>
                <c:pt idx="248">
                  <c:v>0.52994523897108214</c:v>
                </c:pt>
                <c:pt idx="249">
                  <c:v>0.52988127325177792</c:v>
                </c:pt>
                <c:pt idx="250">
                  <c:v>0.52982015130889093</c:v>
                </c:pt>
                <c:pt idx="251">
                  <c:v>0.52976189176075683</c:v>
                </c:pt>
                <c:pt idx="252">
                  <c:v>0.5297065123537984</c:v>
                </c:pt>
                <c:pt idx="253">
                  <c:v>0.52965402995711963</c:v>
                </c:pt>
                <c:pt idx="254">
                  <c:v>0.52960446055736676</c:v>
                </c:pt>
                <c:pt idx="255">
                  <c:v>0.52955781925385925</c:v>
                </c:pt>
                <c:pt idx="256">
                  <c:v>0.52951412025399003</c:v>
                </c:pt>
                <c:pt idx="257">
                  <c:v>0.52947337686889762</c:v>
                </c:pt>
                <c:pt idx="258">
                  <c:v>0.52943560150941193</c:v>
                </c:pt>
                <c:pt idx="259">
                  <c:v>0.52940080568227332</c:v>
                </c:pt>
                <c:pt idx="260">
                  <c:v>0.5293689999866279</c:v>
                </c:pt>
                <c:pt idx="261">
                  <c:v>0.52934019411079858</c:v>
                </c:pt>
                <c:pt idx="262">
                  <c:v>0.52931439682933423</c:v>
                </c:pt>
                <c:pt idx="263">
                  <c:v>0.5292916160003367</c:v>
                </c:pt>
                <c:pt idx="264">
                  <c:v>0.52927185856306724</c:v>
                </c:pt>
                <c:pt idx="265">
                  <c:v>0.52925513053583251</c:v>
                </c:pt>
                <c:pt idx="266">
                  <c:v>0.52924143701415172</c:v>
                </c:pt>
                <c:pt idx="267">
                  <c:v>0.52923078216920427</c:v>
                </c:pt>
                <c:pt idx="268">
                  <c:v>0.52922316924655899</c:v>
                </c:pt>
                <c:pt idx="269">
                  <c:v>0.5292186005651861</c:v>
                </c:pt>
                <c:pt idx="270">
                  <c:v>0.52921707751674996</c:v>
                </c:pt>
                <c:pt idx="271">
                  <c:v>0.5292186005651861</c:v>
                </c:pt>
                <c:pt idx="272">
                  <c:v>0.52922316924655899</c:v>
                </c:pt>
                <c:pt idx="273">
                  <c:v>0.52923078216920427</c:v>
                </c:pt>
                <c:pt idx="274">
                  <c:v>0.52924143701415172</c:v>
                </c:pt>
                <c:pt idx="275">
                  <c:v>0.52925513053583251</c:v>
                </c:pt>
                <c:pt idx="276">
                  <c:v>0.52927185856306724</c:v>
                </c:pt>
                <c:pt idx="277">
                  <c:v>0.5292916160003367</c:v>
                </c:pt>
                <c:pt idx="278">
                  <c:v>0.52931439682933423</c:v>
                </c:pt>
                <c:pt idx="279">
                  <c:v>0.52934019411079858</c:v>
                </c:pt>
                <c:pt idx="280">
                  <c:v>0.5293689999866279</c:v>
                </c:pt>
                <c:pt idx="281">
                  <c:v>0.52940080568227332</c:v>
                </c:pt>
                <c:pt idx="282">
                  <c:v>0.52943560150941193</c:v>
                </c:pt>
                <c:pt idx="283">
                  <c:v>0.52947337686889762</c:v>
                </c:pt>
                <c:pt idx="284">
                  <c:v>0.52951412025399003</c:v>
                </c:pt>
                <c:pt idx="285">
                  <c:v>0.52955781925385925</c:v>
                </c:pt>
                <c:pt idx="286">
                  <c:v>0.52960446055736676</c:v>
                </c:pt>
                <c:pt idx="287">
                  <c:v>0.52965402995711963</c:v>
                </c:pt>
                <c:pt idx="288">
                  <c:v>0.5297065123537984</c:v>
                </c:pt>
                <c:pt idx="289">
                  <c:v>0.52976189176075683</c:v>
                </c:pt>
                <c:pt idx="290">
                  <c:v>0.52982015130889093</c:v>
                </c:pt>
                <c:pt idx="291">
                  <c:v>0.52988127325177792</c:v>
                </c:pt>
                <c:pt idx="292">
                  <c:v>0.52994523897108214</c:v>
                </c:pt>
                <c:pt idx="293">
                  <c:v>0.53001202898222555</c:v>
                </c:pt>
                <c:pt idx="294">
                  <c:v>0.5300816229403239</c:v>
                </c:pt>
                <c:pt idx="295">
                  <c:v>0.53015399964638343</c:v>
                </c:pt>
                <c:pt idx="296">
                  <c:v>0.53022913705375829</c:v>
                </c:pt>
                <c:pt idx="297">
                  <c:v>0.53030701227486632</c:v>
                </c:pt>
                <c:pt idx="298">
                  <c:v>0.53038760158816067</c:v>
                </c:pt>
                <c:pt idx="299">
                  <c:v>0.53047088044535606</c:v>
                </c:pt>
                <c:pt idx="300">
                  <c:v>0.53055682347890554</c:v>
                </c:pt>
                <c:pt idx="301">
                  <c:v>0.53064540450972886</c:v>
                </c:pt>
                <c:pt idx="302">
                  <c:v>0.53073659655518568</c:v>
                </c:pt>
                <c:pt idx="303">
                  <c:v>0.53083037183729576</c:v>
                </c:pt>
                <c:pt idx="304">
                  <c:v>0.5309267017911995</c:v>
                </c:pt>
                <c:pt idx="305">
                  <c:v>0.53102555707386001</c:v>
                </c:pt>
                <c:pt idx="306">
                  <c:v>0.53112690757300052</c:v>
                </c:pt>
                <c:pt idx="307">
                  <c:v>0.531230722416277</c:v>
                </c:pt>
                <c:pt idx="308">
                  <c:v>0.53133696998068269</c:v>
                </c:pt>
                <c:pt idx="309">
                  <c:v>0.53144561790218026</c:v>
                </c:pt>
                <c:pt idx="310">
                  <c:v>0.53155663308556023</c:v>
                </c:pt>
                <c:pt idx="311">
                  <c:v>0.53166998171452229</c:v>
                </c:pt>
                <c:pt idx="312">
                  <c:v>0.53178562926197603</c:v>
                </c:pt>
                <c:pt idx="313">
                  <c:v>0.53190354050055821</c:v>
                </c:pt>
                <c:pt idx="314">
                  <c:v>0.53202367951336349</c:v>
                </c:pt>
                <c:pt idx="315">
                  <c:v>0.53214600970488446</c:v>
                </c:pt>
                <c:pt idx="316">
                  <c:v>0.53227049381215996</c:v>
                </c:pt>
                <c:pt idx="317">
                  <c:v>0.532397093916125</c:v>
                </c:pt>
                <c:pt idx="318">
                  <c:v>0.53252577145316138</c:v>
                </c:pt>
                <c:pt idx="319">
                  <c:v>0.53265648722684489</c:v>
                </c:pt>
                <c:pt idx="320">
                  <c:v>0.53278920141988462</c:v>
                </c:pt>
                <c:pt idx="321">
                  <c:v>0.5329238736062516</c:v>
                </c:pt>
                <c:pt idx="322">
                  <c:v>0.53306046276349339</c:v>
                </c:pt>
                <c:pt idx="323">
                  <c:v>0.53319892728522944</c:v>
                </c:pt>
                <c:pt idx="324">
                  <c:v>0.53333922499382524</c:v>
                </c:pt>
                <c:pt idx="325">
                  <c:v>0.53348131315323954</c:v>
                </c:pt>
                <c:pt idx="326">
                  <c:v>0.53362514848204246</c:v>
                </c:pt>
                <c:pt idx="327">
                  <c:v>0.5337706871665997</c:v>
                </c:pt>
                <c:pt idx="328">
                  <c:v>0.53391788487441794</c:v>
                </c:pt>
                <c:pt idx="329">
                  <c:v>0.5340666967676494</c:v>
                </c:pt>
                <c:pt idx="330">
                  <c:v>0.53421707751674996</c:v>
                </c:pt>
                <c:pt idx="331">
                  <c:v>0.53436898131428656</c:v>
                </c:pt>
                <c:pt idx="332">
                  <c:v>0.53452236188889102</c:v>
                </c:pt>
                <c:pt idx="333">
                  <c:v>0.53467717251935454</c:v>
                </c:pt>
                <c:pt idx="334">
                  <c:v>0.53483336604885923</c:v>
                </c:pt>
                <c:pt idx="335">
                  <c:v>0.53499089489934293</c:v>
                </c:pt>
                <c:pt idx="336">
                  <c:v>0.53514971108599196</c:v>
                </c:pt>
                <c:pt idx="337">
                  <c:v>0.53530976623185722</c:v>
                </c:pt>
                <c:pt idx="338">
                  <c:v>0.53547101158259081</c:v>
                </c:pt>
                <c:pt idx="339">
                  <c:v>0.53563339802129695</c:v>
                </c:pt>
                <c:pt idx="340">
                  <c:v>0.53579687608349325</c:v>
                </c:pt>
                <c:pt idx="341">
                  <c:v>0.5359613959721784</c:v>
                </c:pt>
                <c:pt idx="342">
                  <c:v>0.53612690757300052</c:v>
                </c:pt>
                <c:pt idx="343">
                  <c:v>0.53629336046952258</c:v>
                </c:pt>
                <c:pt idx="344">
                  <c:v>0.53646070395857992</c:v>
                </c:pt>
                <c:pt idx="345">
                  <c:v>0.53662888706572476</c:v>
                </c:pt>
                <c:pt idx="346">
                  <c:v>0.53679785856075324</c:v>
                </c:pt>
                <c:pt idx="347">
                  <c:v>0.53696756697331127</c:v>
                </c:pt>
                <c:pt idx="348">
                  <c:v>0.53713796060857233</c:v>
                </c:pt>
                <c:pt idx="349">
                  <c:v>0.53730898756298451</c:v>
                </c:pt>
                <c:pt idx="350">
                  <c:v>0.53748059574008067</c:v>
                </c:pt>
                <c:pt idx="351">
                  <c:v>0.53765273286634763</c:v>
                </c:pt>
                <c:pt idx="352">
                  <c:v>0.5378253465071493</c:v>
                </c:pt>
                <c:pt idx="353">
                  <c:v>0.53799838408269851</c:v>
                </c:pt>
                <c:pt idx="354">
                  <c:v>0.53817179288407346</c:v>
                </c:pt>
                <c:pt idx="355">
                  <c:v>0.53834552008927339</c:v>
                </c:pt>
                <c:pt idx="356">
                  <c:v>0.53851951277930876</c:v>
                </c:pt>
                <c:pt idx="357">
                  <c:v>0.53869371795432053</c:v>
                </c:pt>
                <c:pt idx="358">
                  <c:v>0.53886808254972496</c:v>
                </c:pt>
                <c:pt idx="359">
                  <c:v>0.53904255345237717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EB2-4739-BF0A-C9DC3C6A36B5}"/>
            </c:ext>
          </c:extLst>
        </c:ser>
        <c:ser>
          <c:idx val="7"/>
          <c:order val="7"/>
          <c:tx>
            <c:strRef>
              <c:f>{"Forks"}</c:f>
              <c:strCache>
                <c:ptCount val="1"/>
                <c:pt idx="0">
                  <c:v>Forks</c:v>
                </c:pt>
              </c:strCache>
            </c:strRef>
          </c:tx>
          <c:spPr>
            <a:ln w="19050" cap="rnd">
              <a:solidFill>
                <a:srgbClr val="57811B"/>
              </a:solidFill>
              <a:round/>
            </a:ln>
            <a:effectLst/>
          </c:spPr>
          <c:marker>
            <c:symbol val="none"/>
          </c:marker>
          <c:xVal>
            <c:numRef>
              <c:f>'ZXR750 Data'!$Z$3:$Z$4</c:f>
              <c:numCache>
                <c:formatCode>General</c:formatCode>
                <c:ptCount val="2"/>
                <c:pt idx="0">
                  <c:v>0</c:v>
                </c:pt>
                <c:pt idx="1">
                  <c:v>0.2724451750469265</c:v>
                </c:pt>
              </c:numCache>
            </c:numRef>
          </c:xVal>
          <c:yVal>
            <c:numRef>
              <c:f>'ZXR750 Data'!$AA$3:$AA$4</c:f>
              <c:numCache>
                <c:formatCode>General</c:formatCode>
                <c:ptCount val="2"/>
                <c:pt idx="0">
                  <c:v>0.2999</c:v>
                </c:pt>
                <c:pt idx="1">
                  <c:v>0.95862186254416182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EB2-4739-BF0A-C9DC3C6A36B5}"/>
            </c:ext>
          </c:extLst>
        </c:ser>
        <c:ser>
          <c:idx val="8"/>
          <c:order val="8"/>
          <c:tx>
            <c:strRef>
              <c:f>{"Steering Axis"}</c:f>
              <c:strCache>
                <c:ptCount val="1"/>
                <c:pt idx="0">
                  <c:v>Steering Axis</c:v>
                </c:pt>
              </c:strCache>
            </c:strRef>
          </c:tx>
          <c:spPr>
            <a:ln w="19050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xVal>
            <c:numRef>
              <c:f>'ZXR750 Data'!$AD$3:$AD$4</c:f>
              <c:numCache>
                <c:formatCode>General</c:formatCode>
                <c:ptCount val="2"/>
                <c:pt idx="0">
                  <c:v>0.30224678560055596</c:v>
                </c:pt>
                <c:pt idx="1">
                  <c:v>-8.9138104160975451E-2</c:v>
                </c:pt>
              </c:numCache>
            </c:numRef>
          </c:xVal>
          <c:yVal>
            <c:numRef>
              <c:f>'ZXR750 Data'!$AE$3:$AE$4</c:f>
              <c:numCache>
                <c:formatCode>General</c:formatCode>
                <c:ptCount val="2"/>
                <c:pt idx="0">
                  <c:v>0.94629601537612495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EB2-4739-BF0A-C9DC3C6A3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038536"/>
        <c:axId val="1478040584"/>
      </c:scatterChart>
      <c:valAx>
        <c:axId val="147803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40584"/>
        <c:crosses val="autoZero"/>
        <c:crossBetween val="midCat"/>
      </c:valAx>
      <c:valAx>
        <c:axId val="147804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3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ER6N Geometry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xVal>
            <c:numRef>
              <c:f>'ER6N Data'!$F$3:$F$362</c:f>
              <c:numCache>
                <c:formatCode>General</c:formatCode>
                <c:ptCount val="360"/>
                <c:pt idx="0">
                  <c:v>0.2999</c:v>
                </c:pt>
                <c:pt idx="1">
                  <c:v>0.29985432377740173</c:v>
                </c:pt>
                <c:pt idx="2">
                  <c:v>0.29971730902302685</c:v>
                </c:pt>
                <c:pt idx="3">
                  <c:v>0.2994889974728967</c:v>
                </c:pt>
                <c:pt idx="4">
                  <c:v>0.29916945867292127</c:v>
                </c:pt>
                <c:pt idx="5">
                  <c:v>0.29875878995771449</c:v>
                </c:pt>
                <c:pt idx="6">
                  <c:v>0.29825711642094516</c:v>
                </c:pt>
                <c:pt idx="7">
                  <c:v>0.29766459087723246</c:v>
                </c:pt>
                <c:pt idx="8">
                  <c:v>0.29698139381559696</c:v>
                </c:pt>
                <c:pt idx="9">
                  <c:v>0.29620773334448181</c:v>
                </c:pt>
                <c:pt idx="10">
                  <c:v>0.2953438451283612</c:v>
                </c:pt>
                <c:pt idx="11">
                  <c:v>0.29438999231595442</c:v>
                </c:pt>
                <c:pt idx="12">
                  <c:v>0.29334646546006832</c:v>
                </c:pt>
                <c:pt idx="13">
                  <c:v>0.29221358242909207</c:v>
                </c:pt>
                <c:pt idx="14">
                  <c:v>0.29099168831017136</c:v>
                </c:pt>
                <c:pt idx="15">
                  <c:v>0.28968115530409161</c:v>
                </c:pt>
                <c:pt idx="16">
                  <c:v>0.28828238261190181</c:v>
                </c:pt>
                <c:pt idx="17">
                  <c:v>0.28679579631331431</c:v>
                </c:pt>
                <c:pt idx="18">
                  <c:v>0.28522184923691657</c:v>
                </c:pt>
                <c:pt idx="19">
                  <c:v>0.28356102082223511</c:v>
                </c:pt>
                <c:pt idx="20">
                  <c:v>0.28181381697369395</c:v>
                </c:pt>
                <c:pt idx="21">
                  <c:v>0.27998076990651083</c:v>
                </c:pt>
                <c:pt idx="22">
                  <c:v>0.27806243798457952</c:v>
                </c:pt>
                <c:pt idx="23">
                  <c:v>0.27605940555038688</c:v>
                </c:pt>
                <c:pt idx="24">
                  <c:v>0.27397228274701602</c:v>
                </c:pt>
                <c:pt idx="25">
                  <c:v>0.27180170533229131</c:v>
                </c:pt>
                <c:pt idx="26">
                  <c:v>0.26954833448512017</c:v>
                </c:pt>
                <c:pt idx="27">
                  <c:v>0.26721285660409155</c:v>
                </c:pt>
                <c:pt idx="28">
                  <c:v>0.2647959830983922</c:v>
                </c:pt>
                <c:pt idx="29">
                  <c:v>0.26229845017110476</c:v>
                </c:pt>
                <c:pt idx="30">
                  <c:v>0.25972101859495317</c:v>
                </c:pt>
                <c:pt idx="31">
                  <c:v>0.25706447348056349</c:v>
                </c:pt>
                <c:pt idx="32">
                  <c:v>0.25432962403731213</c:v>
                </c:pt>
                <c:pt idx="33">
                  <c:v>0.2515173033268327</c:v>
                </c:pt>
                <c:pt idx="34">
                  <c:v>0.24862836800925697</c:v>
                </c:pt>
                <c:pt idx="35">
                  <c:v>0.24566369808226865</c:v>
                </c:pt>
                <c:pt idx="36">
                  <c:v>0.24262419661304674</c:v>
                </c:pt>
                <c:pt idx="37">
                  <c:v>0.23951078946318313</c:v>
                </c:pt>
                <c:pt idx="38">
                  <c:v>0.2363244250066559</c:v>
                </c:pt>
                <c:pt idx="39">
                  <c:v>0.23306607384094558</c:v>
                </c:pt>
                <c:pt idx="40">
                  <c:v>0.22973672849138152</c:v>
                </c:pt>
                <c:pt idx="41">
                  <c:v>0.22633740310880932</c:v>
                </c:pt>
                <c:pt idx="42">
                  <c:v>0.22286913316067053</c:v>
                </c:pt>
                <c:pt idx="43">
                  <c:v>0.21933297511558922</c:v>
                </c:pt>
                <c:pt idx="44">
                  <c:v>0.21573000612156149</c:v>
                </c:pt>
                <c:pt idx="45">
                  <c:v>0.21206132367784561</c:v>
                </c:pt>
                <c:pt idx="46">
                  <c:v>0.20832804530065327</c:v>
                </c:pt>
                <c:pt idx="47">
                  <c:v>0.20453130818274329</c:v>
                </c:pt>
                <c:pt idx="48">
                  <c:v>0.20067226884702158</c:v>
                </c:pt>
                <c:pt idx="49">
                  <c:v>0.19675210279425312</c:v>
                </c:pt>
                <c:pt idx="50">
                  <c:v>0.19277200414499315</c:v>
                </c:pt>
                <c:pt idx="51">
                  <c:v>0.18873318527584626</c:v>
                </c:pt>
                <c:pt idx="52">
                  <c:v>0.18463687645016491</c:v>
                </c:pt>
                <c:pt idx="53">
                  <c:v>0.18048432544329931</c:v>
                </c:pt>
                <c:pt idx="54">
                  <c:v>0.17627679716251268</c:v>
                </c:pt>
                <c:pt idx="55">
                  <c:v>0.17201557326167874</c:v>
                </c:pt>
                <c:pt idx="56">
                  <c:v>0.16770195175087696</c:v>
                </c:pt>
                <c:pt idx="57">
                  <c:v>0.16333724660100662</c:v>
                </c:pt>
                <c:pt idx="58">
                  <c:v>0.15892278734353815</c:v>
                </c:pt>
                <c:pt idx="59">
                  <c:v>0.15445991866552525</c:v>
                </c:pt>
                <c:pt idx="60">
                  <c:v>0.14995000000000003</c:v>
                </c:pt>
                <c:pt idx="61">
                  <c:v>0.14539440511187651</c:v>
                </c:pt>
                <c:pt idx="62">
                  <c:v>0.14079452167948867</c:v>
                </c:pt>
                <c:pt idx="63">
                  <c:v>0.13615175087189008</c:v>
                </c:pt>
                <c:pt idx="64">
                  <c:v>0.13146750692204434</c:v>
                </c:pt>
                <c:pt idx="65">
                  <c:v>0.12674321669603575</c:v>
                </c:pt>
                <c:pt idx="66">
                  <c:v>0.12198031925843249</c:v>
                </c:pt>
                <c:pt idx="67">
                  <c:v>0.11718026543393319</c:v>
                </c:pt>
                <c:pt idx="68">
                  <c:v>0.112344517365432</c:v>
                </c:pt>
                <c:pt idx="69">
                  <c:v>0.10747454806863559</c:v>
                </c:pt>
                <c:pt idx="70">
                  <c:v>0.10257184098336808</c:v>
                </c:pt>
                <c:pt idx="71">
                  <c:v>9.7637889521701313E-2</c:v>
                </c:pt>
                <c:pt idx="72">
                  <c:v>9.2674196613046739E-2</c:v>
                </c:pt>
                <c:pt idx="73">
                  <c:v>8.7682274246348751E-2</c:v>
                </c:pt>
                <c:pt idx="74">
                  <c:v>8.2663643009518048E-2</c:v>
                </c:pt>
                <c:pt idx="75">
                  <c:v>7.7619831626245972E-2</c:v>
                </c:pt>
                <c:pt idx="76">
                  <c:v>7.255237649034034E-2</c:v>
                </c:pt>
                <c:pt idx="77">
                  <c:v>6.7462821197725092E-2</c:v>
                </c:pt>
                <c:pt idx="78">
                  <c:v>6.2352716076246061E-2</c:v>
                </c:pt>
                <c:pt idx="79">
                  <c:v>5.7223617713425823E-2</c:v>
                </c:pt>
                <c:pt idx="80">
                  <c:v>5.2077088482312434E-2</c:v>
                </c:pt>
                <c:pt idx="81">
                  <c:v>4.6914696065565253E-2</c:v>
                </c:pt>
                <c:pt idx="82">
                  <c:v>4.1738012977923636E-2</c:v>
                </c:pt>
                <c:pt idx="83">
                  <c:v>3.6548616087203729E-2</c:v>
                </c:pt>
                <c:pt idx="84">
                  <c:v>3.134808613396927E-2</c:v>
                </c:pt>
                <c:pt idx="85">
                  <c:v>2.6138007250022674E-2</c:v>
                </c:pt>
                <c:pt idx="86">
                  <c:v>2.0919966475863156E-2</c:v>
                </c:pt>
                <c:pt idx="87">
                  <c:v>1.5695553277258894E-2</c:v>
                </c:pt>
                <c:pt idx="88">
                  <c:v>1.0466359061080075E-2</c:v>
                </c:pt>
                <c:pt idx="89">
                  <c:v>5.2339766905413511E-3</c:v>
                </c:pt>
                <c:pt idx="90">
                  <c:v>1.8371101081354757E-17</c:v>
                </c:pt>
                <c:pt idx="91">
                  <c:v>-5.2339766905413147E-3</c:v>
                </c:pt>
                <c:pt idx="92">
                  <c:v>-1.0466359061080037E-2</c:v>
                </c:pt>
                <c:pt idx="93">
                  <c:v>-1.5695553277258859E-2</c:v>
                </c:pt>
                <c:pt idx="94">
                  <c:v>-2.0919966475863187E-2</c:v>
                </c:pt>
                <c:pt idx="95">
                  <c:v>-2.6138007250022705E-2</c:v>
                </c:pt>
                <c:pt idx="96">
                  <c:v>-3.1348086133969298E-2</c:v>
                </c:pt>
                <c:pt idx="97">
                  <c:v>-3.6548616087203695E-2</c:v>
                </c:pt>
                <c:pt idx="98">
                  <c:v>-4.1738012977923601E-2</c:v>
                </c:pt>
                <c:pt idx="99">
                  <c:v>-4.6914696065565219E-2</c:v>
                </c:pt>
                <c:pt idx="100">
                  <c:v>-5.2077088482312399E-2</c:v>
                </c:pt>
                <c:pt idx="101">
                  <c:v>-5.7223617713425788E-2</c:v>
                </c:pt>
                <c:pt idx="102">
                  <c:v>-6.2352716076246026E-2</c:v>
                </c:pt>
                <c:pt idx="103">
                  <c:v>-6.746282119772512E-2</c:v>
                </c:pt>
                <c:pt idx="104">
                  <c:v>-7.2552376490340367E-2</c:v>
                </c:pt>
                <c:pt idx="105">
                  <c:v>-7.7619831626246E-2</c:v>
                </c:pt>
                <c:pt idx="106">
                  <c:v>-8.266364300951802E-2</c:v>
                </c:pt>
                <c:pt idx="107">
                  <c:v>-8.7682274246348724E-2</c:v>
                </c:pt>
                <c:pt idx="108">
                  <c:v>-9.2674196613046711E-2</c:v>
                </c:pt>
                <c:pt idx="109">
                  <c:v>-9.7637889521701271E-2</c:v>
                </c:pt>
                <c:pt idx="110">
                  <c:v>-0.10257184098336805</c:v>
                </c:pt>
                <c:pt idx="111">
                  <c:v>-0.10747454806863554</c:v>
                </c:pt>
                <c:pt idx="112">
                  <c:v>-0.11234451736543204</c:v>
                </c:pt>
                <c:pt idx="113">
                  <c:v>-0.1171802654339332</c:v>
                </c:pt>
                <c:pt idx="114">
                  <c:v>-0.1219803192584325</c:v>
                </c:pt>
                <c:pt idx="115">
                  <c:v>-0.12674321669603572</c:v>
                </c:pt>
                <c:pt idx="116">
                  <c:v>-0.13146750692204434</c:v>
                </c:pt>
                <c:pt idx="117">
                  <c:v>-0.13615175087189005</c:v>
                </c:pt>
                <c:pt idx="118">
                  <c:v>-0.14079452167948869</c:v>
                </c:pt>
                <c:pt idx="119">
                  <c:v>-0.14539440511187646</c:v>
                </c:pt>
                <c:pt idx="120">
                  <c:v>-0.14994999999999994</c:v>
                </c:pt>
                <c:pt idx="121">
                  <c:v>-0.15445991866552528</c:v>
                </c:pt>
                <c:pt idx="122">
                  <c:v>-0.15892278734353812</c:v>
                </c:pt>
                <c:pt idx="123">
                  <c:v>-0.16333724660100662</c:v>
                </c:pt>
                <c:pt idx="124">
                  <c:v>-0.16770195175087693</c:v>
                </c:pt>
                <c:pt idx="125">
                  <c:v>-0.17201557326167874</c:v>
                </c:pt>
                <c:pt idx="126">
                  <c:v>-0.17627679716251266</c:v>
                </c:pt>
                <c:pt idx="127">
                  <c:v>-0.18048432544329931</c:v>
                </c:pt>
                <c:pt idx="128">
                  <c:v>-0.18463687645016491</c:v>
                </c:pt>
                <c:pt idx="129">
                  <c:v>-0.1887331852758462</c:v>
                </c:pt>
                <c:pt idx="130">
                  <c:v>-0.19277200414499315</c:v>
                </c:pt>
                <c:pt idx="131">
                  <c:v>-0.19675210279425309</c:v>
                </c:pt>
                <c:pt idx="132">
                  <c:v>-0.20067226884702158</c:v>
                </c:pt>
                <c:pt idx="133">
                  <c:v>-0.20453130818274326</c:v>
                </c:pt>
                <c:pt idx="134">
                  <c:v>-0.2083280453006533</c:v>
                </c:pt>
                <c:pt idx="135">
                  <c:v>-0.21206132367784558</c:v>
                </c:pt>
                <c:pt idx="136">
                  <c:v>-0.21573000612156149</c:v>
                </c:pt>
                <c:pt idx="137">
                  <c:v>-0.21933297511558922</c:v>
                </c:pt>
                <c:pt idx="138">
                  <c:v>-0.22286913316067047</c:v>
                </c:pt>
                <c:pt idx="139">
                  <c:v>-0.22633740310880932</c:v>
                </c:pt>
                <c:pt idx="140">
                  <c:v>-0.22973672849138146</c:v>
                </c:pt>
                <c:pt idx="141">
                  <c:v>-0.23306607384094558</c:v>
                </c:pt>
                <c:pt idx="142">
                  <c:v>-0.2363244250066559</c:v>
                </c:pt>
                <c:pt idx="143">
                  <c:v>-0.23951078946318316</c:v>
                </c:pt>
                <c:pt idx="144">
                  <c:v>-0.24262419661304671</c:v>
                </c:pt>
                <c:pt idx="145">
                  <c:v>-0.24566369808226868</c:v>
                </c:pt>
                <c:pt idx="146">
                  <c:v>-0.24862836800925697</c:v>
                </c:pt>
                <c:pt idx="147">
                  <c:v>-0.25151730332683264</c:v>
                </c:pt>
                <c:pt idx="148">
                  <c:v>-0.25432962403731213</c:v>
                </c:pt>
                <c:pt idx="149">
                  <c:v>-0.25706447348056344</c:v>
                </c:pt>
                <c:pt idx="150">
                  <c:v>-0.25972101859495317</c:v>
                </c:pt>
                <c:pt idx="151">
                  <c:v>-0.26229845017110476</c:v>
                </c:pt>
                <c:pt idx="152">
                  <c:v>-0.2647959830983922</c:v>
                </c:pt>
                <c:pt idx="153">
                  <c:v>-0.2672128566040915</c:v>
                </c:pt>
                <c:pt idx="154">
                  <c:v>-0.26954833448512017</c:v>
                </c:pt>
                <c:pt idx="155">
                  <c:v>-0.27180170533229131</c:v>
                </c:pt>
                <c:pt idx="156">
                  <c:v>-0.27397228274701596</c:v>
                </c:pt>
                <c:pt idx="157">
                  <c:v>-0.27605940555038688</c:v>
                </c:pt>
                <c:pt idx="158">
                  <c:v>-0.27806243798457952</c:v>
                </c:pt>
                <c:pt idx="159">
                  <c:v>-0.27998076990651083</c:v>
                </c:pt>
                <c:pt idx="160">
                  <c:v>-0.2818138169736939</c:v>
                </c:pt>
                <c:pt idx="161">
                  <c:v>-0.28356102082223511</c:v>
                </c:pt>
                <c:pt idx="162">
                  <c:v>-0.28522184923691657</c:v>
                </c:pt>
                <c:pt idx="163">
                  <c:v>-0.28679579631331437</c:v>
                </c:pt>
                <c:pt idx="164">
                  <c:v>-0.28828238261190181</c:v>
                </c:pt>
                <c:pt idx="165">
                  <c:v>-0.28968115530409155</c:v>
                </c:pt>
                <c:pt idx="166">
                  <c:v>-0.29099168831017136</c:v>
                </c:pt>
                <c:pt idx="167">
                  <c:v>-0.29221358242909201</c:v>
                </c:pt>
                <c:pt idx="168">
                  <c:v>-0.29334646546006832</c:v>
                </c:pt>
                <c:pt idx="169">
                  <c:v>-0.29438999231595442</c:v>
                </c:pt>
                <c:pt idx="170">
                  <c:v>-0.2953438451283612</c:v>
                </c:pt>
                <c:pt idx="171">
                  <c:v>-0.29620773334448181</c:v>
                </c:pt>
                <c:pt idx="172">
                  <c:v>-0.29698139381559696</c:v>
                </c:pt>
                <c:pt idx="173">
                  <c:v>-0.29766459087723246</c:v>
                </c:pt>
                <c:pt idx="174">
                  <c:v>-0.29825711642094516</c:v>
                </c:pt>
                <c:pt idx="175">
                  <c:v>-0.29875878995771449</c:v>
                </c:pt>
                <c:pt idx="176">
                  <c:v>-0.29916945867292127</c:v>
                </c:pt>
                <c:pt idx="177">
                  <c:v>-0.2994889974728967</c:v>
                </c:pt>
                <c:pt idx="178">
                  <c:v>-0.29971730902302685</c:v>
                </c:pt>
                <c:pt idx="179">
                  <c:v>-0.29985432377740173</c:v>
                </c:pt>
                <c:pt idx="180">
                  <c:v>-0.2999</c:v>
                </c:pt>
                <c:pt idx="181">
                  <c:v>-0.29985432377740173</c:v>
                </c:pt>
                <c:pt idx="182">
                  <c:v>-0.29971730902302685</c:v>
                </c:pt>
                <c:pt idx="183">
                  <c:v>-0.2994889974728967</c:v>
                </c:pt>
                <c:pt idx="184">
                  <c:v>-0.29916945867292127</c:v>
                </c:pt>
                <c:pt idx="185">
                  <c:v>-0.29875878995771449</c:v>
                </c:pt>
                <c:pt idx="186">
                  <c:v>-0.29825711642094516</c:v>
                </c:pt>
                <c:pt idx="187">
                  <c:v>-0.29766459087723252</c:v>
                </c:pt>
                <c:pt idx="188">
                  <c:v>-0.29698139381559691</c:v>
                </c:pt>
                <c:pt idx="189">
                  <c:v>-0.29620773334448181</c:v>
                </c:pt>
                <c:pt idx="190">
                  <c:v>-0.2953438451283612</c:v>
                </c:pt>
                <c:pt idx="191">
                  <c:v>-0.29438999231595442</c:v>
                </c:pt>
                <c:pt idx="192">
                  <c:v>-0.29334646546006832</c:v>
                </c:pt>
                <c:pt idx="193">
                  <c:v>-0.29221358242909207</c:v>
                </c:pt>
                <c:pt idx="194">
                  <c:v>-0.29099168831017136</c:v>
                </c:pt>
                <c:pt idx="195">
                  <c:v>-0.28968115530409161</c:v>
                </c:pt>
                <c:pt idx="196">
                  <c:v>-0.28828238261190181</c:v>
                </c:pt>
                <c:pt idx="197">
                  <c:v>-0.28679579631331431</c:v>
                </c:pt>
                <c:pt idx="198">
                  <c:v>-0.28522184923691657</c:v>
                </c:pt>
                <c:pt idx="199">
                  <c:v>-0.28356102082223511</c:v>
                </c:pt>
                <c:pt idx="200">
                  <c:v>-0.28181381697369395</c:v>
                </c:pt>
                <c:pt idx="201">
                  <c:v>-0.27998076990651083</c:v>
                </c:pt>
                <c:pt idx="202">
                  <c:v>-0.27806243798457952</c:v>
                </c:pt>
                <c:pt idx="203">
                  <c:v>-0.27605940555038688</c:v>
                </c:pt>
                <c:pt idx="204">
                  <c:v>-0.27397228274701602</c:v>
                </c:pt>
                <c:pt idx="205">
                  <c:v>-0.27180170533229137</c:v>
                </c:pt>
                <c:pt idx="206">
                  <c:v>-0.26954833448512017</c:v>
                </c:pt>
                <c:pt idx="207">
                  <c:v>-0.26721285660409155</c:v>
                </c:pt>
                <c:pt idx="208">
                  <c:v>-0.2647959830983922</c:v>
                </c:pt>
                <c:pt idx="209">
                  <c:v>-0.26229845017110481</c:v>
                </c:pt>
                <c:pt idx="210">
                  <c:v>-0.25972101859495311</c:v>
                </c:pt>
                <c:pt idx="211">
                  <c:v>-0.25706447348056349</c:v>
                </c:pt>
                <c:pt idx="212">
                  <c:v>-0.25432962403731219</c:v>
                </c:pt>
                <c:pt idx="213">
                  <c:v>-0.2515173033268327</c:v>
                </c:pt>
                <c:pt idx="214">
                  <c:v>-0.24862836800925706</c:v>
                </c:pt>
                <c:pt idx="215">
                  <c:v>-0.24566369808226865</c:v>
                </c:pt>
                <c:pt idx="216">
                  <c:v>-0.24262419661304677</c:v>
                </c:pt>
                <c:pt idx="217">
                  <c:v>-0.23951078946318313</c:v>
                </c:pt>
                <c:pt idx="218">
                  <c:v>-0.23632442500665593</c:v>
                </c:pt>
                <c:pt idx="219">
                  <c:v>-0.23306607384094555</c:v>
                </c:pt>
                <c:pt idx="220">
                  <c:v>-0.22973672849138152</c:v>
                </c:pt>
                <c:pt idx="221">
                  <c:v>-0.22633740310880937</c:v>
                </c:pt>
                <c:pt idx="222">
                  <c:v>-0.22286913316067053</c:v>
                </c:pt>
                <c:pt idx="223">
                  <c:v>-0.21933297511558925</c:v>
                </c:pt>
                <c:pt idx="224">
                  <c:v>-0.21573000612156146</c:v>
                </c:pt>
                <c:pt idx="225">
                  <c:v>-0.21206132367784564</c:v>
                </c:pt>
                <c:pt idx="226">
                  <c:v>-0.20832804530065327</c:v>
                </c:pt>
                <c:pt idx="227">
                  <c:v>-0.20453130818274332</c:v>
                </c:pt>
                <c:pt idx="228">
                  <c:v>-0.20067226884702155</c:v>
                </c:pt>
                <c:pt idx="229">
                  <c:v>-0.19675210279425312</c:v>
                </c:pt>
                <c:pt idx="230">
                  <c:v>-0.19277200414499318</c:v>
                </c:pt>
                <c:pt idx="231">
                  <c:v>-0.18873318527584637</c:v>
                </c:pt>
                <c:pt idx="232">
                  <c:v>-0.18463687645016486</c:v>
                </c:pt>
                <c:pt idx="233">
                  <c:v>-0.18048432544329929</c:v>
                </c:pt>
                <c:pt idx="234">
                  <c:v>-0.17627679716251274</c:v>
                </c:pt>
                <c:pt idx="235">
                  <c:v>-0.17201557326167882</c:v>
                </c:pt>
                <c:pt idx="236">
                  <c:v>-0.1677019517508769</c:v>
                </c:pt>
                <c:pt idx="237">
                  <c:v>-0.1633372466010066</c:v>
                </c:pt>
                <c:pt idx="238">
                  <c:v>-0.15892278734353818</c:v>
                </c:pt>
                <c:pt idx="239">
                  <c:v>-0.15445991866552533</c:v>
                </c:pt>
                <c:pt idx="240">
                  <c:v>-0.14995000000000014</c:v>
                </c:pt>
                <c:pt idx="241">
                  <c:v>-0.14539440511187643</c:v>
                </c:pt>
                <c:pt idx="242">
                  <c:v>-0.14079452167948864</c:v>
                </c:pt>
                <c:pt idx="243">
                  <c:v>-0.13615175087189013</c:v>
                </c:pt>
                <c:pt idx="244">
                  <c:v>-0.13146750692204442</c:v>
                </c:pt>
                <c:pt idx="245">
                  <c:v>-0.12674321669603567</c:v>
                </c:pt>
                <c:pt idx="246">
                  <c:v>-0.12198031925843245</c:v>
                </c:pt>
                <c:pt idx="247">
                  <c:v>-0.11718026543393321</c:v>
                </c:pt>
                <c:pt idx="248">
                  <c:v>-0.11234451736543209</c:v>
                </c:pt>
                <c:pt idx="249">
                  <c:v>-0.10747454806863568</c:v>
                </c:pt>
                <c:pt idx="250">
                  <c:v>-0.102571840983368</c:v>
                </c:pt>
                <c:pt idx="251">
                  <c:v>-9.7637889521701271E-2</c:v>
                </c:pt>
                <c:pt idx="252">
                  <c:v>-9.267419661304678E-2</c:v>
                </c:pt>
                <c:pt idx="253">
                  <c:v>-8.7682274246348862E-2</c:v>
                </c:pt>
                <c:pt idx="254">
                  <c:v>-8.2663643009517965E-2</c:v>
                </c:pt>
                <c:pt idx="255">
                  <c:v>-7.761983162624593E-2</c:v>
                </c:pt>
                <c:pt idx="256">
                  <c:v>-7.2552376490340367E-2</c:v>
                </c:pt>
                <c:pt idx="257">
                  <c:v>-6.746282119772519E-2</c:v>
                </c:pt>
                <c:pt idx="258">
                  <c:v>-6.2352716076246158E-2</c:v>
                </c:pt>
                <c:pt idx="259">
                  <c:v>-5.7223617713425726E-2</c:v>
                </c:pt>
                <c:pt idx="260">
                  <c:v>-5.2077088482312406E-2</c:v>
                </c:pt>
                <c:pt idx="261">
                  <c:v>-4.6914696065565288E-2</c:v>
                </c:pt>
                <c:pt idx="262">
                  <c:v>-4.173801297792374E-2</c:v>
                </c:pt>
                <c:pt idx="263">
                  <c:v>-3.6548616087203639E-2</c:v>
                </c:pt>
                <c:pt idx="264">
                  <c:v>-3.1348086133969243E-2</c:v>
                </c:pt>
                <c:pt idx="265">
                  <c:v>-2.6138007250022709E-2</c:v>
                </c:pt>
                <c:pt idx="266">
                  <c:v>-2.091996647586326E-2</c:v>
                </c:pt>
                <c:pt idx="267">
                  <c:v>-1.5695553277258998E-2</c:v>
                </c:pt>
                <c:pt idx="268">
                  <c:v>-1.0466359061079978E-2</c:v>
                </c:pt>
                <c:pt idx="269">
                  <c:v>-5.2339766905413207E-3</c:v>
                </c:pt>
                <c:pt idx="270">
                  <c:v>-5.5113303244064268E-17</c:v>
                </c:pt>
                <c:pt idx="271">
                  <c:v>5.2339766905412106E-3</c:v>
                </c:pt>
                <c:pt idx="272">
                  <c:v>1.0466359061080134E-2</c:v>
                </c:pt>
                <c:pt idx="273">
                  <c:v>1.569555327725889E-2</c:v>
                </c:pt>
                <c:pt idx="274">
                  <c:v>2.0919966475863153E-2</c:v>
                </c:pt>
                <c:pt idx="275">
                  <c:v>2.6138007250022601E-2</c:v>
                </c:pt>
                <c:pt idx="276">
                  <c:v>3.1348086133969132E-2</c:v>
                </c:pt>
                <c:pt idx="277">
                  <c:v>3.6548616087203792E-2</c:v>
                </c:pt>
                <c:pt idx="278">
                  <c:v>4.1738012977923636E-2</c:v>
                </c:pt>
                <c:pt idx="279">
                  <c:v>4.6914696065565177E-2</c:v>
                </c:pt>
                <c:pt idx="280">
                  <c:v>5.2077088482312295E-2</c:v>
                </c:pt>
                <c:pt idx="281">
                  <c:v>5.7223617713425878E-2</c:v>
                </c:pt>
                <c:pt idx="282">
                  <c:v>6.2352716076246054E-2</c:v>
                </c:pt>
                <c:pt idx="283">
                  <c:v>6.7462821197725092E-2</c:v>
                </c:pt>
                <c:pt idx="284">
                  <c:v>7.255237649034027E-2</c:v>
                </c:pt>
                <c:pt idx="285">
                  <c:v>7.7619831626245833E-2</c:v>
                </c:pt>
                <c:pt idx="286">
                  <c:v>8.2663643009518117E-2</c:v>
                </c:pt>
                <c:pt idx="287">
                  <c:v>8.7682274246348738E-2</c:v>
                </c:pt>
                <c:pt idx="288">
                  <c:v>9.2674196613046669E-2</c:v>
                </c:pt>
                <c:pt idx="289">
                  <c:v>9.7637889521701174E-2</c:v>
                </c:pt>
                <c:pt idx="290">
                  <c:v>0.10257184098336813</c:v>
                </c:pt>
                <c:pt idx="291">
                  <c:v>0.10747454806863559</c:v>
                </c:pt>
                <c:pt idx="292">
                  <c:v>0.112344517365432</c:v>
                </c:pt>
                <c:pt idx="293">
                  <c:v>0.11718026543393312</c:v>
                </c:pt>
                <c:pt idx="294">
                  <c:v>0.12198031925843235</c:v>
                </c:pt>
                <c:pt idx="295">
                  <c:v>0.1267432166960358</c:v>
                </c:pt>
                <c:pt idx="296">
                  <c:v>0.13146750692204431</c:v>
                </c:pt>
                <c:pt idx="297">
                  <c:v>0.13615175087189005</c:v>
                </c:pt>
                <c:pt idx="298">
                  <c:v>0.14079452167948853</c:v>
                </c:pt>
                <c:pt idx="299">
                  <c:v>0.14539440511187654</c:v>
                </c:pt>
                <c:pt idx="300">
                  <c:v>0.14995000000000003</c:v>
                </c:pt>
                <c:pt idx="301">
                  <c:v>0.15445991866552525</c:v>
                </c:pt>
                <c:pt idx="302">
                  <c:v>0.1589227873435381</c:v>
                </c:pt>
                <c:pt idx="303">
                  <c:v>0.16333724660100649</c:v>
                </c:pt>
                <c:pt idx="304">
                  <c:v>0.16770195175087704</c:v>
                </c:pt>
                <c:pt idx="305">
                  <c:v>0.17201557326167871</c:v>
                </c:pt>
                <c:pt idx="306">
                  <c:v>0.17627679716251263</c:v>
                </c:pt>
                <c:pt idx="307">
                  <c:v>0.18048432544329918</c:v>
                </c:pt>
                <c:pt idx="308">
                  <c:v>0.18463687645016499</c:v>
                </c:pt>
                <c:pt idx="309">
                  <c:v>0.18873318527584626</c:v>
                </c:pt>
                <c:pt idx="310">
                  <c:v>0.19277200414499313</c:v>
                </c:pt>
                <c:pt idx="311">
                  <c:v>0.19675210279425306</c:v>
                </c:pt>
                <c:pt idx="312">
                  <c:v>0.20067226884702144</c:v>
                </c:pt>
                <c:pt idx="313">
                  <c:v>0.20453130818274332</c:v>
                </c:pt>
                <c:pt idx="314">
                  <c:v>0.20832804530065327</c:v>
                </c:pt>
                <c:pt idx="315">
                  <c:v>0.21206132367784555</c:v>
                </c:pt>
                <c:pt idx="316">
                  <c:v>0.2157300061215614</c:v>
                </c:pt>
                <c:pt idx="317">
                  <c:v>0.21933297511558927</c:v>
                </c:pt>
                <c:pt idx="318">
                  <c:v>0.22286913316067053</c:v>
                </c:pt>
                <c:pt idx="319">
                  <c:v>0.22633740310880929</c:v>
                </c:pt>
                <c:pt idx="320">
                  <c:v>0.22973672849138144</c:v>
                </c:pt>
                <c:pt idx="321">
                  <c:v>0.23306607384094546</c:v>
                </c:pt>
                <c:pt idx="322">
                  <c:v>0.23632442500665593</c:v>
                </c:pt>
                <c:pt idx="323">
                  <c:v>0.23951078946318313</c:v>
                </c:pt>
                <c:pt idx="324">
                  <c:v>0.24262419661304671</c:v>
                </c:pt>
                <c:pt idx="325">
                  <c:v>0.24566369808226857</c:v>
                </c:pt>
                <c:pt idx="326">
                  <c:v>0.24862836800925706</c:v>
                </c:pt>
                <c:pt idx="327">
                  <c:v>0.2515173033268327</c:v>
                </c:pt>
                <c:pt idx="328">
                  <c:v>0.25432962403731213</c:v>
                </c:pt>
                <c:pt idx="329">
                  <c:v>0.25706447348056344</c:v>
                </c:pt>
                <c:pt idx="330">
                  <c:v>0.25972101859495306</c:v>
                </c:pt>
                <c:pt idx="331">
                  <c:v>0.26229845017110481</c:v>
                </c:pt>
                <c:pt idx="332">
                  <c:v>0.2647959830983922</c:v>
                </c:pt>
                <c:pt idx="333">
                  <c:v>0.2672128566040915</c:v>
                </c:pt>
                <c:pt idx="334">
                  <c:v>0.26954833448512011</c:v>
                </c:pt>
                <c:pt idx="335">
                  <c:v>0.27180170533229137</c:v>
                </c:pt>
                <c:pt idx="336">
                  <c:v>0.27397228274701602</c:v>
                </c:pt>
                <c:pt idx="337">
                  <c:v>0.27605940555038683</c:v>
                </c:pt>
                <c:pt idx="338">
                  <c:v>0.27806243798457952</c:v>
                </c:pt>
                <c:pt idx="339">
                  <c:v>0.27998076990651072</c:v>
                </c:pt>
                <c:pt idx="340">
                  <c:v>0.28181381697369395</c:v>
                </c:pt>
                <c:pt idx="341">
                  <c:v>0.28356102082223511</c:v>
                </c:pt>
                <c:pt idx="342">
                  <c:v>0.28522184923691657</c:v>
                </c:pt>
                <c:pt idx="343">
                  <c:v>0.28679579631331431</c:v>
                </c:pt>
                <c:pt idx="344">
                  <c:v>0.28828238261190181</c:v>
                </c:pt>
                <c:pt idx="345">
                  <c:v>0.28968115530409161</c:v>
                </c:pt>
                <c:pt idx="346">
                  <c:v>0.29099168831017136</c:v>
                </c:pt>
                <c:pt idx="347">
                  <c:v>0.29221358242909201</c:v>
                </c:pt>
                <c:pt idx="348">
                  <c:v>0.29334646546006832</c:v>
                </c:pt>
                <c:pt idx="349">
                  <c:v>0.29438999231595442</c:v>
                </c:pt>
                <c:pt idx="350">
                  <c:v>0.2953438451283612</c:v>
                </c:pt>
                <c:pt idx="351">
                  <c:v>0.29620773334448181</c:v>
                </c:pt>
                <c:pt idx="352">
                  <c:v>0.29698139381559691</c:v>
                </c:pt>
                <c:pt idx="353">
                  <c:v>0.29766459087723252</c:v>
                </c:pt>
                <c:pt idx="354">
                  <c:v>0.29825711642094516</c:v>
                </c:pt>
                <c:pt idx="355">
                  <c:v>0.29875878995771449</c:v>
                </c:pt>
                <c:pt idx="356">
                  <c:v>0.29916945867292127</c:v>
                </c:pt>
                <c:pt idx="357">
                  <c:v>0.2994889974728967</c:v>
                </c:pt>
                <c:pt idx="358">
                  <c:v>0.29971730902302685</c:v>
                </c:pt>
                <c:pt idx="359">
                  <c:v>0.29985432377740173</c:v>
                </c:pt>
              </c:numCache>
            </c:numRef>
          </c:xVal>
          <c:yVal>
            <c:numRef>
              <c:f>'ER6N Data'!$G$3:$G$362</c:f>
              <c:numCache>
                <c:formatCode>General</c:formatCode>
                <c:ptCount val="360"/>
                <c:pt idx="0">
                  <c:v>0.2999</c:v>
                </c:pt>
                <c:pt idx="1">
                  <c:v>0.30513397669054132</c:v>
                </c:pt>
                <c:pt idx="2">
                  <c:v>0.31036635906108007</c:v>
                </c:pt>
                <c:pt idx="3">
                  <c:v>0.31559555327725886</c:v>
                </c:pt>
                <c:pt idx="4">
                  <c:v>0.32081996647586319</c:v>
                </c:pt>
                <c:pt idx="5">
                  <c:v>0.32603800725002269</c:v>
                </c:pt>
                <c:pt idx="6">
                  <c:v>0.33124808613396928</c:v>
                </c:pt>
                <c:pt idx="7">
                  <c:v>0.33644861608720372</c:v>
                </c:pt>
                <c:pt idx="8">
                  <c:v>0.34163801297792362</c:v>
                </c:pt>
                <c:pt idx="9">
                  <c:v>0.34681469606556525</c:v>
                </c:pt>
                <c:pt idx="10">
                  <c:v>0.35197708848231241</c:v>
                </c:pt>
                <c:pt idx="11">
                  <c:v>0.35712361771342577</c:v>
                </c:pt>
                <c:pt idx="12">
                  <c:v>0.36225271607624604</c:v>
                </c:pt>
                <c:pt idx="13">
                  <c:v>0.36736282119772512</c:v>
                </c:pt>
                <c:pt idx="14">
                  <c:v>0.37245237649034035</c:v>
                </c:pt>
                <c:pt idx="15">
                  <c:v>0.37751983162624597</c:v>
                </c:pt>
                <c:pt idx="16">
                  <c:v>0.38256364300951806</c:v>
                </c:pt>
                <c:pt idx="17">
                  <c:v>0.38758227424634872</c:v>
                </c:pt>
                <c:pt idx="18">
                  <c:v>0.39257419661304671</c:v>
                </c:pt>
                <c:pt idx="19">
                  <c:v>0.39753788952170133</c:v>
                </c:pt>
                <c:pt idx="20">
                  <c:v>0.40247184098336808</c:v>
                </c:pt>
                <c:pt idx="21">
                  <c:v>0.40737454806863554</c:v>
                </c:pt>
                <c:pt idx="22">
                  <c:v>0.41224451736543199</c:v>
                </c:pt>
                <c:pt idx="23">
                  <c:v>0.41708026543393317</c:v>
                </c:pt>
                <c:pt idx="24">
                  <c:v>0.4218803192584325</c:v>
                </c:pt>
                <c:pt idx="25">
                  <c:v>0.42664321669603578</c:v>
                </c:pt>
                <c:pt idx="26">
                  <c:v>0.43136750692204429</c:v>
                </c:pt>
                <c:pt idx="27">
                  <c:v>0.43605175087189008</c:v>
                </c:pt>
                <c:pt idx="28">
                  <c:v>0.44069452167948864</c:v>
                </c:pt>
                <c:pt idx="29">
                  <c:v>0.44529440511187646</c:v>
                </c:pt>
                <c:pt idx="30">
                  <c:v>0.44984999999999997</c:v>
                </c:pt>
                <c:pt idx="31">
                  <c:v>0.45435991866552528</c:v>
                </c:pt>
                <c:pt idx="32">
                  <c:v>0.45882278734353815</c:v>
                </c:pt>
                <c:pt idx="33">
                  <c:v>0.46323724660100662</c:v>
                </c:pt>
                <c:pt idx="34">
                  <c:v>0.46760195175087699</c:v>
                </c:pt>
                <c:pt idx="35">
                  <c:v>0.47191557326167871</c:v>
                </c:pt>
                <c:pt idx="36">
                  <c:v>0.47617679716251271</c:v>
                </c:pt>
                <c:pt idx="37">
                  <c:v>0.48038432544329929</c:v>
                </c:pt>
                <c:pt idx="38">
                  <c:v>0.48453687645016491</c:v>
                </c:pt>
                <c:pt idx="39">
                  <c:v>0.4886331852758462</c:v>
                </c:pt>
                <c:pt idx="40">
                  <c:v>0.49267200414499313</c:v>
                </c:pt>
                <c:pt idx="41">
                  <c:v>0.49665210279425309</c:v>
                </c:pt>
                <c:pt idx="42">
                  <c:v>0.50057226884702155</c:v>
                </c:pt>
                <c:pt idx="43">
                  <c:v>0.50443130818274329</c:v>
                </c:pt>
                <c:pt idx="44">
                  <c:v>0.50822804530065324</c:v>
                </c:pt>
                <c:pt idx="45">
                  <c:v>0.51196132367784553</c:v>
                </c:pt>
                <c:pt idx="46">
                  <c:v>0.51563000612156151</c:v>
                </c:pt>
                <c:pt idx="47">
                  <c:v>0.51923297511558919</c:v>
                </c:pt>
                <c:pt idx="48">
                  <c:v>0.52276913316067053</c:v>
                </c:pt>
                <c:pt idx="49">
                  <c:v>0.52623740310880929</c:v>
                </c:pt>
                <c:pt idx="50">
                  <c:v>0.52963672849138155</c:v>
                </c:pt>
                <c:pt idx="51">
                  <c:v>0.53296607384094563</c:v>
                </c:pt>
                <c:pt idx="52">
                  <c:v>0.5362244250066559</c:v>
                </c:pt>
                <c:pt idx="53">
                  <c:v>0.5394107894631831</c:v>
                </c:pt>
                <c:pt idx="54">
                  <c:v>0.54252419661304674</c:v>
                </c:pt>
                <c:pt idx="55">
                  <c:v>0.54556369808226868</c:v>
                </c:pt>
                <c:pt idx="56">
                  <c:v>0.54852836800925697</c:v>
                </c:pt>
                <c:pt idx="57">
                  <c:v>0.5514173033268327</c:v>
                </c:pt>
                <c:pt idx="58">
                  <c:v>0.55422962403731213</c:v>
                </c:pt>
                <c:pt idx="59">
                  <c:v>0.55696447348056344</c:v>
                </c:pt>
                <c:pt idx="60">
                  <c:v>0.55962101859495306</c:v>
                </c:pt>
                <c:pt idx="61">
                  <c:v>0.56219845017110481</c:v>
                </c:pt>
                <c:pt idx="62">
                  <c:v>0.5646959830983922</c:v>
                </c:pt>
                <c:pt idx="63">
                  <c:v>0.5671128566040915</c:v>
                </c:pt>
                <c:pt idx="64">
                  <c:v>0.56944833448512022</c:v>
                </c:pt>
                <c:pt idx="65">
                  <c:v>0.57170170533229125</c:v>
                </c:pt>
                <c:pt idx="66">
                  <c:v>0.57387228274701596</c:v>
                </c:pt>
                <c:pt idx="67">
                  <c:v>0.57595940555038694</c:v>
                </c:pt>
                <c:pt idx="68">
                  <c:v>0.57796243798457958</c:v>
                </c:pt>
                <c:pt idx="69">
                  <c:v>0.57988076990651083</c:v>
                </c:pt>
                <c:pt idx="70">
                  <c:v>0.58171381697369395</c:v>
                </c:pt>
                <c:pt idx="71">
                  <c:v>0.58346102082223505</c:v>
                </c:pt>
                <c:pt idx="72">
                  <c:v>0.58512184923691657</c:v>
                </c:pt>
                <c:pt idx="73">
                  <c:v>0.58669579631331437</c:v>
                </c:pt>
                <c:pt idx="74">
                  <c:v>0.58818238261190181</c:v>
                </c:pt>
                <c:pt idx="75">
                  <c:v>0.58958115530409161</c:v>
                </c:pt>
                <c:pt idx="76">
                  <c:v>0.59089168831017136</c:v>
                </c:pt>
                <c:pt idx="77">
                  <c:v>0.59211358242909207</c:v>
                </c:pt>
                <c:pt idx="78">
                  <c:v>0.59324646546006832</c:v>
                </c:pt>
                <c:pt idx="79">
                  <c:v>0.59428999231595436</c:v>
                </c:pt>
                <c:pt idx="80">
                  <c:v>0.59524384512836126</c:v>
                </c:pt>
                <c:pt idx="81">
                  <c:v>0.59610773334448175</c:v>
                </c:pt>
                <c:pt idx="82">
                  <c:v>0.59688139381559702</c:v>
                </c:pt>
                <c:pt idx="83">
                  <c:v>0.59756459087723246</c:v>
                </c:pt>
                <c:pt idx="84">
                  <c:v>0.59815711642094516</c:v>
                </c:pt>
                <c:pt idx="85">
                  <c:v>0.59865878995771449</c:v>
                </c:pt>
                <c:pt idx="86">
                  <c:v>0.59906945867292127</c:v>
                </c:pt>
                <c:pt idx="87">
                  <c:v>0.59938899747289676</c:v>
                </c:pt>
                <c:pt idx="88">
                  <c:v>0.59961730902302679</c:v>
                </c:pt>
                <c:pt idx="89">
                  <c:v>0.59975432377740168</c:v>
                </c:pt>
                <c:pt idx="90">
                  <c:v>0.5998</c:v>
                </c:pt>
                <c:pt idx="91">
                  <c:v>0.59975432377740168</c:v>
                </c:pt>
                <c:pt idx="92">
                  <c:v>0.59961730902302679</c:v>
                </c:pt>
                <c:pt idx="93">
                  <c:v>0.59938899747289676</c:v>
                </c:pt>
                <c:pt idx="94">
                  <c:v>0.59906945867292127</c:v>
                </c:pt>
                <c:pt idx="95">
                  <c:v>0.59865878995771449</c:v>
                </c:pt>
                <c:pt idx="96">
                  <c:v>0.59815711642094516</c:v>
                </c:pt>
                <c:pt idx="97">
                  <c:v>0.59756459087723246</c:v>
                </c:pt>
                <c:pt idx="98">
                  <c:v>0.59688139381559702</c:v>
                </c:pt>
                <c:pt idx="99">
                  <c:v>0.59610773334448175</c:v>
                </c:pt>
                <c:pt idx="100">
                  <c:v>0.59524384512836126</c:v>
                </c:pt>
                <c:pt idx="101">
                  <c:v>0.59428999231595436</c:v>
                </c:pt>
                <c:pt idx="102">
                  <c:v>0.59324646546006832</c:v>
                </c:pt>
                <c:pt idx="103">
                  <c:v>0.59211358242909207</c:v>
                </c:pt>
                <c:pt idx="104">
                  <c:v>0.59089168831017136</c:v>
                </c:pt>
                <c:pt idx="105">
                  <c:v>0.58958115530409161</c:v>
                </c:pt>
                <c:pt idx="106">
                  <c:v>0.58818238261190181</c:v>
                </c:pt>
                <c:pt idx="107">
                  <c:v>0.58669579631331437</c:v>
                </c:pt>
                <c:pt idx="108">
                  <c:v>0.58512184923691657</c:v>
                </c:pt>
                <c:pt idx="109">
                  <c:v>0.58346102082223505</c:v>
                </c:pt>
                <c:pt idx="110">
                  <c:v>0.58171381697369395</c:v>
                </c:pt>
                <c:pt idx="111">
                  <c:v>0.57988076990651083</c:v>
                </c:pt>
                <c:pt idx="112">
                  <c:v>0.57796243798457958</c:v>
                </c:pt>
                <c:pt idx="113">
                  <c:v>0.57595940555038683</c:v>
                </c:pt>
                <c:pt idx="114">
                  <c:v>0.57387228274701596</c:v>
                </c:pt>
                <c:pt idx="115">
                  <c:v>0.57170170533229137</c:v>
                </c:pt>
                <c:pt idx="116">
                  <c:v>0.56944833448512022</c:v>
                </c:pt>
                <c:pt idx="117">
                  <c:v>0.5671128566040915</c:v>
                </c:pt>
                <c:pt idx="118">
                  <c:v>0.5646959830983922</c:v>
                </c:pt>
                <c:pt idx="119">
                  <c:v>0.56219845017110481</c:v>
                </c:pt>
                <c:pt idx="120">
                  <c:v>0.55962101859495317</c:v>
                </c:pt>
                <c:pt idx="121">
                  <c:v>0.55696447348056344</c:v>
                </c:pt>
                <c:pt idx="122">
                  <c:v>0.55422962403731213</c:v>
                </c:pt>
                <c:pt idx="123">
                  <c:v>0.55141730332683259</c:v>
                </c:pt>
                <c:pt idx="124">
                  <c:v>0.54852836800925697</c:v>
                </c:pt>
                <c:pt idx="125">
                  <c:v>0.54556369808226857</c:v>
                </c:pt>
                <c:pt idx="126">
                  <c:v>0.54252419661304674</c:v>
                </c:pt>
                <c:pt idx="127">
                  <c:v>0.5394107894631831</c:v>
                </c:pt>
                <c:pt idx="128">
                  <c:v>0.5362244250066559</c:v>
                </c:pt>
                <c:pt idx="129">
                  <c:v>0.53296607384094563</c:v>
                </c:pt>
                <c:pt idx="130">
                  <c:v>0.52963672849138155</c:v>
                </c:pt>
                <c:pt idx="131">
                  <c:v>0.5262374031088094</c:v>
                </c:pt>
                <c:pt idx="132">
                  <c:v>0.52276913316067053</c:v>
                </c:pt>
                <c:pt idx="133">
                  <c:v>0.5192329751155893</c:v>
                </c:pt>
                <c:pt idx="134">
                  <c:v>0.51563000612156151</c:v>
                </c:pt>
                <c:pt idx="135">
                  <c:v>0.51196132367784564</c:v>
                </c:pt>
                <c:pt idx="136">
                  <c:v>0.50822804530065324</c:v>
                </c:pt>
                <c:pt idx="137">
                  <c:v>0.50443130818274329</c:v>
                </c:pt>
                <c:pt idx="138">
                  <c:v>0.50057226884702155</c:v>
                </c:pt>
                <c:pt idx="139">
                  <c:v>0.49665210279425309</c:v>
                </c:pt>
                <c:pt idx="140">
                  <c:v>0.49267200414499318</c:v>
                </c:pt>
                <c:pt idx="141">
                  <c:v>0.4886331852758462</c:v>
                </c:pt>
                <c:pt idx="142">
                  <c:v>0.48453687645016497</c:v>
                </c:pt>
                <c:pt idx="143">
                  <c:v>0.48038432544329923</c:v>
                </c:pt>
                <c:pt idx="144">
                  <c:v>0.47617679716251271</c:v>
                </c:pt>
                <c:pt idx="145">
                  <c:v>0.47191557326167866</c:v>
                </c:pt>
                <c:pt idx="146">
                  <c:v>0.46760195175087699</c:v>
                </c:pt>
                <c:pt idx="147">
                  <c:v>0.46323724660100668</c:v>
                </c:pt>
                <c:pt idx="148">
                  <c:v>0.45882278734353815</c:v>
                </c:pt>
                <c:pt idx="149">
                  <c:v>0.45435991866552528</c:v>
                </c:pt>
                <c:pt idx="150">
                  <c:v>0.44984999999999997</c:v>
                </c:pt>
                <c:pt idx="151">
                  <c:v>0.44529440511187651</c:v>
                </c:pt>
                <c:pt idx="152">
                  <c:v>0.44069452167948864</c:v>
                </c:pt>
                <c:pt idx="153">
                  <c:v>0.43605175087189008</c:v>
                </c:pt>
                <c:pt idx="154">
                  <c:v>0.43136750692204429</c:v>
                </c:pt>
                <c:pt idx="155">
                  <c:v>0.42664321669603578</c:v>
                </c:pt>
                <c:pt idx="156">
                  <c:v>0.42188031925843256</c:v>
                </c:pt>
                <c:pt idx="157">
                  <c:v>0.41708026543393317</c:v>
                </c:pt>
                <c:pt idx="158">
                  <c:v>0.41224451736543211</c:v>
                </c:pt>
                <c:pt idx="159">
                  <c:v>0.40737454806863554</c:v>
                </c:pt>
                <c:pt idx="160">
                  <c:v>0.40247184098336808</c:v>
                </c:pt>
                <c:pt idx="161">
                  <c:v>0.39753788952170127</c:v>
                </c:pt>
                <c:pt idx="162">
                  <c:v>0.39257419661304677</c:v>
                </c:pt>
                <c:pt idx="163">
                  <c:v>0.38758227424634872</c:v>
                </c:pt>
                <c:pt idx="164">
                  <c:v>0.38256364300951806</c:v>
                </c:pt>
                <c:pt idx="165">
                  <c:v>0.37751983162624603</c:v>
                </c:pt>
                <c:pt idx="166">
                  <c:v>0.37245237649034035</c:v>
                </c:pt>
                <c:pt idx="167">
                  <c:v>0.36736282119772518</c:v>
                </c:pt>
                <c:pt idx="168">
                  <c:v>0.36225271607624604</c:v>
                </c:pt>
                <c:pt idx="169">
                  <c:v>0.35712361771342582</c:v>
                </c:pt>
                <c:pt idx="170">
                  <c:v>0.35197708848231241</c:v>
                </c:pt>
                <c:pt idx="171">
                  <c:v>0.34681469606556525</c:v>
                </c:pt>
                <c:pt idx="172">
                  <c:v>0.34163801297792362</c:v>
                </c:pt>
                <c:pt idx="173">
                  <c:v>0.33644861608720378</c:v>
                </c:pt>
                <c:pt idx="174">
                  <c:v>0.33124808613396933</c:v>
                </c:pt>
                <c:pt idx="175">
                  <c:v>0.32603800725002269</c:v>
                </c:pt>
                <c:pt idx="176">
                  <c:v>0.32081996647586325</c:v>
                </c:pt>
                <c:pt idx="177">
                  <c:v>0.31559555327725886</c:v>
                </c:pt>
                <c:pt idx="178">
                  <c:v>0.31036635906108007</c:v>
                </c:pt>
                <c:pt idx="179">
                  <c:v>0.30513397669054132</c:v>
                </c:pt>
                <c:pt idx="180">
                  <c:v>0.29990000000000006</c:v>
                </c:pt>
                <c:pt idx="181">
                  <c:v>0.29466602330945862</c:v>
                </c:pt>
                <c:pt idx="182">
                  <c:v>0.28943364093891999</c:v>
                </c:pt>
                <c:pt idx="183">
                  <c:v>0.28420444672274126</c:v>
                </c:pt>
                <c:pt idx="184">
                  <c:v>0.27898003352413681</c:v>
                </c:pt>
                <c:pt idx="185">
                  <c:v>0.27376199274997737</c:v>
                </c:pt>
                <c:pt idx="186">
                  <c:v>0.26855191386603072</c:v>
                </c:pt>
                <c:pt idx="187">
                  <c:v>0.26335138391279633</c:v>
                </c:pt>
                <c:pt idx="188">
                  <c:v>0.25816198702207638</c:v>
                </c:pt>
                <c:pt idx="189">
                  <c:v>0.2529853039344348</c:v>
                </c:pt>
                <c:pt idx="190">
                  <c:v>0.24782291151768754</c:v>
                </c:pt>
                <c:pt idx="191">
                  <c:v>0.24267638228657423</c:v>
                </c:pt>
                <c:pt idx="192">
                  <c:v>0.23754728392375393</c:v>
                </c:pt>
                <c:pt idx="193">
                  <c:v>0.23243717880227488</c:v>
                </c:pt>
                <c:pt idx="194">
                  <c:v>0.2273476235096597</c:v>
                </c:pt>
                <c:pt idx="195">
                  <c:v>0.22228016837375403</c:v>
                </c:pt>
                <c:pt idx="196">
                  <c:v>0.21723635699048199</c:v>
                </c:pt>
                <c:pt idx="197">
                  <c:v>0.21221772575365125</c:v>
                </c:pt>
                <c:pt idx="198">
                  <c:v>0.20722580338695329</c:v>
                </c:pt>
                <c:pt idx="199">
                  <c:v>0.20226211047829867</c:v>
                </c:pt>
                <c:pt idx="200">
                  <c:v>0.19732815901663198</c:v>
                </c:pt>
                <c:pt idx="201">
                  <c:v>0.1924254519313644</c:v>
                </c:pt>
                <c:pt idx="202">
                  <c:v>0.187555482634568</c:v>
                </c:pt>
                <c:pt idx="203">
                  <c:v>0.18271973456606688</c:v>
                </c:pt>
                <c:pt idx="204">
                  <c:v>0.1779196807415675</c:v>
                </c:pt>
                <c:pt idx="205">
                  <c:v>0.17315678330396428</c:v>
                </c:pt>
                <c:pt idx="206">
                  <c:v>0.16843249307795566</c:v>
                </c:pt>
                <c:pt idx="207">
                  <c:v>0.16374824912810995</c:v>
                </c:pt>
                <c:pt idx="208">
                  <c:v>0.15910547832051133</c:v>
                </c:pt>
                <c:pt idx="209">
                  <c:v>0.15450559488812354</c:v>
                </c:pt>
                <c:pt idx="210">
                  <c:v>0.14994999999999997</c:v>
                </c:pt>
                <c:pt idx="211">
                  <c:v>0.14544008133447475</c:v>
                </c:pt>
                <c:pt idx="212">
                  <c:v>0.14097721265646188</c:v>
                </c:pt>
                <c:pt idx="213">
                  <c:v>0.13656275339899338</c:v>
                </c:pt>
                <c:pt idx="214">
                  <c:v>0.13219804824912307</c:v>
                </c:pt>
                <c:pt idx="215">
                  <c:v>0.12788442673832126</c:v>
                </c:pt>
                <c:pt idx="216">
                  <c:v>0.12362320283748734</c:v>
                </c:pt>
                <c:pt idx="217">
                  <c:v>0.11941567455670068</c:v>
                </c:pt>
                <c:pt idx="218">
                  <c:v>0.11526312354983512</c:v>
                </c:pt>
                <c:pt idx="219">
                  <c:v>0.11116681472415371</c:v>
                </c:pt>
                <c:pt idx="220">
                  <c:v>0.10712799585500687</c:v>
                </c:pt>
                <c:pt idx="221">
                  <c:v>0.10314789720574694</c:v>
                </c:pt>
                <c:pt idx="222">
                  <c:v>9.9227731152978421E-2</c:v>
                </c:pt>
                <c:pt idx="223">
                  <c:v>9.536869181725674E-2</c:v>
                </c:pt>
                <c:pt idx="224">
                  <c:v>9.1571954699346703E-2</c:v>
                </c:pt>
                <c:pt idx="225">
                  <c:v>8.7838676322154419E-2</c:v>
                </c:pt>
                <c:pt idx="226">
                  <c:v>8.4169993878438515E-2</c:v>
                </c:pt>
                <c:pt idx="227">
                  <c:v>8.0567024884410782E-2</c:v>
                </c:pt>
                <c:pt idx="228">
                  <c:v>7.7030866839329443E-2</c:v>
                </c:pt>
                <c:pt idx="229">
                  <c:v>7.3562596891190685E-2</c:v>
                </c:pt>
                <c:pt idx="230">
                  <c:v>7.0163271508618535E-2</c:v>
                </c:pt>
                <c:pt idx="231">
                  <c:v>6.6833926159054535E-2</c:v>
                </c:pt>
                <c:pt idx="232">
                  <c:v>6.3575574993344042E-2</c:v>
                </c:pt>
                <c:pt idx="233">
                  <c:v>6.0389210536816867E-2</c:v>
                </c:pt>
                <c:pt idx="234">
                  <c:v>5.7275803386953289E-2</c:v>
                </c:pt>
                <c:pt idx="235">
                  <c:v>5.4236301917731433E-2</c:v>
                </c:pt>
                <c:pt idx="236">
                  <c:v>5.1271631990742944E-2</c:v>
                </c:pt>
                <c:pt idx="237">
                  <c:v>4.8382696673167302E-2</c:v>
                </c:pt>
                <c:pt idx="238">
                  <c:v>4.557037596268787E-2</c:v>
                </c:pt>
                <c:pt idx="239">
                  <c:v>4.2835526519436562E-2</c:v>
                </c:pt>
                <c:pt idx="240">
                  <c:v>4.0178981405046943E-2</c:v>
                </c:pt>
                <c:pt idx="241">
                  <c:v>3.7601549828895131E-2</c:v>
                </c:pt>
                <c:pt idx="242">
                  <c:v>3.5104016901607804E-2</c:v>
                </c:pt>
                <c:pt idx="243">
                  <c:v>3.2687143395908502E-2</c:v>
                </c:pt>
                <c:pt idx="244">
                  <c:v>3.0351665514879889E-2</c:v>
                </c:pt>
                <c:pt idx="245">
                  <c:v>2.8098294667708634E-2</c:v>
                </c:pt>
                <c:pt idx="246">
                  <c:v>2.5927717252983984E-2</c:v>
                </c:pt>
                <c:pt idx="247">
                  <c:v>2.3840594449613173E-2</c:v>
                </c:pt>
                <c:pt idx="248">
                  <c:v>2.1837562015420475E-2</c:v>
                </c:pt>
                <c:pt idx="249">
                  <c:v>1.9919230093489226E-2</c:v>
                </c:pt>
                <c:pt idx="250">
                  <c:v>1.8086183026306046E-2</c:v>
                </c:pt>
                <c:pt idx="251">
                  <c:v>1.633897917776489E-2</c:v>
                </c:pt>
                <c:pt idx="252">
                  <c:v>1.4678150763083431E-2</c:v>
                </c:pt>
                <c:pt idx="253">
                  <c:v>1.3104203686685689E-2</c:v>
                </c:pt>
                <c:pt idx="254">
                  <c:v>1.1617617388098134E-2</c:v>
                </c:pt>
                <c:pt idx="255">
                  <c:v>1.0218844695908391E-2</c:v>
                </c:pt>
                <c:pt idx="256">
                  <c:v>8.9083116898286407E-3</c:v>
                </c:pt>
                <c:pt idx="257">
                  <c:v>7.6864175709079885E-3</c:v>
                </c:pt>
                <c:pt idx="258">
                  <c:v>6.5535345399316824E-3</c:v>
                </c:pt>
                <c:pt idx="259">
                  <c:v>5.5100076840455814E-3</c:v>
                </c:pt>
                <c:pt idx="260">
                  <c:v>4.5561548716387956E-3</c:v>
                </c:pt>
                <c:pt idx="261">
                  <c:v>3.6922666555181949E-3</c:v>
                </c:pt>
                <c:pt idx="262">
                  <c:v>2.9186061844030942E-3</c:v>
                </c:pt>
                <c:pt idx="263">
                  <c:v>2.2354091227674844E-3</c:v>
                </c:pt>
                <c:pt idx="264">
                  <c:v>1.642883579054788E-3</c:v>
                </c:pt>
                <c:pt idx="265">
                  <c:v>1.141210042285512E-3</c:v>
                </c:pt>
                <c:pt idx="266">
                  <c:v>7.3054132707872643E-4</c:v>
                </c:pt>
                <c:pt idx="267">
                  <c:v>4.110025271032991E-4</c:v>
                </c:pt>
                <c:pt idx="268">
                  <c:v>1.826909769731544E-4</c:v>
                </c:pt>
                <c:pt idx="269">
                  <c:v>4.5676222598267646E-5</c:v>
                </c:pt>
                <c:pt idx="270">
                  <c:v>0</c:v>
                </c:pt>
                <c:pt idx="271">
                  <c:v>4.5676222598267646E-5</c:v>
                </c:pt>
                <c:pt idx="272">
                  <c:v>1.826909769731544E-4</c:v>
                </c:pt>
                <c:pt idx="273">
                  <c:v>4.110025271032991E-4</c:v>
                </c:pt>
                <c:pt idx="274">
                  <c:v>7.3054132707867092E-4</c:v>
                </c:pt>
                <c:pt idx="275">
                  <c:v>1.141210042285512E-3</c:v>
                </c:pt>
                <c:pt idx="276">
                  <c:v>1.642883579054788E-3</c:v>
                </c:pt>
                <c:pt idx="277">
                  <c:v>2.2354091227675399E-3</c:v>
                </c:pt>
                <c:pt idx="278">
                  <c:v>2.9186061844030387E-3</c:v>
                </c:pt>
                <c:pt idx="279">
                  <c:v>3.6922666555181949E-3</c:v>
                </c:pt>
                <c:pt idx="280">
                  <c:v>4.5561548716387956E-3</c:v>
                </c:pt>
                <c:pt idx="281">
                  <c:v>5.5100076840455814E-3</c:v>
                </c:pt>
                <c:pt idx="282">
                  <c:v>6.5535345399316824E-3</c:v>
                </c:pt>
                <c:pt idx="283">
                  <c:v>7.686417570907933E-3</c:v>
                </c:pt>
                <c:pt idx="284">
                  <c:v>8.9083116898286407E-3</c:v>
                </c:pt>
                <c:pt idx="285">
                  <c:v>1.0218844695908391E-2</c:v>
                </c:pt>
                <c:pt idx="286">
                  <c:v>1.1617617388098189E-2</c:v>
                </c:pt>
                <c:pt idx="287">
                  <c:v>1.3104203686685689E-2</c:v>
                </c:pt>
                <c:pt idx="288">
                  <c:v>1.4678150763083431E-2</c:v>
                </c:pt>
                <c:pt idx="289">
                  <c:v>1.6338979177764834E-2</c:v>
                </c:pt>
                <c:pt idx="290">
                  <c:v>1.8086183026306102E-2</c:v>
                </c:pt>
                <c:pt idx="291">
                  <c:v>1.9919230093489171E-2</c:v>
                </c:pt>
                <c:pt idx="292">
                  <c:v>2.1837562015420475E-2</c:v>
                </c:pt>
                <c:pt idx="293">
                  <c:v>2.3840594449613117E-2</c:v>
                </c:pt>
                <c:pt idx="294">
                  <c:v>2.5927717252983928E-2</c:v>
                </c:pt>
                <c:pt idx="295">
                  <c:v>2.809829466770869E-2</c:v>
                </c:pt>
                <c:pt idx="296">
                  <c:v>3.0351665514879833E-2</c:v>
                </c:pt>
                <c:pt idx="297">
                  <c:v>3.2687143395908447E-2</c:v>
                </c:pt>
                <c:pt idx="298">
                  <c:v>3.5104016901607749E-2</c:v>
                </c:pt>
                <c:pt idx="299">
                  <c:v>3.7601549828895242E-2</c:v>
                </c:pt>
                <c:pt idx="300">
                  <c:v>4.0178981405046887E-2</c:v>
                </c:pt>
                <c:pt idx="301">
                  <c:v>4.2835526519436506E-2</c:v>
                </c:pt>
                <c:pt idx="302">
                  <c:v>4.5570375962687815E-2</c:v>
                </c:pt>
                <c:pt idx="303">
                  <c:v>4.8382696673167247E-2</c:v>
                </c:pt>
                <c:pt idx="304">
                  <c:v>5.1271631990743027E-2</c:v>
                </c:pt>
                <c:pt idx="305">
                  <c:v>5.423630191773135E-2</c:v>
                </c:pt>
                <c:pt idx="306">
                  <c:v>5.7275803386953233E-2</c:v>
                </c:pt>
                <c:pt idx="307">
                  <c:v>6.0389210536816812E-2</c:v>
                </c:pt>
                <c:pt idx="308">
                  <c:v>6.3575574993344125E-2</c:v>
                </c:pt>
                <c:pt idx="309">
                  <c:v>6.6833926159054452E-2</c:v>
                </c:pt>
                <c:pt idx="310">
                  <c:v>7.0163271508618452E-2</c:v>
                </c:pt>
                <c:pt idx="311">
                  <c:v>7.3562596891190601E-2</c:v>
                </c:pt>
                <c:pt idx="312">
                  <c:v>7.7030866839329359E-2</c:v>
                </c:pt>
                <c:pt idx="313">
                  <c:v>8.0567024884410809E-2</c:v>
                </c:pt>
                <c:pt idx="314">
                  <c:v>8.4169993878438515E-2</c:v>
                </c:pt>
                <c:pt idx="315">
                  <c:v>8.7838676322154363E-2</c:v>
                </c:pt>
                <c:pt idx="316">
                  <c:v>9.1571954699346619E-2</c:v>
                </c:pt>
                <c:pt idx="317">
                  <c:v>9.5368691817256768E-2</c:v>
                </c:pt>
                <c:pt idx="318">
                  <c:v>9.9227731152978449E-2</c:v>
                </c:pt>
                <c:pt idx="319">
                  <c:v>0.10314789720574682</c:v>
                </c:pt>
                <c:pt idx="320">
                  <c:v>0.10712799585500679</c:v>
                </c:pt>
                <c:pt idx="321">
                  <c:v>0.11116681472415363</c:v>
                </c:pt>
                <c:pt idx="322">
                  <c:v>0.11526312354983512</c:v>
                </c:pt>
                <c:pt idx="323">
                  <c:v>0.11941567455670071</c:v>
                </c:pt>
                <c:pt idx="324">
                  <c:v>0.12362320283748723</c:v>
                </c:pt>
                <c:pt idx="325">
                  <c:v>0.12788442673832115</c:v>
                </c:pt>
                <c:pt idx="326">
                  <c:v>0.1321980482491231</c:v>
                </c:pt>
                <c:pt idx="327">
                  <c:v>0.1365627533989934</c:v>
                </c:pt>
                <c:pt idx="328">
                  <c:v>0.14097721265646182</c:v>
                </c:pt>
                <c:pt idx="329">
                  <c:v>0.14544008133447467</c:v>
                </c:pt>
                <c:pt idx="330">
                  <c:v>0.14994999999999986</c:v>
                </c:pt>
                <c:pt idx="331">
                  <c:v>0.15450559488812357</c:v>
                </c:pt>
                <c:pt idx="332">
                  <c:v>0.15910547832051133</c:v>
                </c:pt>
                <c:pt idx="333">
                  <c:v>0.16374824912810987</c:v>
                </c:pt>
                <c:pt idx="334">
                  <c:v>0.16843249307795558</c:v>
                </c:pt>
                <c:pt idx="335">
                  <c:v>0.17315678330396431</c:v>
                </c:pt>
                <c:pt idx="336">
                  <c:v>0.17791968074156755</c:v>
                </c:pt>
                <c:pt idx="337">
                  <c:v>0.18271973456606677</c:v>
                </c:pt>
                <c:pt idx="338">
                  <c:v>0.18755548263456789</c:v>
                </c:pt>
                <c:pt idx="339">
                  <c:v>0.19242545193136429</c:v>
                </c:pt>
                <c:pt idx="340">
                  <c:v>0.19732815901663198</c:v>
                </c:pt>
                <c:pt idx="341">
                  <c:v>0.2022621104782987</c:v>
                </c:pt>
                <c:pt idx="342">
                  <c:v>0.20722580338695321</c:v>
                </c:pt>
                <c:pt idx="343">
                  <c:v>0.21221772575365111</c:v>
                </c:pt>
                <c:pt idx="344">
                  <c:v>0.21723635699048202</c:v>
                </c:pt>
                <c:pt idx="345">
                  <c:v>0.22228016837375403</c:v>
                </c:pt>
                <c:pt idx="346">
                  <c:v>0.22734762350965959</c:v>
                </c:pt>
                <c:pt idx="347">
                  <c:v>0.23243717880227477</c:v>
                </c:pt>
                <c:pt idx="348">
                  <c:v>0.23754728392375382</c:v>
                </c:pt>
                <c:pt idx="349">
                  <c:v>0.24267638228657426</c:v>
                </c:pt>
                <c:pt idx="350">
                  <c:v>0.24782291151768759</c:v>
                </c:pt>
                <c:pt idx="351">
                  <c:v>0.25298530393443469</c:v>
                </c:pt>
                <c:pt idx="352">
                  <c:v>0.25816198702207627</c:v>
                </c:pt>
                <c:pt idx="353">
                  <c:v>0.26335138391279633</c:v>
                </c:pt>
                <c:pt idx="354">
                  <c:v>0.26855191386603072</c:v>
                </c:pt>
                <c:pt idx="355">
                  <c:v>0.27376199274997726</c:v>
                </c:pt>
                <c:pt idx="356">
                  <c:v>0.27898003352413669</c:v>
                </c:pt>
                <c:pt idx="357">
                  <c:v>0.28420444672274098</c:v>
                </c:pt>
                <c:pt idx="358">
                  <c:v>0.28943364093891999</c:v>
                </c:pt>
                <c:pt idx="359">
                  <c:v>0.29466602330945868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6A-42FA-81C5-0B0306374C48}"/>
            </c:ext>
          </c:extLst>
        </c:ser>
        <c:ser>
          <c:idx val="1"/>
          <c:order val="1"/>
          <c:tx>
            <c:strRef>
              <c:f>{"Rear Wheel"}</c:f>
              <c:strCache>
                <c:ptCount val="1"/>
                <c:pt idx="0">
                  <c:v>Rear Wheel</c:v>
                </c:pt>
              </c:strCache>
            </c:strRef>
          </c:tx>
          <c:spPr>
            <a:ln w="19050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xVal>
            <c:numRef>
              <c:f>'ER6N Data'!$J$3:$J$362</c:f>
              <c:numCache>
                <c:formatCode>General</c:formatCode>
                <c:ptCount val="360"/>
                <c:pt idx="0">
                  <c:v>1.7168999999999999</c:v>
                </c:pt>
                <c:pt idx="1">
                  <c:v>1.7168524961192784</c:v>
                </c:pt>
                <c:pt idx="2">
                  <c:v>1.7167099989472558</c:v>
                </c:pt>
                <c:pt idx="3">
                  <c:v>1.7164725518899515</c:v>
                </c:pt>
                <c:pt idx="4">
                  <c:v>1.7161402272760391</c:v>
                </c:pt>
                <c:pt idx="5">
                  <c:v>1.7157131263348155</c:v>
                </c:pt>
                <c:pt idx="6">
                  <c:v>1.7151913791653643</c:v>
                </c:pt>
                <c:pt idx="7">
                  <c:v>1.7145751446969282</c:v>
                </c:pt>
                <c:pt idx="8">
                  <c:v>1.7138646106404958</c:v>
                </c:pt>
                <c:pt idx="9">
                  <c:v>1.7130599934316235</c:v>
                </c:pt>
                <c:pt idx="10">
                  <c:v>1.7121615381645077</c:v>
                </c:pt>
                <c:pt idx="11">
                  <c:v>1.7111695185173263</c:v>
                </c:pt>
                <c:pt idx="12">
                  <c:v>1.710084236668874</c:v>
                </c:pt>
                <c:pt idx="13">
                  <c:v>1.7089060232065147</c:v>
                </c:pt>
                <c:pt idx="14">
                  <c:v>1.7076352370254833</c:v>
                </c:pt>
                <c:pt idx="15">
                  <c:v>1.7062722652195603</c:v>
                </c:pt>
                <c:pt idx="16">
                  <c:v>1.7048175229631617</c:v>
                </c:pt>
                <c:pt idx="17">
                  <c:v>1.7032714533848707</c:v>
                </c:pt>
                <c:pt idx="18">
                  <c:v>1.7016345274324585</c:v>
                </c:pt>
                <c:pt idx="19">
                  <c:v>1.6999072437294269</c:v>
                </c:pt>
                <c:pt idx="20">
                  <c:v>1.6980901284231249</c:v>
                </c:pt>
                <c:pt idx="21">
                  <c:v>1.6961837350244773</c:v>
                </c:pt>
                <c:pt idx="22">
                  <c:v>1.694188644239381</c:v>
                </c:pt>
                <c:pt idx="23">
                  <c:v>1.6921054637918163</c:v>
                </c:pt>
                <c:pt idx="24">
                  <c:v>1.6899348282387272</c:v>
                </c:pt>
                <c:pt idx="25">
                  <c:v>1.6876773987767311</c:v>
                </c:pt>
                <c:pt idx="26">
                  <c:v>1.6853338630407102</c:v>
                </c:pt>
                <c:pt idx="27">
                  <c:v>1.6829049348943519</c:v>
                </c:pt>
                <c:pt idx="28">
                  <c:v>1.6803913542126994</c:v>
                </c:pt>
                <c:pt idx="29">
                  <c:v>1.6777938866567776</c:v>
                </c:pt>
                <c:pt idx="30">
                  <c:v>1.6751133234403663</c:v>
                </c:pt>
                <c:pt idx="31">
                  <c:v>1.6723504810889889</c:v>
                </c:pt>
                <c:pt idx="32">
                  <c:v>1.6695062011911892</c:v>
                </c:pt>
                <c:pt idx="33">
                  <c:v>1.6665813501421778</c:v>
                </c:pt>
                <c:pt idx="34">
                  <c:v>1.6635768188799176</c:v>
                </c:pt>
                <c:pt idx="35">
                  <c:v>1.6604935226137365</c:v>
                </c:pt>
                <c:pt idx="36">
                  <c:v>1.6573324005455461</c:v>
                </c:pt>
                <c:pt idx="37">
                  <c:v>1.6540944155837507</c:v>
                </c:pt>
                <c:pt idx="38">
                  <c:v>1.6507805540499365</c:v>
                </c:pt>
                <c:pt idx="39">
                  <c:v>1.6473918253784292</c:v>
                </c:pt>
                <c:pt idx="40">
                  <c:v>1.6439292618088093</c:v>
                </c:pt>
                <c:pt idx="41">
                  <c:v>1.6403939180714826</c:v>
                </c:pt>
                <c:pt idx="42">
                  <c:v>1.6367868710663993</c:v>
                </c:pt>
                <c:pt idx="43">
                  <c:v>1.6331092195350192</c:v>
                </c:pt>
                <c:pt idx="44">
                  <c:v>1.6293620837256253</c:v>
                </c:pt>
                <c:pt idx="45">
                  <c:v>1.6255466050520841</c:v>
                </c:pt>
                <c:pt idx="46">
                  <c:v>1.6216639457461612</c:v>
                </c:pt>
                <c:pt idx="47">
                  <c:v>1.6177152885034933</c:v>
                </c:pt>
                <c:pt idx="48">
                  <c:v>1.613701836123328</c:v>
                </c:pt>
                <c:pt idx="49">
                  <c:v>1.6096248111421392</c:v>
                </c:pt>
                <c:pt idx="50">
                  <c:v>1.6054854554612317</c:v>
                </c:pt>
                <c:pt idx="51">
                  <c:v>1.6012850299684442</c:v>
                </c:pt>
                <c:pt idx="52">
                  <c:v>1.5970248141540728</c:v>
                </c:pt>
                <c:pt idx="53">
                  <c:v>1.5927061057211238</c:v>
                </c:pt>
                <c:pt idx="54">
                  <c:v>1.5883302201900225</c:v>
                </c:pt>
                <c:pt idx="55">
                  <c:v>1.5838984904978912</c:v>
                </c:pt>
                <c:pt idx="56">
                  <c:v>1.5794122665925259</c:v>
                </c:pt>
                <c:pt idx="57">
                  <c:v>1.5748729150211869</c:v>
                </c:pt>
                <c:pt idx="58">
                  <c:v>1.5702818185143366</c:v>
                </c:pt>
                <c:pt idx="59">
                  <c:v>1.5656403755644459</c:v>
                </c:pt>
                <c:pt idx="60">
                  <c:v>1.5609500000000001</c:v>
                </c:pt>
                <c:pt idx="61">
                  <c:v>1.5562121205548325</c:v>
                </c:pt>
                <c:pt idx="62">
                  <c:v>1.5514281804329193</c:v>
                </c:pt>
                <c:pt idx="63">
                  <c:v>1.5465996368687647</c:v>
                </c:pt>
                <c:pt idx="64">
                  <c:v>1.5417279606835133</c:v>
                </c:pt>
                <c:pt idx="65">
                  <c:v>1.5368146358369241</c:v>
                </c:pt>
                <c:pt idx="66">
                  <c:v>1.5318611589753421</c:v>
                </c:pt>
                <c:pt idx="67">
                  <c:v>1.5268690389758044</c:v>
                </c:pt>
                <c:pt idx="68">
                  <c:v>1.521839796486423</c:v>
                </c:pt>
                <c:pt idx="69">
                  <c:v>1.5167749634631793</c:v>
                </c:pt>
                <c:pt idx="70">
                  <c:v>1.511676082703276</c:v>
                </c:pt>
                <c:pt idx="71">
                  <c:v>1.5065447073751872</c:v>
                </c:pt>
                <c:pt idx="72">
                  <c:v>1.5013824005455461</c:v>
                </c:pt>
                <c:pt idx="73">
                  <c:v>1.4961907347030217</c:v>
                </c:pt>
                <c:pt idx="74">
                  <c:v>1.490971291279322</c:v>
                </c:pt>
                <c:pt idx="75">
                  <c:v>1.4857256601674762</c:v>
                </c:pt>
                <c:pt idx="76">
                  <c:v>1.4804554392375364</c:v>
                </c:pt>
                <c:pt idx="77">
                  <c:v>1.4751622338498516</c:v>
                </c:pt>
                <c:pt idx="78">
                  <c:v>1.4698476563660592</c:v>
                </c:pt>
                <c:pt idx="79">
                  <c:v>1.4645133256579443</c:v>
                </c:pt>
                <c:pt idx="80">
                  <c:v>1.4591608666143157</c:v>
                </c:pt>
                <c:pt idx="81">
                  <c:v>1.4537919096460481</c:v>
                </c:pt>
                <c:pt idx="82">
                  <c:v>1.4484080901894445</c:v>
                </c:pt>
                <c:pt idx="83">
                  <c:v>1.4430110482080656</c:v>
                </c:pt>
                <c:pt idx="84">
                  <c:v>1.4376024276931811</c:v>
                </c:pt>
                <c:pt idx="85">
                  <c:v>1.4321838761629946</c:v>
                </c:pt>
                <c:pt idx="86">
                  <c:v>1.4267570441607926</c:v>
                </c:pt>
                <c:pt idx="87">
                  <c:v>1.4213235847521744</c:v>
                </c:pt>
                <c:pt idx="88">
                  <c:v>1.4158851530215102</c:v>
                </c:pt>
                <c:pt idx="89">
                  <c:v>1.4104434055677888</c:v>
                </c:pt>
                <c:pt idx="90">
                  <c:v>1.405</c:v>
                </c:pt>
                <c:pt idx="91">
                  <c:v>1.3995565944322113</c:v>
                </c:pt>
                <c:pt idx="92">
                  <c:v>1.3941148469784901</c:v>
                </c:pt>
                <c:pt idx="93">
                  <c:v>1.3886764152478259</c:v>
                </c:pt>
                <c:pt idx="94">
                  <c:v>1.3832429558392074</c:v>
                </c:pt>
                <c:pt idx="95">
                  <c:v>1.3778161238370055</c:v>
                </c:pt>
                <c:pt idx="96">
                  <c:v>1.3723975723068189</c:v>
                </c:pt>
                <c:pt idx="97">
                  <c:v>1.3669889517919345</c:v>
                </c:pt>
                <c:pt idx="98">
                  <c:v>1.3615919098105556</c:v>
                </c:pt>
                <c:pt idx="99">
                  <c:v>1.356208090353952</c:v>
                </c:pt>
                <c:pt idx="100">
                  <c:v>1.3508391333856844</c:v>
                </c:pt>
                <c:pt idx="101">
                  <c:v>1.3454866743420557</c:v>
                </c:pt>
                <c:pt idx="102">
                  <c:v>1.3401523436339409</c:v>
                </c:pt>
                <c:pt idx="103">
                  <c:v>1.3348377661501485</c:v>
                </c:pt>
                <c:pt idx="104">
                  <c:v>1.3295445607624636</c:v>
                </c:pt>
                <c:pt idx="105">
                  <c:v>1.3242743398325239</c:v>
                </c:pt>
                <c:pt idx="106">
                  <c:v>1.319028708720678</c:v>
                </c:pt>
                <c:pt idx="107">
                  <c:v>1.3138092652969784</c:v>
                </c:pt>
                <c:pt idx="108">
                  <c:v>1.308617599454454</c:v>
                </c:pt>
                <c:pt idx="109">
                  <c:v>1.3034552926248129</c:v>
                </c:pt>
                <c:pt idx="110">
                  <c:v>1.298323917296724</c:v>
                </c:pt>
                <c:pt idx="111">
                  <c:v>1.293225036536821</c:v>
                </c:pt>
                <c:pt idx="112">
                  <c:v>1.2881602035135771</c:v>
                </c:pt>
                <c:pt idx="113">
                  <c:v>1.2831309610241957</c:v>
                </c:pt>
                <c:pt idx="114">
                  <c:v>1.2781388410246579</c:v>
                </c:pt>
                <c:pt idx="115">
                  <c:v>1.2731853641630759</c:v>
                </c:pt>
                <c:pt idx="116">
                  <c:v>1.2682720393164868</c:v>
                </c:pt>
                <c:pt idx="117">
                  <c:v>1.2634003631312354</c:v>
                </c:pt>
                <c:pt idx="118">
                  <c:v>1.2585718195670808</c:v>
                </c:pt>
                <c:pt idx="119">
                  <c:v>1.2537878794451676</c:v>
                </c:pt>
                <c:pt idx="120">
                  <c:v>1.24905</c:v>
                </c:pt>
                <c:pt idx="121">
                  <c:v>1.2443596244355541</c:v>
                </c:pt>
                <c:pt idx="122">
                  <c:v>1.2397181814856635</c:v>
                </c:pt>
                <c:pt idx="123">
                  <c:v>1.2351270849788132</c:v>
                </c:pt>
                <c:pt idx="124">
                  <c:v>1.2305877334074742</c:v>
                </c:pt>
                <c:pt idx="125">
                  <c:v>1.2261015095021088</c:v>
                </c:pt>
                <c:pt idx="126">
                  <c:v>1.2216697798099778</c:v>
                </c:pt>
                <c:pt idx="127">
                  <c:v>1.2172938942788762</c:v>
                </c:pt>
                <c:pt idx="128">
                  <c:v>1.2129751858459272</c:v>
                </c:pt>
                <c:pt idx="129">
                  <c:v>1.2087149700315558</c:v>
                </c:pt>
                <c:pt idx="130">
                  <c:v>1.2045145445387684</c:v>
                </c:pt>
                <c:pt idx="131">
                  <c:v>1.2003751888578609</c:v>
                </c:pt>
                <c:pt idx="132">
                  <c:v>1.1962981638766721</c:v>
                </c:pt>
                <c:pt idx="133">
                  <c:v>1.1922847114965067</c:v>
                </c:pt>
                <c:pt idx="134">
                  <c:v>1.1883360542538388</c:v>
                </c:pt>
                <c:pt idx="135">
                  <c:v>1.1844533949479159</c:v>
                </c:pt>
                <c:pt idx="136">
                  <c:v>1.1806379162743748</c:v>
                </c:pt>
                <c:pt idx="137">
                  <c:v>1.1768907804649809</c:v>
                </c:pt>
                <c:pt idx="138">
                  <c:v>1.1732131289336007</c:v>
                </c:pt>
                <c:pt idx="139">
                  <c:v>1.1696060819285174</c:v>
                </c:pt>
                <c:pt idx="140">
                  <c:v>1.1660707381911908</c:v>
                </c:pt>
                <c:pt idx="141">
                  <c:v>1.1626081746215708</c:v>
                </c:pt>
                <c:pt idx="142">
                  <c:v>1.1592194459500635</c:v>
                </c:pt>
                <c:pt idx="143">
                  <c:v>1.1559055844162494</c:v>
                </c:pt>
                <c:pt idx="144">
                  <c:v>1.152667599454454</c:v>
                </c:pt>
                <c:pt idx="145">
                  <c:v>1.1495064773862635</c:v>
                </c:pt>
                <c:pt idx="146">
                  <c:v>1.1464231811200825</c:v>
                </c:pt>
                <c:pt idx="147">
                  <c:v>1.1434186498578223</c:v>
                </c:pt>
                <c:pt idx="148">
                  <c:v>1.1404937988088109</c:v>
                </c:pt>
                <c:pt idx="149">
                  <c:v>1.1376495189110112</c:v>
                </c:pt>
                <c:pt idx="150">
                  <c:v>1.1348866765596337</c:v>
                </c:pt>
                <c:pt idx="151">
                  <c:v>1.1322061133432224</c:v>
                </c:pt>
                <c:pt idx="152">
                  <c:v>1.1296086457873007</c:v>
                </c:pt>
                <c:pt idx="153">
                  <c:v>1.1270950651056482</c:v>
                </c:pt>
                <c:pt idx="154">
                  <c:v>1.1246661369592899</c:v>
                </c:pt>
                <c:pt idx="155">
                  <c:v>1.122322601223269</c:v>
                </c:pt>
                <c:pt idx="156">
                  <c:v>1.1200651717612728</c:v>
                </c:pt>
                <c:pt idx="157">
                  <c:v>1.1178945362081838</c:v>
                </c:pt>
                <c:pt idx="158">
                  <c:v>1.1158113557606191</c:v>
                </c:pt>
                <c:pt idx="159">
                  <c:v>1.1138162649755228</c:v>
                </c:pt>
                <c:pt idx="160">
                  <c:v>1.1119098715768754</c:v>
                </c:pt>
                <c:pt idx="161">
                  <c:v>1.1100927562705731</c:v>
                </c:pt>
                <c:pt idx="162">
                  <c:v>1.1083654725675416</c:v>
                </c:pt>
                <c:pt idx="163">
                  <c:v>1.1067285466151293</c:v>
                </c:pt>
                <c:pt idx="164">
                  <c:v>1.1051824770368384</c:v>
                </c:pt>
                <c:pt idx="165">
                  <c:v>1.1037277347804397</c:v>
                </c:pt>
                <c:pt idx="166">
                  <c:v>1.1023647629745168</c:v>
                </c:pt>
                <c:pt idx="167">
                  <c:v>1.1010939767934853</c:v>
                </c:pt>
                <c:pt idx="168">
                  <c:v>1.0999157633311261</c:v>
                </c:pt>
                <c:pt idx="169">
                  <c:v>1.0988304814826737</c:v>
                </c:pt>
                <c:pt idx="170">
                  <c:v>1.0978384618354924</c:v>
                </c:pt>
                <c:pt idx="171">
                  <c:v>1.0969400065683765</c:v>
                </c:pt>
                <c:pt idx="172">
                  <c:v>1.0961353893595043</c:v>
                </c:pt>
                <c:pt idx="173">
                  <c:v>1.0954248553030719</c:v>
                </c:pt>
                <c:pt idx="174">
                  <c:v>1.0948086208346357</c:v>
                </c:pt>
                <c:pt idx="175">
                  <c:v>1.0942868736651845</c:v>
                </c:pt>
                <c:pt idx="176">
                  <c:v>1.093859772723961</c:v>
                </c:pt>
                <c:pt idx="177">
                  <c:v>1.0935274481100485</c:v>
                </c:pt>
                <c:pt idx="178">
                  <c:v>1.0932900010527442</c:v>
                </c:pt>
                <c:pt idx="179">
                  <c:v>1.0931475038807217</c:v>
                </c:pt>
                <c:pt idx="180">
                  <c:v>1.0931000000000002</c:v>
                </c:pt>
                <c:pt idx="181">
                  <c:v>1.0931475038807217</c:v>
                </c:pt>
                <c:pt idx="182">
                  <c:v>1.0932900010527442</c:v>
                </c:pt>
                <c:pt idx="183">
                  <c:v>1.0935274481100485</c:v>
                </c:pt>
                <c:pt idx="184">
                  <c:v>1.093859772723961</c:v>
                </c:pt>
                <c:pt idx="185">
                  <c:v>1.0942868736651845</c:v>
                </c:pt>
                <c:pt idx="186">
                  <c:v>1.0948086208346357</c:v>
                </c:pt>
                <c:pt idx="187">
                  <c:v>1.0954248553030717</c:v>
                </c:pt>
                <c:pt idx="188">
                  <c:v>1.0961353893595043</c:v>
                </c:pt>
                <c:pt idx="189">
                  <c:v>1.0969400065683765</c:v>
                </c:pt>
                <c:pt idx="190">
                  <c:v>1.0978384618354924</c:v>
                </c:pt>
                <c:pt idx="191">
                  <c:v>1.0988304814826737</c:v>
                </c:pt>
                <c:pt idx="192">
                  <c:v>1.0999157633311261</c:v>
                </c:pt>
                <c:pt idx="193">
                  <c:v>1.1010939767934853</c:v>
                </c:pt>
                <c:pt idx="194">
                  <c:v>1.1023647629745168</c:v>
                </c:pt>
                <c:pt idx="195">
                  <c:v>1.1037277347804397</c:v>
                </c:pt>
                <c:pt idx="196">
                  <c:v>1.1051824770368384</c:v>
                </c:pt>
                <c:pt idx="197">
                  <c:v>1.1067285466151293</c:v>
                </c:pt>
                <c:pt idx="198">
                  <c:v>1.1083654725675416</c:v>
                </c:pt>
                <c:pt idx="199">
                  <c:v>1.1100927562705731</c:v>
                </c:pt>
                <c:pt idx="200">
                  <c:v>1.1119098715768752</c:v>
                </c:pt>
                <c:pt idx="201">
                  <c:v>1.1138162649755228</c:v>
                </c:pt>
                <c:pt idx="202">
                  <c:v>1.1158113557606191</c:v>
                </c:pt>
                <c:pt idx="203">
                  <c:v>1.1178945362081838</c:v>
                </c:pt>
                <c:pt idx="204">
                  <c:v>1.1200651717612728</c:v>
                </c:pt>
                <c:pt idx="205">
                  <c:v>1.122322601223269</c:v>
                </c:pt>
                <c:pt idx="206">
                  <c:v>1.1246661369592899</c:v>
                </c:pt>
                <c:pt idx="207">
                  <c:v>1.1270950651056482</c:v>
                </c:pt>
                <c:pt idx="208">
                  <c:v>1.1296086457873007</c:v>
                </c:pt>
                <c:pt idx="209">
                  <c:v>1.1322061133432224</c:v>
                </c:pt>
                <c:pt idx="210">
                  <c:v>1.1348866765596337</c:v>
                </c:pt>
                <c:pt idx="211">
                  <c:v>1.1376495189110112</c:v>
                </c:pt>
                <c:pt idx="212">
                  <c:v>1.1404937988088109</c:v>
                </c:pt>
                <c:pt idx="213">
                  <c:v>1.1434186498578223</c:v>
                </c:pt>
                <c:pt idx="214">
                  <c:v>1.1464231811200825</c:v>
                </c:pt>
                <c:pt idx="215">
                  <c:v>1.1495064773862635</c:v>
                </c:pt>
                <c:pt idx="216">
                  <c:v>1.152667599454454</c:v>
                </c:pt>
                <c:pt idx="217">
                  <c:v>1.1559055844162494</c:v>
                </c:pt>
                <c:pt idx="218">
                  <c:v>1.1592194459500635</c:v>
                </c:pt>
                <c:pt idx="219">
                  <c:v>1.1626081746215708</c:v>
                </c:pt>
                <c:pt idx="220">
                  <c:v>1.1660707381911908</c:v>
                </c:pt>
                <c:pt idx="221">
                  <c:v>1.1696060819285174</c:v>
                </c:pt>
                <c:pt idx="222">
                  <c:v>1.1732131289336007</c:v>
                </c:pt>
                <c:pt idx="223">
                  <c:v>1.1768907804649809</c:v>
                </c:pt>
                <c:pt idx="224">
                  <c:v>1.1806379162743748</c:v>
                </c:pt>
                <c:pt idx="225">
                  <c:v>1.1844533949479159</c:v>
                </c:pt>
                <c:pt idx="226">
                  <c:v>1.1883360542538388</c:v>
                </c:pt>
                <c:pt idx="227">
                  <c:v>1.1922847114965067</c:v>
                </c:pt>
                <c:pt idx="228">
                  <c:v>1.1962981638766723</c:v>
                </c:pt>
                <c:pt idx="229">
                  <c:v>1.2003751888578609</c:v>
                </c:pt>
                <c:pt idx="230">
                  <c:v>1.2045145445387684</c:v>
                </c:pt>
                <c:pt idx="231">
                  <c:v>1.2087149700315556</c:v>
                </c:pt>
                <c:pt idx="232">
                  <c:v>1.2129751858459272</c:v>
                </c:pt>
                <c:pt idx="233">
                  <c:v>1.2172938942788762</c:v>
                </c:pt>
                <c:pt idx="234">
                  <c:v>1.2216697798099776</c:v>
                </c:pt>
                <c:pt idx="235">
                  <c:v>1.2261015095021086</c:v>
                </c:pt>
                <c:pt idx="236">
                  <c:v>1.2305877334074742</c:v>
                </c:pt>
                <c:pt idx="237">
                  <c:v>1.2351270849788132</c:v>
                </c:pt>
                <c:pt idx="238">
                  <c:v>1.2397181814856635</c:v>
                </c:pt>
                <c:pt idx="239">
                  <c:v>1.2443596244355541</c:v>
                </c:pt>
                <c:pt idx="240">
                  <c:v>1.24905</c:v>
                </c:pt>
                <c:pt idx="241">
                  <c:v>1.2537878794451676</c:v>
                </c:pt>
                <c:pt idx="242">
                  <c:v>1.2585718195670808</c:v>
                </c:pt>
                <c:pt idx="243">
                  <c:v>1.2634003631312354</c:v>
                </c:pt>
                <c:pt idx="244">
                  <c:v>1.2682720393164866</c:v>
                </c:pt>
                <c:pt idx="245">
                  <c:v>1.2731853641630759</c:v>
                </c:pt>
                <c:pt idx="246">
                  <c:v>1.2781388410246579</c:v>
                </c:pt>
                <c:pt idx="247">
                  <c:v>1.2831309610241954</c:v>
                </c:pt>
                <c:pt idx="248">
                  <c:v>1.2881602035135771</c:v>
                </c:pt>
                <c:pt idx="249">
                  <c:v>1.2932250365368207</c:v>
                </c:pt>
                <c:pt idx="250">
                  <c:v>1.298323917296724</c:v>
                </c:pt>
                <c:pt idx="251">
                  <c:v>1.3034552926248129</c:v>
                </c:pt>
                <c:pt idx="252">
                  <c:v>1.308617599454454</c:v>
                </c:pt>
                <c:pt idx="253">
                  <c:v>1.3138092652969784</c:v>
                </c:pt>
                <c:pt idx="254">
                  <c:v>1.319028708720678</c:v>
                </c:pt>
                <c:pt idx="255">
                  <c:v>1.3242743398325239</c:v>
                </c:pt>
                <c:pt idx="256">
                  <c:v>1.3295445607624636</c:v>
                </c:pt>
                <c:pt idx="257">
                  <c:v>1.3348377661501485</c:v>
                </c:pt>
                <c:pt idx="258">
                  <c:v>1.3401523436339406</c:v>
                </c:pt>
                <c:pt idx="259">
                  <c:v>1.3454866743420557</c:v>
                </c:pt>
                <c:pt idx="260">
                  <c:v>1.3508391333856844</c:v>
                </c:pt>
                <c:pt idx="261">
                  <c:v>1.356208090353952</c:v>
                </c:pt>
                <c:pt idx="262">
                  <c:v>1.3615919098105556</c:v>
                </c:pt>
                <c:pt idx="263">
                  <c:v>1.3669889517919347</c:v>
                </c:pt>
                <c:pt idx="264">
                  <c:v>1.3723975723068189</c:v>
                </c:pt>
                <c:pt idx="265">
                  <c:v>1.3778161238370055</c:v>
                </c:pt>
                <c:pt idx="266">
                  <c:v>1.3832429558392072</c:v>
                </c:pt>
                <c:pt idx="267">
                  <c:v>1.3886764152478257</c:v>
                </c:pt>
                <c:pt idx="268">
                  <c:v>1.3941148469784901</c:v>
                </c:pt>
                <c:pt idx="269">
                  <c:v>1.3995565944322113</c:v>
                </c:pt>
                <c:pt idx="270">
                  <c:v>1.405</c:v>
                </c:pt>
                <c:pt idx="271">
                  <c:v>1.4104434055677886</c:v>
                </c:pt>
                <c:pt idx="272">
                  <c:v>1.4158851530215102</c:v>
                </c:pt>
                <c:pt idx="273">
                  <c:v>1.4213235847521744</c:v>
                </c:pt>
                <c:pt idx="274">
                  <c:v>1.4267570441607926</c:v>
                </c:pt>
                <c:pt idx="275">
                  <c:v>1.4321838761629946</c:v>
                </c:pt>
                <c:pt idx="276">
                  <c:v>1.4376024276931809</c:v>
                </c:pt>
                <c:pt idx="277">
                  <c:v>1.4430110482080656</c:v>
                </c:pt>
                <c:pt idx="278">
                  <c:v>1.4484080901894445</c:v>
                </c:pt>
                <c:pt idx="279">
                  <c:v>1.4537919096460479</c:v>
                </c:pt>
                <c:pt idx="280">
                  <c:v>1.4591608666143154</c:v>
                </c:pt>
                <c:pt idx="281">
                  <c:v>1.4645133256579443</c:v>
                </c:pt>
                <c:pt idx="282">
                  <c:v>1.4698476563660592</c:v>
                </c:pt>
                <c:pt idx="283">
                  <c:v>1.4751622338498516</c:v>
                </c:pt>
                <c:pt idx="284">
                  <c:v>1.4804554392375362</c:v>
                </c:pt>
                <c:pt idx="285">
                  <c:v>1.4857256601674762</c:v>
                </c:pt>
                <c:pt idx="286">
                  <c:v>1.490971291279322</c:v>
                </c:pt>
                <c:pt idx="287">
                  <c:v>1.4961907347030217</c:v>
                </c:pt>
                <c:pt idx="288">
                  <c:v>1.5013824005455461</c:v>
                </c:pt>
                <c:pt idx="289">
                  <c:v>1.506544707375187</c:v>
                </c:pt>
                <c:pt idx="290">
                  <c:v>1.5116760827032762</c:v>
                </c:pt>
                <c:pt idx="291">
                  <c:v>1.5167749634631793</c:v>
                </c:pt>
                <c:pt idx="292">
                  <c:v>1.521839796486423</c:v>
                </c:pt>
                <c:pt idx="293">
                  <c:v>1.5268690389758044</c:v>
                </c:pt>
                <c:pt idx="294">
                  <c:v>1.5318611589753419</c:v>
                </c:pt>
                <c:pt idx="295">
                  <c:v>1.5368146358369241</c:v>
                </c:pt>
                <c:pt idx="296">
                  <c:v>1.5417279606835133</c:v>
                </c:pt>
                <c:pt idx="297">
                  <c:v>1.5465996368687647</c:v>
                </c:pt>
                <c:pt idx="298">
                  <c:v>1.5514281804329193</c:v>
                </c:pt>
                <c:pt idx="299">
                  <c:v>1.5562121205548327</c:v>
                </c:pt>
                <c:pt idx="300">
                  <c:v>1.5609500000000001</c:v>
                </c:pt>
                <c:pt idx="301">
                  <c:v>1.5656403755644459</c:v>
                </c:pt>
                <c:pt idx="302">
                  <c:v>1.5702818185143366</c:v>
                </c:pt>
                <c:pt idx="303">
                  <c:v>1.5748729150211869</c:v>
                </c:pt>
                <c:pt idx="304">
                  <c:v>1.5794122665925261</c:v>
                </c:pt>
                <c:pt idx="305">
                  <c:v>1.5838984904978912</c:v>
                </c:pt>
                <c:pt idx="306">
                  <c:v>1.5883302201900222</c:v>
                </c:pt>
                <c:pt idx="307">
                  <c:v>1.5927061057211238</c:v>
                </c:pt>
                <c:pt idx="308">
                  <c:v>1.5970248141540728</c:v>
                </c:pt>
                <c:pt idx="309">
                  <c:v>1.6012850299684442</c:v>
                </c:pt>
                <c:pt idx="310">
                  <c:v>1.6054854554612317</c:v>
                </c:pt>
                <c:pt idx="311">
                  <c:v>1.6096248111421392</c:v>
                </c:pt>
                <c:pt idx="312">
                  <c:v>1.6137018361233277</c:v>
                </c:pt>
                <c:pt idx="313">
                  <c:v>1.6177152885034933</c:v>
                </c:pt>
                <c:pt idx="314">
                  <c:v>1.6216639457461612</c:v>
                </c:pt>
                <c:pt idx="315">
                  <c:v>1.6255466050520841</c:v>
                </c:pt>
                <c:pt idx="316">
                  <c:v>1.6293620837256251</c:v>
                </c:pt>
                <c:pt idx="317">
                  <c:v>1.6331092195350194</c:v>
                </c:pt>
                <c:pt idx="318">
                  <c:v>1.6367868710663993</c:v>
                </c:pt>
                <c:pt idx="319">
                  <c:v>1.6403939180714826</c:v>
                </c:pt>
                <c:pt idx="320">
                  <c:v>1.6439292618088093</c:v>
                </c:pt>
                <c:pt idx="321">
                  <c:v>1.6473918253784292</c:v>
                </c:pt>
                <c:pt idx="322">
                  <c:v>1.6507805540499365</c:v>
                </c:pt>
                <c:pt idx="323">
                  <c:v>1.6540944155837507</c:v>
                </c:pt>
                <c:pt idx="324">
                  <c:v>1.6573324005455461</c:v>
                </c:pt>
                <c:pt idx="325">
                  <c:v>1.6604935226137365</c:v>
                </c:pt>
                <c:pt idx="326">
                  <c:v>1.6635768188799176</c:v>
                </c:pt>
                <c:pt idx="327">
                  <c:v>1.6665813501421778</c:v>
                </c:pt>
                <c:pt idx="328">
                  <c:v>1.6695062011911892</c:v>
                </c:pt>
                <c:pt idx="329">
                  <c:v>1.6723504810889889</c:v>
                </c:pt>
                <c:pt idx="330">
                  <c:v>1.6751133234403663</c:v>
                </c:pt>
                <c:pt idx="331">
                  <c:v>1.6777938866567776</c:v>
                </c:pt>
                <c:pt idx="332">
                  <c:v>1.6803913542126994</c:v>
                </c:pt>
                <c:pt idx="333">
                  <c:v>1.6829049348943519</c:v>
                </c:pt>
                <c:pt idx="334">
                  <c:v>1.68533386304071</c:v>
                </c:pt>
                <c:pt idx="335">
                  <c:v>1.6876773987767311</c:v>
                </c:pt>
                <c:pt idx="336">
                  <c:v>1.6899348282387272</c:v>
                </c:pt>
                <c:pt idx="337">
                  <c:v>1.692105463791816</c:v>
                </c:pt>
                <c:pt idx="338">
                  <c:v>1.694188644239381</c:v>
                </c:pt>
                <c:pt idx="339">
                  <c:v>1.6961837350244771</c:v>
                </c:pt>
                <c:pt idx="340">
                  <c:v>1.6980901284231249</c:v>
                </c:pt>
                <c:pt idx="341">
                  <c:v>1.6999072437294269</c:v>
                </c:pt>
                <c:pt idx="342">
                  <c:v>1.7016345274324585</c:v>
                </c:pt>
                <c:pt idx="343">
                  <c:v>1.7032714533848707</c:v>
                </c:pt>
                <c:pt idx="344">
                  <c:v>1.7048175229631617</c:v>
                </c:pt>
                <c:pt idx="345">
                  <c:v>1.7062722652195603</c:v>
                </c:pt>
                <c:pt idx="346">
                  <c:v>1.7076352370254833</c:v>
                </c:pt>
                <c:pt idx="347">
                  <c:v>1.7089060232065147</c:v>
                </c:pt>
                <c:pt idx="348">
                  <c:v>1.710084236668874</c:v>
                </c:pt>
                <c:pt idx="349">
                  <c:v>1.7111695185173263</c:v>
                </c:pt>
                <c:pt idx="350">
                  <c:v>1.7121615381645077</c:v>
                </c:pt>
                <c:pt idx="351">
                  <c:v>1.7130599934316235</c:v>
                </c:pt>
                <c:pt idx="352">
                  <c:v>1.7138646106404958</c:v>
                </c:pt>
                <c:pt idx="353">
                  <c:v>1.7145751446969284</c:v>
                </c:pt>
                <c:pt idx="354">
                  <c:v>1.7151913791653643</c:v>
                </c:pt>
                <c:pt idx="355">
                  <c:v>1.7157131263348155</c:v>
                </c:pt>
                <c:pt idx="356">
                  <c:v>1.7161402272760391</c:v>
                </c:pt>
                <c:pt idx="357">
                  <c:v>1.7164725518899515</c:v>
                </c:pt>
                <c:pt idx="358">
                  <c:v>1.7167099989472558</c:v>
                </c:pt>
                <c:pt idx="359">
                  <c:v>1.7168524961192784</c:v>
                </c:pt>
              </c:numCache>
            </c:numRef>
          </c:xVal>
          <c:yVal>
            <c:numRef>
              <c:f>'ER6N Data'!$K$3:$K$362</c:f>
              <c:numCache>
                <c:formatCode>General</c:formatCode>
                <c:ptCount val="360"/>
                <c:pt idx="0">
                  <c:v>0.31189999999999996</c:v>
                </c:pt>
                <c:pt idx="1">
                  <c:v>0.31734340556778867</c:v>
                </c:pt>
                <c:pt idx="2">
                  <c:v>0.32278515302151001</c:v>
                </c:pt>
                <c:pt idx="3">
                  <c:v>0.32822358475217411</c:v>
                </c:pt>
                <c:pt idx="4">
                  <c:v>0.33365704416079262</c:v>
                </c:pt>
                <c:pt idx="5">
                  <c:v>0.33908387616299451</c:v>
                </c:pt>
                <c:pt idx="6">
                  <c:v>0.34450242769318107</c:v>
                </c:pt>
                <c:pt idx="7">
                  <c:v>0.34991104820806546</c:v>
                </c:pt>
                <c:pt idx="8">
                  <c:v>0.35530809018944437</c:v>
                </c:pt>
                <c:pt idx="9">
                  <c:v>0.36069190964604797</c:v>
                </c:pt>
                <c:pt idx="10">
                  <c:v>0.36606086661431553</c:v>
                </c:pt>
                <c:pt idx="11">
                  <c:v>0.37141332565794427</c:v>
                </c:pt>
                <c:pt idx="12">
                  <c:v>0.37674765636605911</c:v>
                </c:pt>
                <c:pt idx="13">
                  <c:v>0.38206223384985144</c:v>
                </c:pt>
                <c:pt idx="14">
                  <c:v>0.38735543923753629</c:v>
                </c:pt>
                <c:pt idx="15">
                  <c:v>0.39262566016747613</c:v>
                </c:pt>
                <c:pt idx="16">
                  <c:v>0.39787129127932197</c:v>
                </c:pt>
                <c:pt idx="17">
                  <c:v>0.40309073470302154</c:v>
                </c:pt>
                <c:pt idx="18">
                  <c:v>0.40828240054554604</c:v>
                </c:pt>
                <c:pt idx="19">
                  <c:v>0.41344470737518713</c:v>
                </c:pt>
                <c:pt idx="20">
                  <c:v>0.41857608270327601</c:v>
                </c:pt>
                <c:pt idx="21">
                  <c:v>0.42367496346317912</c:v>
                </c:pt>
                <c:pt idx="22">
                  <c:v>0.42873979648642291</c:v>
                </c:pt>
                <c:pt idx="23">
                  <c:v>0.43376903897580443</c:v>
                </c:pt>
                <c:pt idx="24">
                  <c:v>0.43876115897534201</c:v>
                </c:pt>
                <c:pt idx="25">
                  <c:v>0.44371463583692405</c:v>
                </c:pt>
                <c:pt idx="26">
                  <c:v>0.44862796068351318</c:v>
                </c:pt>
                <c:pt idx="27">
                  <c:v>0.4534996368687646</c:v>
                </c:pt>
                <c:pt idx="28">
                  <c:v>0.45832818043291929</c:v>
                </c:pt>
                <c:pt idx="29">
                  <c:v>0.46311212055483247</c:v>
                </c:pt>
                <c:pt idx="30">
                  <c:v>0.46784999999999988</c:v>
                </c:pt>
                <c:pt idx="31">
                  <c:v>0.47254037556444584</c:v>
                </c:pt>
                <c:pt idx="32">
                  <c:v>0.47718181851433655</c:v>
                </c:pt>
                <c:pt idx="33">
                  <c:v>0.48177291502118691</c:v>
                </c:pt>
                <c:pt idx="34">
                  <c:v>0.48631226659252591</c:v>
                </c:pt>
                <c:pt idx="35">
                  <c:v>0.4907984904978912</c:v>
                </c:pt>
                <c:pt idx="36">
                  <c:v>0.49523022019002227</c:v>
                </c:pt>
                <c:pt idx="37">
                  <c:v>0.49960610572112379</c:v>
                </c:pt>
                <c:pt idx="38">
                  <c:v>0.50392481415407275</c:v>
                </c:pt>
                <c:pt idx="39">
                  <c:v>0.50818502996844417</c:v>
                </c:pt>
                <c:pt idx="40">
                  <c:v>0.51238545546123149</c:v>
                </c:pt>
                <c:pt idx="41">
                  <c:v>0.51652481114213911</c:v>
                </c:pt>
                <c:pt idx="42">
                  <c:v>0.52060183612332778</c:v>
                </c:pt>
                <c:pt idx="43">
                  <c:v>0.52461528850349315</c:v>
                </c:pt>
                <c:pt idx="44">
                  <c:v>0.52856394574616117</c:v>
                </c:pt>
                <c:pt idx="45">
                  <c:v>0.53244660505208408</c:v>
                </c:pt>
                <c:pt idx="46">
                  <c:v>0.53626208372562523</c:v>
                </c:pt>
                <c:pt idx="47">
                  <c:v>0.54000921953501924</c:v>
                </c:pt>
                <c:pt idx="48">
                  <c:v>0.54368687106639912</c:v>
                </c:pt>
                <c:pt idx="49">
                  <c:v>0.54729391807148253</c:v>
                </c:pt>
                <c:pt idx="50">
                  <c:v>0.5508292618088092</c:v>
                </c:pt>
                <c:pt idx="51">
                  <c:v>0.55429182537842914</c:v>
                </c:pt>
                <c:pt idx="52">
                  <c:v>0.55768055404993655</c:v>
                </c:pt>
                <c:pt idx="53">
                  <c:v>0.56099441558375052</c:v>
                </c:pt>
                <c:pt idx="54">
                  <c:v>0.56423240054554602</c:v>
                </c:pt>
                <c:pt idx="55">
                  <c:v>0.56739352261373643</c:v>
                </c:pt>
                <c:pt idx="56">
                  <c:v>0.57047681887991741</c:v>
                </c:pt>
                <c:pt idx="57">
                  <c:v>0.5734813501421776</c:v>
                </c:pt>
                <c:pt idx="58">
                  <c:v>0.57640620119118924</c:v>
                </c:pt>
                <c:pt idx="59">
                  <c:v>0.57925048108898869</c:v>
                </c:pt>
                <c:pt idx="60">
                  <c:v>0.58201332344036638</c:v>
                </c:pt>
                <c:pt idx="61">
                  <c:v>0.58469388665677746</c:v>
                </c:pt>
                <c:pt idx="62">
                  <c:v>0.58729135421269918</c:v>
                </c:pt>
                <c:pt idx="63">
                  <c:v>0.58980493489435182</c:v>
                </c:pt>
                <c:pt idx="64">
                  <c:v>0.59223386304071013</c:v>
                </c:pt>
                <c:pt idx="65">
                  <c:v>0.5945773987767311</c:v>
                </c:pt>
                <c:pt idx="66">
                  <c:v>0.59683482823872713</c:v>
                </c:pt>
                <c:pt idx="67">
                  <c:v>0.59900546379181607</c:v>
                </c:pt>
                <c:pt idx="68">
                  <c:v>0.60108864423938091</c:v>
                </c:pt>
                <c:pt idx="69">
                  <c:v>0.6030837350244771</c:v>
                </c:pt>
                <c:pt idx="70">
                  <c:v>0.60499012842312472</c:v>
                </c:pt>
                <c:pt idx="71">
                  <c:v>0.60680724372942674</c:v>
                </c:pt>
                <c:pt idx="72">
                  <c:v>0.60853452743245828</c:v>
                </c:pt>
                <c:pt idx="73">
                  <c:v>0.61017145338487067</c:v>
                </c:pt>
                <c:pt idx="74">
                  <c:v>0.61171752296316151</c:v>
                </c:pt>
                <c:pt idx="75">
                  <c:v>0.61317226521956036</c:v>
                </c:pt>
                <c:pt idx="76">
                  <c:v>0.61453523702548329</c:v>
                </c:pt>
                <c:pt idx="77">
                  <c:v>0.61580602320651479</c:v>
                </c:pt>
                <c:pt idx="78">
                  <c:v>0.61698423666887381</c:v>
                </c:pt>
                <c:pt idx="79">
                  <c:v>0.61806951851732628</c:v>
                </c:pt>
                <c:pt idx="80">
                  <c:v>0.6190615381645076</c:v>
                </c:pt>
                <c:pt idx="81">
                  <c:v>0.61995999343162334</c:v>
                </c:pt>
                <c:pt idx="82">
                  <c:v>0.62076461064049571</c:v>
                </c:pt>
                <c:pt idx="83">
                  <c:v>0.62147514469692822</c:v>
                </c:pt>
                <c:pt idx="84">
                  <c:v>0.62209137916536439</c:v>
                </c:pt>
                <c:pt idx="85">
                  <c:v>0.62261312633481536</c:v>
                </c:pt>
                <c:pt idx="86">
                  <c:v>0.62304022727603914</c:v>
                </c:pt>
                <c:pt idx="87">
                  <c:v>0.62337255188995155</c:v>
                </c:pt>
                <c:pt idx="88">
                  <c:v>0.62360999894725588</c:v>
                </c:pt>
                <c:pt idx="89">
                  <c:v>0.62375249611927841</c:v>
                </c:pt>
                <c:pt idx="90">
                  <c:v>0.62379999999999991</c:v>
                </c:pt>
                <c:pt idx="91">
                  <c:v>0.62375249611927841</c:v>
                </c:pt>
                <c:pt idx="92">
                  <c:v>0.62360999894725588</c:v>
                </c:pt>
                <c:pt idx="93">
                  <c:v>0.62337255188995155</c:v>
                </c:pt>
                <c:pt idx="94">
                  <c:v>0.62304022727603914</c:v>
                </c:pt>
                <c:pt idx="95">
                  <c:v>0.62261312633481536</c:v>
                </c:pt>
                <c:pt idx="96">
                  <c:v>0.62209137916536439</c:v>
                </c:pt>
                <c:pt idx="97">
                  <c:v>0.62147514469692822</c:v>
                </c:pt>
                <c:pt idx="98">
                  <c:v>0.62076461064049571</c:v>
                </c:pt>
                <c:pt idx="99">
                  <c:v>0.61995999343162334</c:v>
                </c:pt>
                <c:pt idx="100">
                  <c:v>0.6190615381645076</c:v>
                </c:pt>
                <c:pt idx="101">
                  <c:v>0.61806951851732628</c:v>
                </c:pt>
                <c:pt idx="102">
                  <c:v>0.61698423666887392</c:v>
                </c:pt>
                <c:pt idx="103">
                  <c:v>0.61580602320651479</c:v>
                </c:pt>
                <c:pt idx="104">
                  <c:v>0.61453523702548329</c:v>
                </c:pt>
                <c:pt idx="105">
                  <c:v>0.61317226521956036</c:v>
                </c:pt>
                <c:pt idx="106">
                  <c:v>0.61171752296316151</c:v>
                </c:pt>
                <c:pt idx="107">
                  <c:v>0.61017145338487078</c:v>
                </c:pt>
                <c:pt idx="108">
                  <c:v>0.60853452743245828</c:v>
                </c:pt>
                <c:pt idx="109">
                  <c:v>0.60680724372942685</c:v>
                </c:pt>
                <c:pt idx="110">
                  <c:v>0.60499012842312472</c:v>
                </c:pt>
                <c:pt idx="111">
                  <c:v>0.6030837350244771</c:v>
                </c:pt>
                <c:pt idx="112">
                  <c:v>0.60108864423938091</c:v>
                </c:pt>
                <c:pt idx="113">
                  <c:v>0.59900546379181607</c:v>
                </c:pt>
                <c:pt idx="114">
                  <c:v>0.59683482823872713</c:v>
                </c:pt>
                <c:pt idx="115">
                  <c:v>0.5945773987767311</c:v>
                </c:pt>
                <c:pt idx="116">
                  <c:v>0.59223386304071002</c:v>
                </c:pt>
                <c:pt idx="117">
                  <c:v>0.58980493489435193</c:v>
                </c:pt>
                <c:pt idx="118">
                  <c:v>0.58729135421269918</c:v>
                </c:pt>
                <c:pt idx="119">
                  <c:v>0.58469388665677746</c:v>
                </c:pt>
                <c:pt idx="120">
                  <c:v>0.58201332344036638</c:v>
                </c:pt>
                <c:pt idx="121">
                  <c:v>0.57925048108898869</c:v>
                </c:pt>
                <c:pt idx="122">
                  <c:v>0.57640620119118924</c:v>
                </c:pt>
                <c:pt idx="123">
                  <c:v>0.5734813501421776</c:v>
                </c:pt>
                <c:pt idx="124">
                  <c:v>0.57047681887991741</c:v>
                </c:pt>
                <c:pt idx="125">
                  <c:v>0.56739352261373643</c:v>
                </c:pt>
                <c:pt idx="126">
                  <c:v>0.56423240054554602</c:v>
                </c:pt>
                <c:pt idx="127">
                  <c:v>0.56099441558375052</c:v>
                </c:pt>
                <c:pt idx="128">
                  <c:v>0.55768055404993655</c:v>
                </c:pt>
                <c:pt idx="129">
                  <c:v>0.55429182537842925</c:v>
                </c:pt>
                <c:pt idx="130">
                  <c:v>0.5508292618088092</c:v>
                </c:pt>
                <c:pt idx="131">
                  <c:v>0.54729391807148253</c:v>
                </c:pt>
                <c:pt idx="132">
                  <c:v>0.54368687106639912</c:v>
                </c:pt>
                <c:pt idx="133">
                  <c:v>0.54000921953501924</c:v>
                </c:pt>
                <c:pt idx="134">
                  <c:v>0.53626208372562523</c:v>
                </c:pt>
                <c:pt idx="135">
                  <c:v>0.53244660505208408</c:v>
                </c:pt>
                <c:pt idx="136">
                  <c:v>0.52856394574616117</c:v>
                </c:pt>
                <c:pt idx="137">
                  <c:v>0.52461528850349326</c:v>
                </c:pt>
                <c:pt idx="138">
                  <c:v>0.52060183612332778</c:v>
                </c:pt>
                <c:pt idx="139">
                  <c:v>0.51652481114213911</c:v>
                </c:pt>
                <c:pt idx="140">
                  <c:v>0.5123854554612316</c:v>
                </c:pt>
                <c:pt idx="141">
                  <c:v>0.50818502996844417</c:v>
                </c:pt>
                <c:pt idx="142">
                  <c:v>0.50392481415407275</c:v>
                </c:pt>
                <c:pt idx="143">
                  <c:v>0.49960610572112374</c:v>
                </c:pt>
                <c:pt idx="144">
                  <c:v>0.49523022019002233</c:v>
                </c:pt>
                <c:pt idx="145">
                  <c:v>0.49079849049789115</c:v>
                </c:pt>
                <c:pt idx="146">
                  <c:v>0.48631226659252591</c:v>
                </c:pt>
                <c:pt idx="147">
                  <c:v>0.48177291502118691</c:v>
                </c:pt>
                <c:pt idx="148">
                  <c:v>0.47718181851433655</c:v>
                </c:pt>
                <c:pt idx="149">
                  <c:v>0.47254037556444589</c:v>
                </c:pt>
                <c:pt idx="150">
                  <c:v>0.46784999999999988</c:v>
                </c:pt>
                <c:pt idx="151">
                  <c:v>0.46311212055483253</c:v>
                </c:pt>
                <c:pt idx="152">
                  <c:v>0.45832818043291923</c:v>
                </c:pt>
                <c:pt idx="153">
                  <c:v>0.4534996368687646</c:v>
                </c:pt>
                <c:pt idx="154">
                  <c:v>0.44862796068351318</c:v>
                </c:pt>
                <c:pt idx="155">
                  <c:v>0.44371463583692411</c:v>
                </c:pt>
                <c:pt idx="156">
                  <c:v>0.43876115897534207</c:v>
                </c:pt>
                <c:pt idx="157">
                  <c:v>0.43376903897580443</c:v>
                </c:pt>
                <c:pt idx="158">
                  <c:v>0.42873979648642296</c:v>
                </c:pt>
                <c:pt idx="159">
                  <c:v>0.42367496346317907</c:v>
                </c:pt>
                <c:pt idx="160">
                  <c:v>0.41857608270327606</c:v>
                </c:pt>
                <c:pt idx="161">
                  <c:v>0.41344470737518707</c:v>
                </c:pt>
                <c:pt idx="162">
                  <c:v>0.4082824005455461</c:v>
                </c:pt>
                <c:pt idx="163">
                  <c:v>0.40309073470302148</c:v>
                </c:pt>
                <c:pt idx="164">
                  <c:v>0.39787129127932197</c:v>
                </c:pt>
                <c:pt idx="165">
                  <c:v>0.39262566016747624</c:v>
                </c:pt>
                <c:pt idx="166">
                  <c:v>0.38735543923753629</c:v>
                </c:pt>
                <c:pt idx="167">
                  <c:v>0.3820622338498515</c:v>
                </c:pt>
                <c:pt idx="168">
                  <c:v>0.37674765636605906</c:v>
                </c:pt>
                <c:pt idx="169">
                  <c:v>0.37141332565794433</c:v>
                </c:pt>
                <c:pt idx="170">
                  <c:v>0.36606086661431547</c:v>
                </c:pt>
                <c:pt idx="171">
                  <c:v>0.36069190964604797</c:v>
                </c:pt>
                <c:pt idx="172">
                  <c:v>0.35530809018944431</c:v>
                </c:pt>
                <c:pt idx="173">
                  <c:v>0.34991104820806546</c:v>
                </c:pt>
                <c:pt idx="174">
                  <c:v>0.34450242769318118</c:v>
                </c:pt>
                <c:pt idx="175">
                  <c:v>0.33908387616299451</c:v>
                </c:pt>
                <c:pt idx="176">
                  <c:v>0.33365704416079273</c:v>
                </c:pt>
                <c:pt idx="177">
                  <c:v>0.32822358475217411</c:v>
                </c:pt>
                <c:pt idx="178">
                  <c:v>0.32278515302151006</c:v>
                </c:pt>
                <c:pt idx="179">
                  <c:v>0.31734340556778867</c:v>
                </c:pt>
                <c:pt idx="180">
                  <c:v>0.31190000000000001</c:v>
                </c:pt>
                <c:pt idx="181">
                  <c:v>0.30645659443221118</c:v>
                </c:pt>
                <c:pt idx="182">
                  <c:v>0.3010148469784899</c:v>
                </c:pt>
                <c:pt idx="183">
                  <c:v>0.29557641524782585</c:v>
                </c:pt>
                <c:pt idx="184">
                  <c:v>0.29014295583920729</c:v>
                </c:pt>
                <c:pt idx="185">
                  <c:v>0.28471612383700545</c:v>
                </c:pt>
                <c:pt idx="186">
                  <c:v>0.27929757230681884</c:v>
                </c:pt>
                <c:pt idx="187">
                  <c:v>0.27388895179193451</c:v>
                </c:pt>
                <c:pt idx="188">
                  <c:v>0.26849190981055554</c:v>
                </c:pt>
                <c:pt idx="189">
                  <c:v>0.263108090353952</c:v>
                </c:pt>
                <c:pt idx="190">
                  <c:v>0.25773913338568433</c:v>
                </c:pt>
                <c:pt idx="191">
                  <c:v>0.25238667434205564</c:v>
                </c:pt>
                <c:pt idx="192">
                  <c:v>0.24705234363394077</c:v>
                </c:pt>
                <c:pt idx="193">
                  <c:v>0.24173776615014847</c:v>
                </c:pt>
                <c:pt idx="194">
                  <c:v>0.23644456076246367</c:v>
                </c:pt>
                <c:pt idx="195">
                  <c:v>0.23117433983252372</c:v>
                </c:pt>
                <c:pt idx="196">
                  <c:v>0.225928708720678</c:v>
                </c:pt>
                <c:pt idx="197">
                  <c:v>0.22070926529697837</c:v>
                </c:pt>
                <c:pt idx="198">
                  <c:v>0.21551759945445392</c:v>
                </c:pt>
                <c:pt idx="199">
                  <c:v>0.21035529262481278</c:v>
                </c:pt>
                <c:pt idx="200">
                  <c:v>0.2052239172967239</c:v>
                </c:pt>
                <c:pt idx="201">
                  <c:v>0.20012503653682076</c:v>
                </c:pt>
                <c:pt idx="202">
                  <c:v>0.195060203513577</c:v>
                </c:pt>
                <c:pt idx="203">
                  <c:v>0.19003096102419553</c:v>
                </c:pt>
                <c:pt idx="204">
                  <c:v>0.1850388410246579</c:v>
                </c:pt>
                <c:pt idx="205">
                  <c:v>0.18008536416307588</c:v>
                </c:pt>
                <c:pt idx="206">
                  <c:v>0.17517203931648673</c:v>
                </c:pt>
                <c:pt idx="207">
                  <c:v>0.17030036313123537</c:v>
                </c:pt>
                <c:pt idx="208">
                  <c:v>0.16547181956708062</c:v>
                </c:pt>
                <c:pt idx="209">
                  <c:v>0.16068787944516749</c:v>
                </c:pt>
                <c:pt idx="210">
                  <c:v>0.15594999999999995</c:v>
                </c:pt>
                <c:pt idx="211">
                  <c:v>0.15125962443555407</c:v>
                </c:pt>
                <c:pt idx="212">
                  <c:v>0.14661818148566341</c:v>
                </c:pt>
                <c:pt idx="213">
                  <c:v>0.14202708497881303</c:v>
                </c:pt>
                <c:pt idx="214">
                  <c:v>0.13748773340747408</c:v>
                </c:pt>
                <c:pt idx="215">
                  <c:v>0.13300150950210868</c:v>
                </c:pt>
                <c:pt idx="216">
                  <c:v>0.12856977980997764</c:v>
                </c:pt>
                <c:pt idx="217">
                  <c:v>0.12419389427887609</c:v>
                </c:pt>
                <c:pt idx="218">
                  <c:v>0.11987518584592718</c:v>
                </c:pt>
                <c:pt idx="219">
                  <c:v>0.11561497003155563</c:v>
                </c:pt>
                <c:pt idx="220">
                  <c:v>0.1114145445387684</c:v>
                </c:pt>
                <c:pt idx="221">
                  <c:v>0.10727518885786083</c:v>
                </c:pt>
                <c:pt idx="222">
                  <c:v>0.10319816387667211</c:v>
                </c:pt>
                <c:pt idx="223">
                  <c:v>9.9184711496506733E-2</c:v>
                </c:pt>
                <c:pt idx="224">
                  <c:v>9.5236054253838714E-2</c:v>
                </c:pt>
                <c:pt idx="225">
                  <c:v>9.1353394947915834E-2</c:v>
                </c:pt>
                <c:pt idx="226">
                  <c:v>8.7537916274374683E-2</c:v>
                </c:pt>
                <c:pt idx="227">
                  <c:v>8.379078046498073E-2</c:v>
                </c:pt>
                <c:pt idx="228">
                  <c:v>8.0113128933600702E-2</c:v>
                </c:pt>
                <c:pt idx="229">
                  <c:v>7.6506081928517405E-2</c:v>
                </c:pt>
                <c:pt idx="230">
                  <c:v>7.2970738191190793E-2</c:v>
                </c:pt>
                <c:pt idx="231">
                  <c:v>6.9508174621570856E-2</c:v>
                </c:pt>
                <c:pt idx="232">
                  <c:v>6.611944595006336E-2</c:v>
                </c:pt>
                <c:pt idx="233">
                  <c:v>6.2805584416249366E-2</c:v>
                </c:pt>
                <c:pt idx="234">
                  <c:v>5.956759945445389E-2</c:v>
                </c:pt>
                <c:pt idx="235">
                  <c:v>5.6406477386263532E-2</c:v>
                </c:pt>
                <c:pt idx="236">
                  <c:v>5.3323181120082441E-2</c:v>
                </c:pt>
                <c:pt idx="237">
                  <c:v>5.0318649857822251E-2</c:v>
                </c:pt>
                <c:pt idx="238">
                  <c:v>4.7393798808810728E-2</c:v>
                </c:pt>
                <c:pt idx="239">
                  <c:v>4.4549518911011221E-2</c:v>
                </c:pt>
                <c:pt idx="240">
                  <c:v>4.178667655963364E-2</c:v>
                </c:pt>
                <c:pt idx="241">
                  <c:v>3.9106113343222393E-2</c:v>
                </c:pt>
                <c:pt idx="242">
                  <c:v>3.6508645787300675E-2</c:v>
                </c:pt>
                <c:pt idx="243">
                  <c:v>3.3995065105648092E-2</c:v>
                </c:pt>
                <c:pt idx="244">
                  <c:v>3.1566136959289892E-2</c:v>
                </c:pt>
                <c:pt idx="245">
                  <c:v>2.9222601223268863E-2</c:v>
                </c:pt>
                <c:pt idx="246">
                  <c:v>2.6965171761272777E-2</c:v>
                </c:pt>
                <c:pt idx="247">
                  <c:v>2.4794536208183893E-2</c:v>
                </c:pt>
                <c:pt idx="248">
                  <c:v>2.2711355760619056E-2</c:v>
                </c:pt>
                <c:pt idx="249">
                  <c:v>2.0716264975522813E-2</c:v>
                </c:pt>
                <c:pt idx="250">
                  <c:v>1.8809871576875137E-2</c:v>
                </c:pt>
                <c:pt idx="251">
                  <c:v>1.6992756270573062E-2</c:v>
                </c:pt>
                <c:pt idx="252">
                  <c:v>1.5265472567541627E-2</c:v>
                </c:pt>
                <c:pt idx="253">
                  <c:v>1.36285466151293E-2</c:v>
                </c:pt>
                <c:pt idx="254">
                  <c:v>1.2082477036838291E-2</c:v>
                </c:pt>
                <c:pt idx="255">
                  <c:v>1.0627734780439602E-2</c:v>
                </c:pt>
                <c:pt idx="256">
                  <c:v>9.2647629745166715E-3</c:v>
                </c:pt>
                <c:pt idx="257">
                  <c:v>7.9939767934851802E-3</c:v>
                </c:pt>
                <c:pt idx="258">
                  <c:v>6.8157633311260457E-3</c:v>
                </c:pt>
                <c:pt idx="259">
                  <c:v>5.7304814826736328E-3</c:v>
                </c:pt>
                <c:pt idx="260">
                  <c:v>4.7384618354923136E-3</c:v>
                </c:pt>
                <c:pt idx="261">
                  <c:v>3.8400065683765749E-3</c:v>
                </c:pt>
                <c:pt idx="262">
                  <c:v>3.0353893595042591E-3</c:v>
                </c:pt>
                <c:pt idx="263">
                  <c:v>2.3248553030716379E-3</c:v>
                </c:pt>
                <c:pt idx="264">
                  <c:v>1.7086208346355214E-3</c:v>
                </c:pt>
                <c:pt idx="265">
                  <c:v>1.1868736651845513E-3</c:v>
                </c:pt>
                <c:pt idx="266">
                  <c:v>7.5977272396082762E-4</c:v>
                </c:pt>
                <c:pt idx="267">
                  <c:v>4.2744811004841177E-4</c:v>
                </c:pt>
                <c:pt idx="268">
                  <c:v>1.9000105274402657E-4</c:v>
                </c:pt>
                <c:pt idx="269">
                  <c:v>4.7503880721555536E-5</c:v>
                </c:pt>
                <c:pt idx="270">
                  <c:v>0</c:v>
                </c:pt>
                <c:pt idx="271">
                  <c:v>4.7503880721555536E-5</c:v>
                </c:pt>
                <c:pt idx="272">
                  <c:v>1.9000105274402657E-4</c:v>
                </c:pt>
                <c:pt idx="273">
                  <c:v>4.2744811004841177E-4</c:v>
                </c:pt>
                <c:pt idx="274">
                  <c:v>7.5977272396077211E-4</c:v>
                </c:pt>
                <c:pt idx="275">
                  <c:v>1.1868736651845513E-3</c:v>
                </c:pt>
                <c:pt idx="276">
                  <c:v>1.7086208346355214E-3</c:v>
                </c:pt>
                <c:pt idx="277">
                  <c:v>2.3248553030716934E-3</c:v>
                </c:pt>
                <c:pt idx="278">
                  <c:v>3.0353893595042036E-3</c:v>
                </c:pt>
                <c:pt idx="279">
                  <c:v>3.8400065683765194E-3</c:v>
                </c:pt>
                <c:pt idx="280">
                  <c:v>4.7384618354922581E-3</c:v>
                </c:pt>
                <c:pt idx="281">
                  <c:v>5.7304814826736328E-3</c:v>
                </c:pt>
                <c:pt idx="282">
                  <c:v>6.8157633311260457E-3</c:v>
                </c:pt>
                <c:pt idx="283">
                  <c:v>7.9939767934851247E-3</c:v>
                </c:pt>
                <c:pt idx="284">
                  <c:v>9.2647629745166715E-3</c:v>
                </c:pt>
                <c:pt idx="285">
                  <c:v>1.0627734780439546E-2</c:v>
                </c:pt>
                <c:pt idx="286">
                  <c:v>1.2082477036838346E-2</c:v>
                </c:pt>
                <c:pt idx="287">
                  <c:v>1.3628546615129244E-2</c:v>
                </c:pt>
                <c:pt idx="288">
                  <c:v>1.5265472567541571E-2</c:v>
                </c:pt>
                <c:pt idx="289">
                  <c:v>1.6992756270573062E-2</c:v>
                </c:pt>
                <c:pt idx="290">
                  <c:v>1.8809871576875192E-2</c:v>
                </c:pt>
                <c:pt idx="291">
                  <c:v>2.0716264975522758E-2</c:v>
                </c:pt>
                <c:pt idx="292">
                  <c:v>2.2711355760619001E-2</c:v>
                </c:pt>
                <c:pt idx="293">
                  <c:v>2.4794536208183782E-2</c:v>
                </c:pt>
                <c:pt idx="294">
                  <c:v>2.6965171761272722E-2</c:v>
                </c:pt>
                <c:pt idx="295">
                  <c:v>2.9222601223268863E-2</c:v>
                </c:pt>
                <c:pt idx="296">
                  <c:v>3.1566136959289781E-2</c:v>
                </c:pt>
                <c:pt idx="297">
                  <c:v>3.3995065105648037E-2</c:v>
                </c:pt>
                <c:pt idx="298">
                  <c:v>3.650864578730062E-2</c:v>
                </c:pt>
                <c:pt idx="299">
                  <c:v>3.9106113343222504E-2</c:v>
                </c:pt>
                <c:pt idx="300">
                  <c:v>4.1786676559633584E-2</c:v>
                </c:pt>
                <c:pt idx="301">
                  <c:v>4.4549518911011166E-2</c:v>
                </c:pt>
                <c:pt idx="302">
                  <c:v>4.7393798808810672E-2</c:v>
                </c:pt>
                <c:pt idx="303">
                  <c:v>5.031864985782214E-2</c:v>
                </c:pt>
                <c:pt idx="304">
                  <c:v>5.3323181120082497E-2</c:v>
                </c:pt>
                <c:pt idx="305">
                  <c:v>5.6406477386263476E-2</c:v>
                </c:pt>
                <c:pt idx="306">
                  <c:v>5.9567599454453835E-2</c:v>
                </c:pt>
                <c:pt idx="307">
                  <c:v>6.2805584416249283E-2</c:v>
                </c:pt>
                <c:pt idx="308">
                  <c:v>6.6119445950063471E-2</c:v>
                </c:pt>
                <c:pt idx="309">
                  <c:v>6.9508174621570801E-2</c:v>
                </c:pt>
                <c:pt idx="310">
                  <c:v>7.2970738191190709E-2</c:v>
                </c:pt>
                <c:pt idx="311">
                  <c:v>7.6506081928517322E-2</c:v>
                </c:pt>
                <c:pt idx="312">
                  <c:v>8.0113128933600619E-2</c:v>
                </c:pt>
                <c:pt idx="313">
                  <c:v>8.3790780464980757E-2</c:v>
                </c:pt>
                <c:pt idx="314">
                  <c:v>8.7537916274374683E-2</c:v>
                </c:pt>
                <c:pt idx="315">
                  <c:v>9.1353394947915778E-2</c:v>
                </c:pt>
                <c:pt idx="316">
                  <c:v>9.5236054253838631E-2</c:v>
                </c:pt>
                <c:pt idx="317">
                  <c:v>9.9184711496506789E-2</c:v>
                </c:pt>
                <c:pt idx="318">
                  <c:v>0.10319816387667213</c:v>
                </c:pt>
                <c:pt idx="319">
                  <c:v>0.10727518885786072</c:v>
                </c:pt>
                <c:pt idx="320">
                  <c:v>0.11141454453876828</c:v>
                </c:pt>
                <c:pt idx="321">
                  <c:v>0.11561497003155558</c:v>
                </c:pt>
                <c:pt idx="322">
                  <c:v>0.11987518584592718</c:v>
                </c:pt>
                <c:pt idx="323">
                  <c:v>0.12419389427887612</c:v>
                </c:pt>
                <c:pt idx="324">
                  <c:v>0.12856977980997755</c:v>
                </c:pt>
                <c:pt idx="325">
                  <c:v>0.13300150950210857</c:v>
                </c:pt>
                <c:pt idx="326">
                  <c:v>0.13748773340747411</c:v>
                </c:pt>
                <c:pt idx="327">
                  <c:v>0.14202708497881306</c:v>
                </c:pt>
                <c:pt idx="328">
                  <c:v>0.14661818148566333</c:v>
                </c:pt>
                <c:pt idx="329">
                  <c:v>0.15125962443555399</c:v>
                </c:pt>
                <c:pt idx="330">
                  <c:v>0.15594999999999984</c:v>
                </c:pt>
                <c:pt idx="331">
                  <c:v>0.16068787944516749</c:v>
                </c:pt>
                <c:pt idx="332">
                  <c:v>0.16547181956708062</c:v>
                </c:pt>
                <c:pt idx="333">
                  <c:v>0.17030036313123528</c:v>
                </c:pt>
                <c:pt idx="334">
                  <c:v>0.17517203931648662</c:v>
                </c:pt>
                <c:pt idx="335">
                  <c:v>0.18008536416307588</c:v>
                </c:pt>
                <c:pt idx="336">
                  <c:v>0.1850388410246579</c:v>
                </c:pt>
                <c:pt idx="337">
                  <c:v>0.19003096102419545</c:v>
                </c:pt>
                <c:pt idx="338">
                  <c:v>0.19506020351357689</c:v>
                </c:pt>
                <c:pt idx="339">
                  <c:v>0.20012503653682068</c:v>
                </c:pt>
                <c:pt idx="340">
                  <c:v>0.20522391729672393</c:v>
                </c:pt>
                <c:pt idx="341">
                  <c:v>0.21035529262481278</c:v>
                </c:pt>
                <c:pt idx="342">
                  <c:v>0.21551759945445381</c:v>
                </c:pt>
                <c:pt idx="343">
                  <c:v>0.22070926529697826</c:v>
                </c:pt>
                <c:pt idx="344">
                  <c:v>0.225928708720678</c:v>
                </c:pt>
                <c:pt idx="345">
                  <c:v>0.23117433983252378</c:v>
                </c:pt>
                <c:pt idx="346">
                  <c:v>0.23644456076246356</c:v>
                </c:pt>
                <c:pt idx="347">
                  <c:v>0.24173776615014836</c:v>
                </c:pt>
                <c:pt idx="348">
                  <c:v>0.24705234363394066</c:v>
                </c:pt>
                <c:pt idx="349">
                  <c:v>0.25238667434205569</c:v>
                </c:pt>
                <c:pt idx="350">
                  <c:v>0.25773913338568438</c:v>
                </c:pt>
                <c:pt idx="351">
                  <c:v>0.26310809035395188</c:v>
                </c:pt>
                <c:pt idx="352">
                  <c:v>0.26849190981055543</c:v>
                </c:pt>
                <c:pt idx="353">
                  <c:v>0.27388895179193451</c:v>
                </c:pt>
                <c:pt idx="354">
                  <c:v>0.27929757230681884</c:v>
                </c:pt>
                <c:pt idx="355">
                  <c:v>0.28471612383700534</c:v>
                </c:pt>
                <c:pt idx="356">
                  <c:v>0.29014295583920718</c:v>
                </c:pt>
                <c:pt idx="357">
                  <c:v>0.29557641524782563</c:v>
                </c:pt>
                <c:pt idx="358">
                  <c:v>0.30101484697848996</c:v>
                </c:pt>
                <c:pt idx="359">
                  <c:v>0.30645659443221124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09-4266-914D-9D55AAED0CF5}"/>
            </c:ext>
          </c:extLst>
        </c:ser>
        <c:ser>
          <c:idx val="2"/>
          <c:order val="2"/>
          <c:tx>
            <c:strRef>
              <c:f>{"Front Sprocket"}</c:f>
              <c:strCache>
                <c:ptCount val="1"/>
                <c:pt idx="0">
                  <c:v>Front Sprocket</c:v>
                </c:pt>
              </c:strCache>
            </c:strRef>
          </c:tx>
          <c:spPr>
            <a:ln w="19050" cap="rnd">
              <a:solidFill>
                <a:srgbClr val="2AA0A4"/>
              </a:solidFill>
              <a:round/>
            </a:ln>
            <a:effectLst/>
          </c:spPr>
          <c:marker>
            <c:symbol val="none"/>
          </c:marker>
          <c:xVal>
            <c:numRef>
              <c:f>'ER6N Data'!$N$3:$N$362</c:f>
              <c:numCache>
                <c:formatCode>General</c:formatCode>
                <c:ptCount val="360"/>
                <c:pt idx="0">
                  <c:v>0.79484333844939181</c:v>
                </c:pt>
                <c:pt idx="1">
                  <c:v>0.79483691956175795</c:v>
                </c:pt>
                <c:pt idx="2">
                  <c:v>0.79481766485411165</c:v>
                </c:pt>
                <c:pt idx="3">
                  <c:v>0.79478558019162338</c:v>
                </c:pt>
                <c:pt idx="4">
                  <c:v>0.79474067534759207</c:v>
                </c:pt>
                <c:pt idx="5">
                  <c:v>0.79468296400046845</c:v>
                </c:pt>
                <c:pt idx="6">
                  <c:v>0.79461246372968775</c:v>
                </c:pt>
                <c:pt idx="7">
                  <c:v>0.79452919601031535</c:v>
                </c:pt>
                <c:pt idx="8">
                  <c:v>0.79443318620650527</c:v>
                </c:pt>
                <c:pt idx="9">
                  <c:v>0.79432446356377395</c:v>
                </c:pt>
                <c:pt idx="10">
                  <c:v>0.79420306120009132</c:v>
                </c:pt>
                <c:pt idx="11">
                  <c:v>0.79406901609579361</c:v>
                </c:pt>
                <c:pt idx="12">
                  <c:v>0.79392236908231806</c:v>
                </c:pt>
                <c:pt idx="13">
                  <c:v>0.79376316482976561</c:v>
                </c:pt>
                <c:pt idx="14">
                  <c:v>0.79359145183329372</c:v>
                </c:pt>
                <c:pt idx="15">
                  <c:v>0.79340728239834457</c:v>
                </c:pt>
                <c:pt idx="16">
                  <c:v>0.79321071262471232</c:v>
                </c:pt>
                <c:pt idx="17">
                  <c:v>0.79300180238945395</c:v>
                </c:pt>
                <c:pt idx="18">
                  <c:v>0.79278061532865107</c:v>
                </c:pt>
                <c:pt idx="19">
                  <c:v>0.79254721881802503</c:v>
                </c:pt>
                <c:pt idx="20">
                  <c:v>0.79230168395241396</c:v>
                </c:pt>
                <c:pt idx="21">
                  <c:v>0.79204408552411643</c:v>
                </c:pt>
                <c:pt idx="22">
                  <c:v>0.79177450200010913</c:v>
                </c:pt>
                <c:pt idx="23">
                  <c:v>0.79149301549814488</c:v>
                </c:pt>
                <c:pt idx="24">
                  <c:v>0.7911997117617392</c:v>
                </c:pt>
                <c:pt idx="25">
                  <c:v>0.7908946801340514</c:v>
                </c:pt>
                <c:pt idx="26">
                  <c:v>0.79057801353067025</c:v>
                </c:pt>
                <c:pt idx="27">
                  <c:v>0.79024980841131054</c:v>
                </c:pt>
                <c:pt idx="28">
                  <c:v>0.7899101647504313</c:v>
                </c:pt>
                <c:pt idx="29">
                  <c:v>0.78955918600678165</c:v>
                </c:pt>
                <c:pt idx="30">
                  <c:v>0.78919697909188702</c:v>
                </c:pt>
                <c:pt idx="31">
                  <c:v>0.78882365433748236</c:v>
                </c:pt>
                <c:pt idx="32">
                  <c:v>0.78843932546190443</c:v>
                </c:pt>
                <c:pt idx="33">
                  <c:v>0.78804410953545168</c:v>
                </c:pt>
                <c:pt idx="34">
                  <c:v>0.78763812694472402</c:v>
                </c:pt>
                <c:pt idx="35">
                  <c:v>0.78722150135595137</c:v>
                </c:pt>
                <c:pt idx="36">
                  <c:v>0.78679435967732403</c:v>
                </c:pt>
                <c:pt idx="37">
                  <c:v>0.78635683202033502</c:v>
                </c:pt>
                <c:pt idx="38">
                  <c:v>0.78590905166014713</c:v>
                </c:pt>
                <c:pt idx="39">
                  <c:v>0.78545115499499585</c:v>
                </c:pt>
                <c:pt idx="40">
                  <c:v>0.78498328150464114</c:v>
                </c:pt>
                <c:pt idx="41">
                  <c:v>0.78450557370788054</c:v>
                </c:pt>
                <c:pt idx="42">
                  <c:v>0.78401817711913657</c:v>
                </c:pt>
                <c:pt idx="43">
                  <c:v>0.78352124020413172</c:v>
                </c:pt>
                <c:pt idx="44">
                  <c:v>0.7830149143346643</c:v>
                </c:pt>
                <c:pt idx="45">
                  <c:v>0.7824993537424989</c:v>
                </c:pt>
                <c:pt idx="46">
                  <c:v>0.78197471547238628</c:v>
                </c:pt>
                <c:pt idx="47">
                  <c:v>0.78144115933422587</c:v>
                </c:pt>
                <c:pt idx="48">
                  <c:v>0.7808988478543859</c:v>
                </c:pt>
                <c:pt idx="49">
                  <c:v>0.78034794622619674</c:v>
                </c:pt>
                <c:pt idx="50">
                  <c:v>0.77978862225963108</c:v>
                </c:pt>
                <c:pt idx="51">
                  <c:v>0.77922104633018718</c:v>
                </c:pt>
                <c:pt idx="52">
                  <c:v>0.77864539132699173</c:v>
                </c:pt>
                <c:pt idx="53">
                  <c:v>0.77806183260013495</c:v>
                </c:pt>
                <c:pt idx="54">
                  <c:v>0.77747054790725811</c:v>
                </c:pt>
                <c:pt idx="55">
                  <c:v>0.77687171735940663</c:v>
                </c:pt>
                <c:pt idx="56">
                  <c:v>0.7762655233661665</c:v>
                </c:pt>
                <c:pt idx="57">
                  <c:v>0.77565215058010017</c:v>
                </c:pt>
                <c:pt idx="58">
                  <c:v>0.77503178584050025</c:v>
                </c:pt>
                <c:pt idx="59">
                  <c:v>0.7744046181164761</c:v>
                </c:pt>
                <c:pt idx="60">
                  <c:v>0.77377083844939187</c:v>
                </c:pt>
                <c:pt idx="61">
                  <c:v>0.77313063989467368</c:v>
                </c:pt>
                <c:pt idx="62">
                  <c:v>0.77248421746300322</c:v>
                </c:pt>
                <c:pt idx="63">
                  <c:v>0.77183176806091502</c:v>
                </c:pt>
                <c:pt idx="64">
                  <c:v>0.77117349043081751</c:v>
                </c:pt>
                <c:pt idx="65">
                  <c:v>0.77050958509045364</c:v>
                </c:pt>
                <c:pt idx="66">
                  <c:v>0.76984025427182146</c:v>
                </c:pt>
                <c:pt idx="67">
                  <c:v>0.76916570185957223</c:v>
                </c:pt>
                <c:pt idx="68">
                  <c:v>0.76848613332890547</c:v>
                </c:pt>
                <c:pt idx="69">
                  <c:v>0.76780175568297848</c:v>
                </c:pt>
                <c:pt idx="70">
                  <c:v>0.76711277738985217</c:v>
                </c:pt>
                <c:pt idx="71">
                  <c:v>0.76641940831898869</c:v>
                </c:pt>
                <c:pt idx="72">
                  <c:v>0.76572185967732398</c:v>
                </c:pt>
                <c:pt idx="73">
                  <c:v>0.76502034394493157</c:v>
                </c:pt>
                <c:pt idx="74">
                  <c:v>0.76431507481029926</c:v>
                </c:pt>
                <c:pt idx="75">
                  <c:v>0.7636062671052376</c:v>
                </c:pt>
                <c:pt idx="76">
                  <c:v>0.76289413673943984</c:v>
                </c:pt>
                <c:pt idx="77">
                  <c:v>0.76217890063471405</c:v>
                </c:pt>
                <c:pt idx="78">
                  <c:v>0.76146077665890632</c:v>
                </c:pt>
                <c:pt idx="79">
                  <c:v>0.76073998355953631</c:v>
                </c:pt>
                <c:pt idx="80">
                  <c:v>0.76001674089716464</c:v>
                </c:pt>
                <c:pt idx="81">
                  <c:v>0.7592912689785124</c:v>
                </c:pt>
                <c:pt idx="82">
                  <c:v>0.75856378878935382</c:v>
                </c:pt>
                <c:pt idx="83">
                  <c:v>0.7578345219272018</c:v>
                </c:pt>
                <c:pt idx="84">
                  <c:v>0.75710369053380711</c:v>
                </c:pt>
                <c:pt idx="85">
                  <c:v>0.75637151722749185</c:v>
                </c:pt>
                <c:pt idx="86">
                  <c:v>0.75563822503533795</c:v>
                </c:pt>
                <c:pt idx="87">
                  <c:v>0.75490403732525069</c:v>
                </c:pt>
                <c:pt idx="88">
                  <c:v>0.75416917773791869</c:v>
                </c:pt>
                <c:pt idx="89">
                  <c:v>0.75343387011869112</c:v>
                </c:pt>
                <c:pt idx="90">
                  <c:v>0.75269833844939182</c:v>
                </c:pt>
                <c:pt idx="91">
                  <c:v>0.75196280678009253</c:v>
                </c:pt>
                <c:pt idx="92">
                  <c:v>0.75122749916086495</c:v>
                </c:pt>
                <c:pt idx="93">
                  <c:v>0.75049263957353296</c:v>
                </c:pt>
                <c:pt idx="94">
                  <c:v>0.7497584518634457</c:v>
                </c:pt>
                <c:pt idx="95">
                  <c:v>0.7490251596712918</c:v>
                </c:pt>
                <c:pt idx="96">
                  <c:v>0.74829298636497654</c:v>
                </c:pt>
                <c:pt idx="97">
                  <c:v>0.74756215497158185</c:v>
                </c:pt>
                <c:pt idx="98">
                  <c:v>0.74683288810942983</c:v>
                </c:pt>
                <c:pt idx="99">
                  <c:v>0.74610540792027125</c:v>
                </c:pt>
                <c:pt idx="100">
                  <c:v>0.745379936001619</c:v>
                </c:pt>
                <c:pt idx="101">
                  <c:v>0.74465669333924733</c:v>
                </c:pt>
                <c:pt idx="102">
                  <c:v>0.74393590023987732</c:v>
                </c:pt>
                <c:pt idx="103">
                  <c:v>0.7432177762640696</c:v>
                </c:pt>
                <c:pt idx="104">
                  <c:v>0.7425025401593438</c:v>
                </c:pt>
                <c:pt idx="105">
                  <c:v>0.74179040979354605</c:v>
                </c:pt>
                <c:pt idx="106">
                  <c:v>0.74108160208848439</c:v>
                </c:pt>
                <c:pt idx="107">
                  <c:v>0.74037633295385208</c:v>
                </c:pt>
                <c:pt idx="108">
                  <c:v>0.73967481722145967</c:v>
                </c:pt>
                <c:pt idx="109">
                  <c:v>0.73897726857979495</c:v>
                </c:pt>
                <c:pt idx="110">
                  <c:v>0.73828389950893147</c:v>
                </c:pt>
                <c:pt idx="111">
                  <c:v>0.73759492121580517</c:v>
                </c:pt>
                <c:pt idx="112">
                  <c:v>0.73691054356987817</c:v>
                </c:pt>
                <c:pt idx="113">
                  <c:v>0.73623097503921142</c:v>
                </c:pt>
                <c:pt idx="114">
                  <c:v>0.73555642262696219</c:v>
                </c:pt>
                <c:pt idx="115">
                  <c:v>0.73488709180833001</c:v>
                </c:pt>
                <c:pt idx="116">
                  <c:v>0.73422318646796614</c:v>
                </c:pt>
                <c:pt idx="117">
                  <c:v>0.73356490883786862</c:v>
                </c:pt>
                <c:pt idx="118">
                  <c:v>0.73291245943578043</c:v>
                </c:pt>
                <c:pt idx="119">
                  <c:v>0.73226603700410997</c:v>
                </c:pt>
                <c:pt idx="120">
                  <c:v>0.73162583844939189</c:v>
                </c:pt>
                <c:pt idx="121">
                  <c:v>0.73099205878230755</c:v>
                </c:pt>
                <c:pt idx="122">
                  <c:v>0.73036489105828339</c:v>
                </c:pt>
                <c:pt idx="123">
                  <c:v>0.72974452631868347</c:v>
                </c:pt>
                <c:pt idx="124">
                  <c:v>0.72913115353261726</c:v>
                </c:pt>
                <c:pt idx="125">
                  <c:v>0.72852495953937702</c:v>
                </c:pt>
                <c:pt idx="126">
                  <c:v>0.72792612899152553</c:v>
                </c:pt>
                <c:pt idx="127">
                  <c:v>0.7273348442986487</c:v>
                </c:pt>
                <c:pt idx="128">
                  <c:v>0.72675128557179192</c:v>
                </c:pt>
                <c:pt idx="129">
                  <c:v>0.72617563056859646</c:v>
                </c:pt>
                <c:pt idx="130">
                  <c:v>0.72560805463915257</c:v>
                </c:pt>
                <c:pt idx="131">
                  <c:v>0.72504873067258691</c:v>
                </c:pt>
                <c:pt idx="132">
                  <c:v>0.72449782904439775</c:v>
                </c:pt>
                <c:pt idx="133">
                  <c:v>0.72395551756455778</c:v>
                </c:pt>
                <c:pt idx="134">
                  <c:v>0.72342196142639736</c:v>
                </c:pt>
                <c:pt idx="135">
                  <c:v>0.72289732315628474</c:v>
                </c:pt>
                <c:pt idx="136">
                  <c:v>0.72238176256411935</c:v>
                </c:pt>
                <c:pt idx="137">
                  <c:v>0.72187543669465193</c:v>
                </c:pt>
                <c:pt idx="138">
                  <c:v>0.72137849977964708</c:v>
                </c:pt>
                <c:pt idx="139">
                  <c:v>0.7208911031909031</c:v>
                </c:pt>
                <c:pt idx="140">
                  <c:v>0.72041339539414251</c:v>
                </c:pt>
                <c:pt idx="141">
                  <c:v>0.7199455219037878</c:v>
                </c:pt>
                <c:pt idx="142">
                  <c:v>0.71948762523863652</c:v>
                </c:pt>
                <c:pt idx="143">
                  <c:v>0.71903984487844863</c:v>
                </c:pt>
                <c:pt idx="144">
                  <c:v>0.71860231722145962</c:v>
                </c:pt>
                <c:pt idx="145">
                  <c:v>0.71817517554283228</c:v>
                </c:pt>
                <c:pt idx="146">
                  <c:v>0.71775854995405963</c:v>
                </c:pt>
                <c:pt idx="147">
                  <c:v>0.71735256736333197</c:v>
                </c:pt>
                <c:pt idx="148">
                  <c:v>0.71695735143687922</c:v>
                </c:pt>
                <c:pt idx="149">
                  <c:v>0.71657302256130129</c:v>
                </c:pt>
                <c:pt idx="150">
                  <c:v>0.71619969780689663</c:v>
                </c:pt>
                <c:pt idx="151">
                  <c:v>0.71583749089200199</c:v>
                </c:pt>
                <c:pt idx="152">
                  <c:v>0.71548651214835235</c:v>
                </c:pt>
                <c:pt idx="153">
                  <c:v>0.71514686848747311</c:v>
                </c:pt>
                <c:pt idx="154">
                  <c:v>0.71481866336811339</c:v>
                </c:pt>
                <c:pt idx="155">
                  <c:v>0.71450199676473225</c:v>
                </c:pt>
                <c:pt idx="156">
                  <c:v>0.71419696513704445</c:v>
                </c:pt>
                <c:pt idx="157">
                  <c:v>0.71390366140063877</c:v>
                </c:pt>
                <c:pt idx="158">
                  <c:v>0.71362217489867452</c:v>
                </c:pt>
                <c:pt idx="159">
                  <c:v>0.71335259137466722</c:v>
                </c:pt>
                <c:pt idx="160">
                  <c:v>0.71309499294636969</c:v>
                </c:pt>
                <c:pt idx="161">
                  <c:v>0.71284945808075861</c:v>
                </c:pt>
                <c:pt idx="162">
                  <c:v>0.71261606157013258</c:v>
                </c:pt>
                <c:pt idx="163">
                  <c:v>0.7123948745093297</c:v>
                </c:pt>
                <c:pt idx="164">
                  <c:v>0.71218596427407133</c:v>
                </c:pt>
                <c:pt idx="165">
                  <c:v>0.71198939450043908</c:v>
                </c:pt>
                <c:pt idx="166">
                  <c:v>0.71180522506548993</c:v>
                </c:pt>
                <c:pt idx="167">
                  <c:v>0.71163351206901804</c:v>
                </c:pt>
                <c:pt idx="168">
                  <c:v>0.71147430781646559</c:v>
                </c:pt>
                <c:pt idx="169">
                  <c:v>0.71132766080299004</c:v>
                </c:pt>
                <c:pt idx="170">
                  <c:v>0.71119361569869233</c:v>
                </c:pt>
                <c:pt idx="171">
                  <c:v>0.7110722133350097</c:v>
                </c:pt>
                <c:pt idx="172">
                  <c:v>0.71096349069227838</c:v>
                </c:pt>
                <c:pt idx="173">
                  <c:v>0.71086748088846829</c:v>
                </c:pt>
                <c:pt idx="174">
                  <c:v>0.7107842131690959</c:v>
                </c:pt>
                <c:pt idx="175">
                  <c:v>0.7107137128983152</c:v>
                </c:pt>
                <c:pt idx="176">
                  <c:v>0.71065600155119157</c:v>
                </c:pt>
                <c:pt idx="177">
                  <c:v>0.71061109670716027</c:v>
                </c:pt>
                <c:pt idx="178">
                  <c:v>0.710579012044672</c:v>
                </c:pt>
                <c:pt idx="179">
                  <c:v>0.7105597573370257</c:v>
                </c:pt>
                <c:pt idx="180">
                  <c:v>0.71055333844939184</c:v>
                </c:pt>
                <c:pt idx="181">
                  <c:v>0.7105597573370257</c:v>
                </c:pt>
                <c:pt idx="182">
                  <c:v>0.710579012044672</c:v>
                </c:pt>
                <c:pt idx="183">
                  <c:v>0.71061109670716027</c:v>
                </c:pt>
                <c:pt idx="184">
                  <c:v>0.71065600155119157</c:v>
                </c:pt>
                <c:pt idx="185">
                  <c:v>0.7107137128983152</c:v>
                </c:pt>
                <c:pt idx="186">
                  <c:v>0.7107842131690959</c:v>
                </c:pt>
                <c:pt idx="187">
                  <c:v>0.71086748088846829</c:v>
                </c:pt>
                <c:pt idx="188">
                  <c:v>0.71096349069227838</c:v>
                </c:pt>
                <c:pt idx="189">
                  <c:v>0.7110722133350097</c:v>
                </c:pt>
                <c:pt idx="190">
                  <c:v>0.71119361569869233</c:v>
                </c:pt>
                <c:pt idx="191">
                  <c:v>0.71132766080299004</c:v>
                </c:pt>
                <c:pt idx="192">
                  <c:v>0.71147430781646559</c:v>
                </c:pt>
                <c:pt idx="193">
                  <c:v>0.71163351206901804</c:v>
                </c:pt>
                <c:pt idx="194">
                  <c:v>0.71180522506548993</c:v>
                </c:pt>
                <c:pt idx="195">
                  <c:v>0.71198939450043908</c:v>
                </c:pt>
                <c:pt idx="196">
                  <c:v>0.71218596427407133</c:v>
                </c:pt>
                <c:pt idx="197">
                  <c:v>0.7123948745093297</c:v>
                </c:pt>
                <c:pt idx="198">
                  <c:v>0.71261606157013258</c:v>
                </c:pt>
                <c:pt idx="199">
                  <c:v>0.71284945808075861</c:v>
                </c:pt>
                <c:pt idx="200">
                  <c:v>0.71309499294636969</c:v>
                </c:pt>
                <c:pt idx="201">
                  <c:v>0.71335259137466722</c:v>
                </c:pt>
                <c:pt idx="202">
                  <c:v>0.71362217489867452</c:v>
                </c:pt>
                <c:pt idx="203">
                  <c:v>0.71390366140063877</c:v>
                </c:pt>
                <c:pt idx="204">
                  <c:v>0.71419696513704445</c:v>
                </c:pt>
                <c:pt idx="205">
                  <c:v>0.71450199676473225</c:v>
                </c:pt>
                <c:pt idx="206">
                  <c:v>0.71481866336811339</c:v>
                </c:pt>
                <c:pt idx="207">
                  <c:v>0.71514686848747311</c:v>
                </c:pt>
                <c:pt idx="208">
                  <c:v>0.71548651214835235</c:v>
                </c:pt>
                <c:pt idx="209">
                  <c:v>0.71583749089200199</c:v>
                </c:pt>
                <c:pt idx="210">
                  <c:v>0.71619969780689663</c:v>
                </c:pt>
                <c:pt idx="211">
                  <c:v>0.71657302256130129</c:v>
                </c:pt>
                <c:pt idx="212">
                  <c:v>0.71695735143687922</c:v>
                </c:pt>
                <c:pt idx="213">
                  <c:v>0.71735256736333197</c:v>
                </c:pt>
                <c:pt idx="214">
                  <c:v>0.71775854995405963</c:v>
                </c:pt>
                <c:pt idx="215">
                  <c:v>0.71817517554283228</c:v>
                </c:pt>
                <c:pt idx="216">
                  <c:v>0.71860231722145962</c:v>
                </c:pt>
                <c:pt idx="217">
                  <c:v>0.71903984487844863</c:v>
                </c:pt>
                <c:pt idx="218">
                  <c:v>0.71948762523863652</c:v>
                </c:pt>
                <c:pt idx="219">
                  <c:v>0.7199455219037878</c:v>
                </c:pt>
                <c:pt idx="220">
                  <c:v>0.72041339539414251</c:v>
                </c:pt>
                <c:pt idx="221">
                  <c:v>0.7208911031909031</c:v>
                </c:pt>
                <c:pt idx="222">
                  <c:v>0.72137849977964708</c:v>
                </c:pt>
                <c:pt idx="223">
                  <c:v>0.72187543669465193</c:v>
                </c:pt>
                <c:pt idx="224">
                  <c:v>0.72238176256411935</c:v>
                </c:pt>
                <c:pt idx="225">
                  <c:v>0.72289732315628474</c:v>
                </c:pt>
                <c:pt idx="226">
                  <c:v>0.72342196142639736</c:v>
                </c:pt>
                <c:pt idx="227">
                  <c:v>0.72395551756455778</c:v>
                </c:pt>
                <c:pt idx="228">
                  <c:v>0.72449782904439775</c:v>
                </c:pt>
                <c:pt idx="229">
                  <c:v>0.72504873067258691</c:v>
                </c:pt>
                <c:pt idx="230">
                  <c:v>0.72560805463915257</c:v>
                </c:pt>
                <c:pt idx="231">
                  <c:v>0.72617563056859646</c:v>
                </c:pt>
                <c:pt idx="232">
                  <c:v>0.72675128557179192</c:v>
                </c:pt>
                <c:pt idx="233">
                  <c:v>0.7273348442986487</c:v>
                </c:pt>
                <c:pt idx="234">
                  <c:v>0.72792612899152553</c:v>
                </c:pt>
                <c:pt idx="235">
                  <c:v>0.72852495953937702</c:v>
                </c:pt>
                <c:pt idx="236">
                  <c:v>0.72913115353261726</c:v>
                </c:pt>
                <c:pt idx="237">
                  <c:v>0.72974452631868347</c:v>
                </c:pt>
                <c:pt idx="238">
                  <c:v>0.73036489105828339</c:v>
                </c:pt>
                <c:pt idx="239">
                  <c:v>0.73099205878230755</c:v>
                </c:pt>
                <c:pt idx="240">
                  <c:v>0.73162583844939177</c:v>
                </c:pt>
                <c:pt idx="241">
                  <c:v>0.73226603700410997</c:v>
                </c:pt>
                <c:pt idx="242">
                  <c:v>0.73291245943578043</c:v>
                </c:pt>
                <c:pt idx="243">
                  <c:v>0.73356490883786862</c:v>
                </c:pt>
                <c:pt idx="244">
                  <c:v>0.73422318646796614</c:v>
                </c:pt>
                <c:pt idx="245">
                  <c:v>0.73488709180833001</c:v>
                </c:pt>
                <c:pt idx="246">
                  <c:v>0.73555642262696219</c:v>
                </c:pt>
                <c:pt idx="247">
                  <c:v>0.73623097503921142</c:v>
                </c:pt>
                <c:pt idx="248">
                  <c:v>0.73691054356987817</c:v>
                </c:pt>
                <c:pt idx="249">
                  <c:v>0.73759492121580517</c:v>
                </c:pt>
                <c:pt idx="250">
                  <c:v>0.73828389950893147</c:v>
                </c:pt>
                <c:pt idx="251">
                  <c:v>0.73897726857979495</c:v>
                </c:pt>
                <c:pt idx="252">
                  <c:v>0.73967481722145967</c:v>
                </c:pt>
                <c:pt idx="253">
                  <c:v>0.74037633295385208</c:v>
                </c:pt>
                <c:pt idx="254">
                  <c:v>0.74108160208848439</c:v>
                </c:pt>
                <c:pt idx="255">
                  <c:v>0.74179040979354605</c:v>
                </c:pt>
                <c:pt idx="256">
                  <c:v>0.7425025401593438</c:v>
                </c:pt>
                <c:pt idx="257">
                  <c:v>0.7432177762640696</c:v>
                </c:pt>
                <c:pt idx="258">
                  <c:v>0.74393590023987732</c:v>
                </c:pt>
                <c:pt idx="259">
                  <c:v>0.74465669333924733</c:v>
                </c:pt>
                <c:pt idx="260">
                  <c:v>0.745379936001619</c:v>
                </c:pt>
                <c:pt idx="261">
                  <c:v>0.74610540792027125</c:v>
                </c:pt>
                <c:pt idx="262">
                  <c:v>0.74683288810942983</c:v>
                </c:pt>
                <c:pt idx="263">
                  <c:v>0.74756215497158185</c:v>
                </c:pt>
                <c:pt idx="264">
                  <c:v>0.74829298636497654</c:v>
                </c:pt>
                <c:pt idx="265">
                  <c:v>0.7490251596712918</c:v>
                </c:pt>
                <c:pt idx="266">
                  <c:v>0.7497584518634457</c:v>
                </c:pt>
                <c:pt idx="267">
                  <c:v>0.75049263957353296</c:v>
                </c:pt>
                <c:pt idx="268">
                  <c:v>0.75122749916086495</c:v>
                </c:pt>
                <c:pt idx="269">
                  <c:v>0.75196280678009253</c:v>
                </c:pt>
                <c:pt idx="270">
                  <c:v>0.75269833844939182</c:v>
                </c:pt>
                <c:pt idx="271">
                  <c:v>0.75343387011869112</c:v>
                </c:pt>
                <c:pt idx="272">
                  <c:v>0.75416917773791869</c:v>
                </c:pt>
                <c:pt idx="273">
                  <c:v>0.75490403732525069</c:v>
                </c:pt>
                <c:pt idx="274">
                  <c:v>0.75563822503533795</c:v>
                </c:pt>
                <c:pt idx="275">
                  <c:v>0.75637151722749185</c:v>
                </c:pt>
                <c:pt idx="276">
                  <c:v>0.75710369053380711</c:v>
                </c:pt>
                <c:pt idx="277">
                  <c:v>0.7578345219272018</c:v>
                </c:pt>
                <c:pt idx="278">
                  <c:v>0.75856378878935382</c:v>
                </c:pt>
                <c:pt idx="279">
                  <c:v>0.75929126897851229</c:v>
                </c:pt>
                <c:pt idx="280">
                  <c:v>0.76001674089716453</c:v>
                </c:pt>
                <c:pt idx="281">
                  <c:v>0.76073998355953631</c:v>
                </c:pt>
                <c:pt idx="282">
                  <c:v>0.76146077665890632</c:v>
                </c:pt>
                <c:pt idx="283">
                  <c:v>0.76217890063471405</c:v>
                </c:pt>
                <c:pt idx="284">
                  <c:v>0.76289413673943984</c:v>
                </c:pt>
                <c:pt idx="285">
                  <c:v>0.76360626710523749</c:v>
                </c:pt>
                <c:pt idx="286">
                  <c:v>0.76431507481029926</c:v>
                </c:pt>
                <c:pt idx="287">
                  <c:v>0.76502034394493157</c:v>
                </c:pt>
                <c:pt idx="288">
                  <c:v>0.76572185967732398</c:v>
                </c:pt>
                <c:pt idx="289">
                  <c:v>0.76641940831898869</c:v>
                </c:pt>
                <c:pt idx="290">
                  <c:v>0.76711277738985217</c:v>
                </c:pt>
                <c:pt idx="291">
                  <c:v>0.76780175568297848</c:v>
                </c:pt>
                <c:pt idx="292">
                  <c:v>0.76848613332890547</c:v>
                </c:pt>
                <c:pt idx="293">
                  <c:v>0.76916570185957223</c:v>
                </c:pt>
                <c:pt idx="294">
                  <c:v>0.76984025427182146</c:v>
                </c:pt>
                <c:pt idx="295">
                  <c:v>0.77050958509045364</c:v>
                </c:pt>
                <c:pt idx="296">
                  <c:v>0.77117349043081751</c:v>
                </c:pt>
                <c:pt idx="297">
                  <c:v>0.77183176806091502</c:v>
                </c:pt>
                <c:pt idx="298">
                  <c:v>0.77248421746300322</c:v>
                </c:pt>
                <c:pt idx="299">
                  <c:v>0.77313063989467368</c:v>
                </c:pt>
                <c:pt idx="300">
                  <c:v>0.77377083844939187</c:v>
                </c:pt>
                <c:pt idx="301">
                  <c:v>0.7744046181164761</c:v>
                </c:pt>
                <c:pt idx="302">
                  <c:v>0.77503178584050025</c:v>
                </c:pt>
                <c:pt idx="303">
                  <c:v>0.77565215058010017</c:v>
                </c:pt>
                <c:pt idx="304">
                  <c:v>0.7762655233661665</c:v>
                </c:pt>
                <c:pt idx="305">
                  <c:v>0.77687171735940663</c:v>
                </c:pt>
                <c:pt idx="306">
                  <c:v>0.77747054790725811</c:v>
                </c:pt>
                <c:pt idx="307">
                  <c:v>0.77806183260013484</c:v>
                </c:pt>
                <c:pt idx="308">
                  <c:v>0.77864539132699173</c:v>
                </c:pt>
                <c:pt idx="309">
                  <c:v>0.77922104633018718</c:v>
                </c:pt>
                <c:pt idx="310">
                  <c:v>0.77978862225963097</c:v>
                </c:pt>
                <c:pt idx="311">
                  <c:v>0.78034794622619674</c:v>
                </c:pt>
                <c:pt idx="312">
                  <c:v>0.7808988478543859</c:v>
                </c:pt>
                <c:pt idx="313">
                  <c:v>0.78144115933422587</c:v>
                </c:pt>
                <c:pt idx="314">
                  <c:v>0.78197471547238628</c:v>
                </c:pt>
                <c:pt idx="315">
                  <c:v>0.7824993537424989</c:v>
                </c:pt>
                <c:pt idx="316">
                  <c:v>0.7830149143346643</c:v>
                </c:pt>
                <c:pt idx="317">
                  <c:v>0.78352124020413183</c:v>
                </c:pt>
                <c:pt idx="318">
                  <c:v>0.78401817711913657</c:v>
                </c:pt>
                <c:pt idx="319">
                  <c:v>0.78450557370788054</c:v>
                </c:pt>
                <c:pt idx="320">
                  <c:v>0.78498328150464114</c:v>
                </c:pt>
                <c:pt idx="321">
                  <c:v>0.78545115499499585</c:v>
                </c:pt>
                <c:pt idx="322">
                  <c:v>0.78590905166014713</c:v>
                </c:pt>
                <c:pt idx="323">
                  <c:v>0.78635683202033502</c:v>
                </c:pt>
                <c:pt idx="324">
                  <c:v>0.78679435967732403</c:v>
                </c:pt>
                <c:pt idx="325">
                  <c:v>0.78722150135595137</c:v>
                </c:pt>
                <c:pt idx="326">
                  <c:v>0.78763812694472402</c:v>
                </c:pt>
                <c:pt idx="327">
                  <c:v>0.78804410953545168</c:v>
                </c:pt>
                <c:pt idx="328">
                  <c:v>0.78843932546190443</c:v>
                </c:pt>
                <c:pt idx="329">
                  <c:v>0.78882365433748236</c:v>
                </c:pt>
                <c:pt idx="330">
                  <c:v>0.78919697909188702</c:v>
                </c:pt>
                <c:pt idx="331">
                  <c:v>0.78955918600678165</c:v>
                </c:pt>
                <c:pt idx="332">
                  <c:v>0.7899101647504313</c:v>
                </c:pt>
                <c:pt idx="333">
                  <c:v>0.79024980841131054</c:v>
                </c:pt>
                <c:pt idx="334">
                  <c:v>0.79057801353067025</c:v>
                </c:pt>
                <c:pt idx="335">
                  <c:v>0.7908946801340514</c:v>
                </c:pt>
                <c:pt idx="336">
                  <c:v>0.7911997117617392</c:v>
                </c:pt>
                <c:pt idx="337">
                  <c:v>0.79149301549814488</c:v>
                </c:pt>
                <c:pt idx="338">
                  <c:v>0.79177450200010913</c:v>
                </c:pt>
                <c:pt idx="339">
                  <c:v>0.79204408552411643</c:v>
                </c:pt>
                <c:pt idx="340">
                  <c:v>0.79230168395241396</c:v>
                </c:pt>
                <c:pt idx="341">
                  <c:v>0.79254721881802503</c:v>
                </c:pt>
                <c:pt idx="342">
                  <c:v>0.79278061532865107</c:v>
                </c:pt>
                <c:pt idx="343">
                  <c:v>0.79300180238945395</c:v>
                </c:pt>
                <c:pt idx="344">
                  <c:v>0.79321071262471232</c:v>
                </c:pt>
                <c:pt idx="345">
                  <c:v>0.79340728239834457</c:v>
                </c:pt>
                <c:pt idx="346">
                  <c:v>0.79359145183329372</c:v>
                </c:pt>
                <c:pt idx="347">
                  <c:v>0.79376316482976561</c:v>
                </c:pt>
                <c:pt idx="348">
                  <c:v>0.79392236908231806</c:v>
                </c:pt>
                <c:pt idx="349">
                  <c:v>0.79406901609579361</c:v>
                </c:pt>
                <c:pt idx="350">
                  <c:v>0.79420306120009132</c:v>
                </c:pt>
                <c:pt idx="351">
                  <c:v>0.79432446356377395</c:v>
                </c:pt>
                <c:pt idx="352">
                  <c:v>0.79443318620650527</c:v>
                </c:pt>
                <c:pt idx="353">
                  <c:v>0.79452919601031535</c:v>
                </c:pt>
                <c:pt idx="354">
                  <c:v>0.79461246372968775</c:v>
                </c:pt>
                <c:pt idx="355">
                  <c:v>0.79468296400046845</c:v>
                </c:pt>
                <c:pt idx="356">
                  <c:v>0.79474067534759207</c:v>
                </c:pt>
                <c:pt idx="357">
                  <c:v>0.79478558019162338</c:v>
                </c:pt>
                <c:pt idx="358">
                  <c:v>0.79481766485411165</c:v>
                </c:pt>
                <c:pt idx="359">
                  <c:v>0.79483691956175795</c:v>
                </c:pt>
              </c:numCache>
            </c:numRef>
          </c:xVal>
          <c:yVal>
            <c:numRef>
              <c:f>'ER6N Data'!$O$3:$O$362</c:f>
              <c:numCache>
                <c:formatCode>General</c:formatCode>
                <c:ptCount val="360"/>
                <c:pt idx="0">
                  <c:v>0.42</c:v>
                </c:pt>
                <c:pt idx="1">
                  <c:v>0.42073553166929928</c:v>
                </c:pt>
                <c:pt idx="2">
                  <c:v>0.42147083928852691</c:v>
                </c:pt>
                <c:pt idx="3">
                  <c:v>0.42220569887585885</c:v>
                </c:pt>
                <c:pt idx="4">
                  <c:v>0.42293988658594617</c:v>
                </c:pt>
                <c:pt idx="5">
                  <c:v>0.42367317877810001</c:v>
                </c:pt>
                <c:pt idx="6">
                  <c:v>0.42440535208441527</c:v>
                </c:pt>
                <c:pt idx="7">
                  <c:v>0.4251361834778099</c:v>
                </c:pt>
                <c:pt idx="8">
                  <c:v>0.42586545033996193</c:v>
                </c:pt>
                <c:pt idx="9">
                  <c:v>0.42659293052912051</c:v>
                </c:pt>
                <c:pt idx="10">
                  <c:v>0.42731840244777275</c:v>
                </c:pt>
                <c:pt idx="11">
                  <c:v>0.42804164511014448</c:v>
                </c:pt>
                <c:pt idx="12">
                  <c:v>0.42876243820951443</c:v>
                </c:pt>
                <c:pt idx="13">
                  <c:v>0.42948056218532216</c:v>
                </c:pt>
                <c:pt idx="14">
                  <c:v>0.430195798290048</c:v>
                </c:pt>
                <c:pt idx="15">
                  <c:v>0.43090792865584571</c:v>
                </c:pt>
                <c:pt idx="16">
                  <c:v>0.43161673636090742</c:v>
                </c:pt>
                <c:pt idx="17">
                  <c:v>0.43232200549553973</c:v>
                </c:pt>
                <c:pt idx="18">
                  <c:v>0.43302352122793214</c:v>
                </c:pt>
                <c:pt idx="19">
                  <c:v>0.43372106986959685</c:v>
                </c:pt>
                <c:pt idx="20">
                  <c:v>0.43441443894046028</c:v>
                </c:pt>
                <c:pt idx="21">
                  <c:v>0.43510341723358664</c:v>
                </c:pt>
                <c:pt idx="22">
                  <c:v>0.43578779487951358</c:v>
                </c:pt>
                <c:pt idx="23">
                  <c:v>0.43646736341018044</c:v>
                </c:pt>
                <c:pt idx="24">
                  <c:v>0.43714191582242956</c:v>
                </c:pt>
                <c:pt idx="25">
                  <c:v>0.43781124664106175</c:v>
                </c:pt>
                <c:pt idx="26">
                  <c:v>0.43847515198142567</c:v>
                </c:pt>
                <c:pt idx="27">
                  <c:v>0.43913342961152318</c:v>
                </c:pt>
                <c:pt idx="28">
                  <c:v>0.43978587901361132</c:v>
                </c:pt>
                <c:pt idx="29">
                  <c:v>0.44043230144528184</c:v>
                </c:pt>
                <c:pt idx="30">
                  <c:v>0.44107249999999998</c:v>
                </c:pt>
                <c:pt idx="31">
                  <c:v>0.4417062796670842</c:v>
                </c:pt>
                <c:pt idx="32">
                  <c:v>0.44233344739110841</c:v>
                </c:pt>
                <c:pt idx="33">
                  <c:v>0.44295381213070828</c:v>
                </c:pt>
                <c:pt idx="34">
                  <c:v>0.4435671849167746</c:v>
                </c:pt>
                <c:pt idx="35">
                  <c:v>0.44417337891001485</c:v>
                </c:pt>
                <c:pt idx="36">
                  <c:v>0.44477220945786627</c:v>
                </c:pt>
                <c:pt idx="37">
                  <c:v>0.44536349415074306</c:v>
                </c:pt>
                <c:pt idx="38">
                  <c:v>0.44594705287759984</c:v>
                </c:pt>
                <c:pt idx="39">
                  <c:v>0.4465227078807954</c:v>
                </c:pt>
                <c:pt idx="40">
                  <c:v>0.44709028381023919</c:v>
                </c:pt>
                <c:pt idx="41">
                  <c:v>0.4476496077768049</c:v>
                </c:pt>
                <c:pt idx="42">
                  <c:v>0.44820050940499406</c:v>
                </c:pt>
                <c:pt idx="43">
                  <c:v>0.44874282088483397</c:v>
                </c:pt>
                <c:pt idx="44">
                  <c:v>0.44927637702299444</c:v>
                </c:pt>
                <c:pt idx="45">
                  <c:v>0.44980101529310701</c:v>
                </c:pt>
                <c:pt idx="46">
                  <c:v>0.45031657588527241</c:v>
                </c:pt>
                <c:pt idx="47">
                  <c:v>0.45082290175473994</c:v>
                </c:pt>
                <c:pt idx="48">
                  <c:v>0.45131983866974479</c:v>
                </c:pt>
                <c:pt idx="49">
                  <c:v>0.4518072352584887</c:v>
                </c:pt>
                <c:pt idx="50">
                  <c:v>0.4522849430552493</c:v>
                </c:pt>
                <c:pt idx="51">
                  <c:v>0.45275281654560401</c:v>
                </c:pt>
                <c:pt idx="52">
                  <c:v>0.45321071321075529</c:v>
                </c:pt>
                <c:pt idx="53">
                  <c:v>0.45365849357094312</c:v>
                </c:pt>
                <c:pt idx="54">
                  <c:v>0.45409602122793213</c:v>
                </c:pt>
                <c:pt idx="55">
                  <c:v>0.45452316290655953</c:v>
                </c:pt>
                <c:pt idx="56">
                  <c:v>0.45493978849533223</c:v>
                </c:pt>
                <c:pt idx="57">
                  <c:v>0.45534577108605989</c:v>
                </c:pt>
                <c:pt idx="58">
                  <c:v>0.45574098701251253</c:v>
                </c:pt>
                <c:pt idx="59">
                  <c:v>0.45612531588809052</c:v>
                </c:pt>
                <c:pt idx="60">
                  <c:v>0.45649864064249512</c:v>
                </c:pt>
                <c:pt idx="61">
                  <c:v>0.45686084755738982</c:v>
                </c:pt>
                <c:pt idx="62">
                  <c:v>0.45721182630103946</c:v>
                </c:pt>
                <c:pt idx="63">
                  <c:v>0.45755146996191876</c:v>
                </c:pt>
                <c:pt idx="64">
                  <c:v>0.45787967508127836</c:v>
                </c:pt>
                <c:pt idx="65">
                  <c:v>0.45819634168465961</c:v>
                </c:pt>
                <c:pt idx="66">
                  <c:v>0.45850137331234742</c:v>
                </c:pt>
                <c:pt idx="67">
                  <c:v>0.4587946770487531</c:v>
                </c:pt>
                <c:pt idx="68">
                  <c:v>0.45907616355071723</c:v>
                </c:pt>
                <c:pt idx="69">
                  <c:v>0.45934574707472453</c:v>
                </c:pt>
                <c:pt idx="70">
                  <c:v>0.45960334550302206</c:v>
                </c:pt>
                <c:pt idx="71">
                  <c:v>0.45984888036863319</c:v>
                </c:pt>
                <c:pt idx="72">
                  <c:v>0.46008227687925923</c:v>
                </c:pt>
                <c:pt idx="73">
                  <c:v>0.46030346394006211</c:v>
                </c:pt>
                <c:pt idx="74">
                  <c:v>0.46051237417532043</c:v>
                </c:pt>
                <c:pt idx="75">
                  <c:v>0.46070894394895279</c:v>
                </c:pt>
                <c:pt idx="76">
                  <c:v>0.46089311338390188</c:v>
                </c:pt>
                <c:pt idx="77">
                  <c:v>0.46106482638037372</c:v>
                </c:pt>
                <c:pt idx="78">
                  <c:v>0.46122403063292622</c:v>
                </c:pt>
                <c:pt idx="79">
                  <c:v>0.46137067764640177</c:v>
                </c:pt>
                <c:pt idx="80">
                  <c:v>0.46150472275069948</c:v>
                </c:pt>
                <c:pt idx="81">
                  <c:v>0.46162612511438206</c:v>
                </c:pt>
                <c:pt idx="82">
                  <c:v>0.46173484775711349</c:v>
                </c:pt>
                <c:pt idx="83">
                  <c:v>0.46183085756092351</c:v>
                </c:pt>
                <c:pt idx="84">
                  <c:v>0.46191412528029585</c:v>
                </c:pt>
                <c:pt idx="85">
                  <c:v>0.46198462555107661</c:v>
                </c:pt>
                <c:pt idx="86">
                  <c:v>0.46204233689820029</c:v>
                </c:pt>
                <c:pt idx="87">
                  <c:v>0.46208724174223148</c:v>
                </c:pt>
                <c:pt idx="88">
                  <c:v>0.46211932640471975</c:v>
                </c:pt>
                <c:pt idx="89">
                  <c:v>0.46213858111236611</c:v>
                </c:pt>
                <c:pt idx="90">
                  <c:v>0.46214499999999997</c:v>
                </c:pt>
                <c:pt idx="91">
                  <c:v>0.46213858111236611</c:v>
                </c:pt>
                <c:pt idx="92">
                  <c:v>0.46211932640471975</c:v>
                </c:pt>
                <c:pt idx="93">
                  <c:v>0.46208724174223148</c:v>
                </c:pt>
                <c:pt idx="94">
                  <c:v>0.46204233689820029</c:v>
                </c:pt>
                <c:pt idx="95">
                  <c:v>0.46198462555107661</c:v>
                </c:pt>
                <c:pt idx="96">
                  <c:v>0.46191412528029585</c:v>
                </c:pt>
                <c:pt idx="97">
                  <c:v>0.46183085756092351</c:v>
                </c:pt>
                <c:pt idx="98">
                  <c:v>0.46173484775711349</c:v>
                </c:pt>
                <c:pt idx="99">
                  <c:v>0.46162612511438206</c:v>
                </c:pt>
                <c:pt idx="100">
                  <c:v>0.46150472275069948</c:v>
                </c:pt>
                <c:pt idx="101">
                  <c:v>0.46137067764640177</c:v>
                </c:pt>
                <c:pt idx="102">
                  <c:v>0.46122403063292622</c:v>
                </c:pt>
                <c:pt idx="103">
                  <c:v>0.46106482638037372</c:v>
                </c:pt>
                <c:pt idx="104">
                  <c:v>0.46089311338390188</c:v>
                </c:pt>
                <c:pt idx="105">
                  <c:v>0.46070894394895279</c:v>
                </c:pt>
                <c:pt idx="106">
                  <c:v>0.46051237417532043</c:v>
                </c:pt>
                <c:pt idx="107">
                  <c:v>0.46030346394006211</c:v>
                </c:pt>
                <c:pt idx="108">
                  <c:v>0.46008227687925923</c:v>
                </c:pt>
                <c:pt idx="109">
                  <c:v>0.45984888036863319</c:v>
                </c:pt>
                <c:pt idx="110">
                  <c:v>0.45960334550302212</c:v>
                </c:pt>
                <c:pt idx="111">
                  <c:v>0.45934574707472453</c:v>
                </c:pt>
                <c:pt idx="112">
                  <c:v>0.45907616355071723</c:v>
                </c:pt>
                <c:pt idx="113">
                  <c:v>0.4587946770487531</c:v>
                </c:pt>
                <c:pt idx="114">
                  <c:v>0.45850137331234742</c:v>
                </c:pt>
                <c:pt idx="115">
                  <c:v>0.45819634168465961</c:v>
                </c:pt>
                <c:pt idx="116">
                  <c:v>0.45787967508127836</c:v>
                </c:pt>
                <c:pt idx="117">
                  <c:v>0.45755146996191876</c:v>
                </c:pt>
                <c:pt idx="118">
                  <c:v>0.45721182630103946</c:v>
                </c:pt>
                <c:pt idx="119">
                  <c:v>0.45686084755738982</c:v>
                </c:pt>
                <c:pt idx="120">
                  <c:v>0.45649864064249518</c:v>
                </c:pt>
                <c:pt idx="121">
                  <c:v>0.45612531588809052</c:v>
                </c:pt>
                <c:pt idx="122">
                  <c:v>0.45574098701251253</c:v>
                </c:pt>
                <c:pt idx="123">
                  <c:v>0.45534577108605989</c:v>
                </c:pt>
                <c:pt idx="124">
                  <c:v>0.45493978849533223</c:v>
                </c:pt>
                <c:pt idx="125">
                  <c:v>0.45452316290655953</c:v>
                </c:pt>
                <c:pt idx="126">
                  <c:v>0.45409602122793213</c:v>
                </c:pt>
                <c:pt idx="127">
                  <c:v>0.45365849357094312</c:v>
                </c:pt>
                <c:pt idx="128">
                  <c:v>0.45321071321075529</c:v>
                </c:pt>
                <c:pt idx="129">
                  <c:v>0.45275281654560401</c:v>
                </c:pt>
                <c:pt idx="130">
                  <c:v>0.4522849430552493</c:v>
                </c:pt>
                <c:pt idx="131">
                  <c:v>0.4518072352584887</c:v>
                </c:pt>
                <c:pt idx="132">
                  <c:v>0.45131983866974479</c:v>
                </c:pt>
                <c:pt idx="133">
                  <c:v>0.45082290175473994</c:v>
                </c:pt>
                <c:pt idx="134">
                  <c:v>0.45031657588527241</c:v>
                </c:pt>
                <c:pt idx="135">
                  <c:v>0.44980101529310701</c:v>
                </c:pt>
                <c:pt idx="136">
                  <c:v>0.44927637702299444</c:v>
                </c:pt>
                <c:pt idx="137">
                  <c:v>0.44874282088483397</c:v>
                </c:pt>
                <c:pt idx="138">
                  <c:v>0.44820050940499406</c:v>
                </c:pt>
                <c:pt idx="139">
                  <c:v>0.4476496077768049</c:v>
                </c:pt>
                <c:pt idx="140">
                  <c:v>0.44709028381023919</c:v>
                </c:pt>
                <c:pt idx="141">
                  <c:v>0.4465227078807954</c:v>
                </c:pt>
                <c:pt idx="142">
                  <c:v>0.44594705287759984</c:v>
                </c:pt>
                <c:pt idx="143">
                  <c:v>0.44536349415074306</c:v>
                </c:pt>
                <c:pt idx="144">
                  <c:v>0.44477220945786627</c:v>
                </c:pt>
                <c:pt idx="145">
                  <c:v>0.44417337891001479</c:v>
                </c:pt>
                <c:pt idx="146">
                  <c:v>0.4435671849167746</c:v>
                </c:pt>
                <c:pt idx="147">
                  <c:v>0.44295381213070834</c:v>
                </c:pt>
                <c:pt idx="148">
                  <c:v>0.44233344739110841</c:v>
                </c:pt>
                <c:pt idx="149">
                  <c:v>0.4417062796670842</c:v>
                </c:pt>
                <c:pt idx="150">
                  <c:v>0.44107249999999998</c:v>
                </c:pt>
                <c:pt idx="151">
                  <c:v>0.44043230144528189</c:v>
                </c:pt>
                <c:pt idx="152">
                  <c:v>0.43978587901361132</c:v>
                </c:pt>
                <c:pt idx="153">
                  <c:v>0.43913342961152318</c:v>
                </c:pt>
                <c:pt idx="154">
                  <c:v>0.43847515198142567</c:v>
                </c:pt>
                <c:pt idx="155">
                  <c:v>0.43781124664106175</c:v>
                </c:pt>
                <c:pt idx="156">
                  <c:v>0.43714191582242962</c:v>
                </c:pt>
                <c:pt idx="157">
                  <c:v>0.43646736341018044</c:v>
                </c:pt>
                <c:pt idx="158">
                  <c:v>0.43578779487951358</c:v>
                </c:pt>
                <c:pt idx="159">
                  <c:v>0.43510341723358664</c:v>
                </c:pt>
                <c:pt idx="160">
                  <c:v>0.43441443894046028</c:v>
                </c:pt>
                <c:pt idx="161">
                  <c:v>0.43372106986959685</c:v>
                </c:pt>
                <c:pt idx="162">
                  <c:v>0.43302352122793214</c:v>
                </c:pt>
                <c:pt idx="163">
                  <c:v>0.43232200549553973</c:v>
                </c:pt>
                <c:pt idx="164">
                  <c:v>0.43161673636090742</c:v>
                </c:pt>
                <c:pt idx="165">
                  <c:v>0.43090792865584571</c:v>
                </c:pt>
                <c:pt idx="166">
                  <c:v>0.430195798290048</c:v>
                </c:pt>
                <c:pt idx="167">
                  <c:v>0.42948056218532216</c:v>
                </c:pt>
                <c:pt idx="168">
                  <c:v>0.42876243820951443</c:v>
                </c:pt>
                <c:pt idx="169">
                  <c:v>0.42804164511014448</c:v>
                </c:pt>
                <c:pt idx="170">
                  <c:v>0.42731840244777275</c:v>
                </c:pt>
                <c:pt idx="171">
                  <c:v>0.42659293052912051</c:v>
                </c:pt>
                <c:pt idx="172">
                  <c:v>0.42586545033996193</c:v>
                </c:pt>
                <c:pt idx="173">
                  <c:v>0.4251361834778099</c:v>
                </c:pt>
                <c:pt idx="174">
                  <c:v>0.42440535208441527</c:v>
                </c:pt>
                <c:pt idx="175">
                  <c:v>0.42367317877810001</c:v>
                </c:pt>
                <c:pt idx="176">
                  <c:v>0.42293988658594617</c:v>
                </c:pt>
                <c:pt idx="177">
                  <c:v>0.42220569887585885</c:v>
                </c:pt>
                <c:pt idx="178">
                  <c:v>0.42147083928852691</c:v>
                </c:pt>
                <c:pt idx="179">
                  <c:v>0.42073553166929928</c:v>
                </c:pt>
                <c:pt idx="180">
                  <c:v>0.42</c:v>
                </c:pt>
                <c:pt idx="181">
                  <c:v>0.41926446833070069</c:v>
                </c:pt>
                <c:pt idx="182">
                  <c:v>0.41852916071147306</c:v>
                </c:pt>
                <c:pt idx="183">
                  <c:v>0.41779430112414112</c:v>
                </c:pt>
                <c:pt idx="184">
                  <c:v>0.4170601134140538</c:v>
                </c:pt>
                <c:pt idx="185">
                  <c:v>0.41632682122189996</c:v>
                </c:pt>
                <c:pt idx="186">
                  <c:v>0.4155946479155847</c:v>
                </c:pt>
                <c:pt idx="187">
                  <c:v>0.41486381652219007</c:v>
                </c:pt>
                <c:pt idx="188">
                  <c:v>0.41413454966003804</c:v>
                </c:pt>
                <c:pt idx="189">
                  <c:v>0.41340706947087946</c:v>
                </c:pt>
                <c:pt idx="190">
                  <c:v>0.41268159755222722</c:v>
                </c:pt>
                <c:pt idx="191">
                  <c:v>0.41195835488985549</c:v>
                </c:pt>
                <c:pt idx="192">
                  <c:v>0.41123756179048548</c:v>
                </c:pt>
                <c:pt idx="193">
                  <c:v>0.41051943781467781</c:v>
                </c:pt>
                <c:pt idx="194">
                  <c:v>0.40980420170995202</c:v>
                </c:pt>
                <c:pt idx="195">
                  <c:v>0.40909207134415426</c:v>
                </c:pt>
                <c:pt idx="196">
                  <c:v>0.40838326363909255</c:v>
                </c:pt>
                <c:pt idx="197">
                  <c:v>0.40767799450446024</c:v>
                </c:pt>
                <c:pt idx="198">
                  <c:v>0.40697647877206783</c:v>
                </c:pt>
                <c:pt idx="199">
                  <c:v>0.40627893013040312</c:v>
                </c:pt>
                <c:pt idx="200">
                  <c:v>0.40558556105953969</c:v>
                </c:pt>
                <c:pt idx="201">
                  <c:v>0.40489658276641327</c:v>
                </c:pt>
                <c:pt idx="202">
                  <c:v>0.40421220512048639</c:v>
                </c:pt>
                <c:pt idx="203">
                  <c:v>0.40353263658981953</c:v>
                </c:pt>
                <c:pt idx="204">
                  <c:v>0.40285808417757041</c:v>
                </c:pt>
                <c:pt idx="205">
                  <c:v>0.40218875335893822</c:v>
                </c:pt>
                <c:pt idx="206">
                  <c:v>0.4015248480185743</c:v>
                </c:pt>
                <c:pt idx="207">
                  <c:v>0.40086657038847678</c:v>
                </c:pt>
                <c:pt idx="208">
                  <c:v>0.40021412098638859</c:v>
                </c:pt>
                <c:pt idx="209">
                  <c:v>0.39956769855471813</c:v>
                </c:pt>
                <c:pt idx="210">
                  <c:v>0.39892749999999999</c:v>
                </c:pt>
                <c:pt idx="211">
                  <c:v>0.39829372033291577</c:v>
                </c:pt>
                <c:pt idx="212">
                  <c:v>0.39766655260889155</c:v>
                </c:pt>
                <c:pt idx="213">
                  <c:v>0.39704618786929169</c:v>
                </c:pt>
                <c:pt idx="214">
                  <c:v>0.39643281508322536</c:v>
                </c:pt>
                <c:pt idx="215">
                  <c:v>0.39582662108998512</c:v>
                </c:pt>
                <c:pt idx="216">
                  <c:v>0.39522779054213369</c:v>
                </c:pt>
                <c:pt idx="217">
                  <c:v>0.39463650584925691</c:v>
                </c:pt>
                <c:pt idx="218">
                  <c:v>0.39405294712240013</c:v>
                </c:pt>
                <c:pt idx="219">
                  <c:v>0.39347729211920457</c:v>
                </c:pt>
                <c:pt idx="220">
                  <c:v>0.39290971618976078</c:v>
                </c:pt>
                <c:pt idx="221">
                  <c:v>0.39235039222319507</c:v>
                </c:pt>
                <c:pt idx="222">
                  <c:v>0.39179949059500591</c:v>
                </c:pt>
                <c:pt idx="223">
                  <c:v>0.391257179115166</c:v>
                </c:pt>
                <c:pt idx="224">
                  <c:v>0.39072362297700552</c:v>
                </c:pt>
                <c:pt idx="225">
                  <c:v>0.39019898470689296</c:v>
                </c:pt>
                <c:pt idx="226">
                  <c:v>0.38968342411472751</c:v>
                </c:pt>
                <c:pt idx="227">
                  <c:v>0.38917709824526003</c:v>
                </c:pt>
                <c:pt idx="228">
                  <c:v>0.38868016133025518</c:v>
                </c:pt>
                <c:pt idx="229">
                  <c:v>0.38819276474151126</c:v>
                </c:pt>
                <c:pt idx="230">
                  <c:v>0.38771505694475067</c:v>
                </c:pt>
                <c:pt idx="231">
                  <c:v>0.38724718345439596</c:v>
                </c:pt>
                <c:pt idx="232">
                  <c:v>0.38678928678924468</c:v>
                </c:pt>
                <c:pt idx="233">
                  <c:v>0.38634150642905685</c:v>
                </c:pt>
                <c:pt idx="234">
                  <c:v>0.38590397877206783</c:v>
                </c:pt>
                <c:pt idx="235">
                  <c:v>0.38547683709344044</c:v>
                </c:pt>
                <c:pt idx="236">
                  <c:v>0.38506021150466774</c:v>
                </c:pt>
                <c:pt idx="237">
                  <c:v>0.38465422891394008</c:v>
                </c:pt>
                <c:pt idx="238">
                  <c:v>0.38425901298748744</c:v>
                </c:pt>
                <c:pt idx="239">
                  <c:v>0.38387468411190945</c:v>
                </c:pt>
                <c:pt idx="240">
                  <c:v>0.38350135935750485</c:v>
                </c:pt>
                <c:pt idx="241">
                  <c:v>0.38313915244261015</c:v>
                </c:pt>
                <c:pt idx="242">
                  <c:v>0.38278817369896051</c:v>
                </c:pt>
                <c:pt idx="243">
                  <c:v>0.38244853003808121</c:v>
                </c:pt>
                <c:pt idx="244">
                  <c:v>0.38212032491872161</c:v>
                </c:pt>
                <c:pt idx="245">
                  <c:v>0.38180365831534036</c:v>
                </c:pt>
                <c:pt idx="246">
                  <c:v>0.38149862668765255</c:v>
                </c:pt>
                <c:pt idx="247">
                  <c:v>0.38120532295124687</c:v>
                </c:pt>
                <c:pt idx="248">
                  <c:v>0.38092383644928274</c:v>
                </c:pt>
                <c:pt idx="249">
                  <c:v>0.38065425292527544</c:v>
                </c:pt>
                <c:pt idx="250">
                  <c:v>0.38039665449697785</c:v>
                </c:pt>
                <c:pt idx="251">
                  <c:v>0.38015111963136677</c:v>
                </c:pt>
                <c:pt idx="252">
                  <c:v>0.37991772312074074</c:v>
                </c:pt>
                <c:pt idx="253">
                  <c:v>0.37969653605993786</c:v>
                </c:pt>
                <c:pt idx="254">
                  <c:v>0.37948762582467954</c:v>
                </c:pt>
                <c:pt idx="255">
                  <c:v>0.37929105605104718</c:v>
                </c:pt>
                <c:pt idx="256">
                  <c:v>0.37910688661609809</c:v>
                </c:pt>
                <c:pt idx="257">
                  <c:v>0.37893517361962625</c:v>
                </c:pt>
                <c:pt idx="258">
                  <c:v>0.37877596936707375</c:v>
                </c:pt>
                <c:pt idx="259">
                  <c:v>0.3786293223535982</c:v>
                </c:pt>
                <c:pt idx="260">
                  <c:v>0.37849527724930049</c:v>
                </c:pt>
                <c:pt idx="261">
                  <c:v>0.37837387488561791</c:v>
                </c:pt>
                <c:pt idx="262">
                  <c:v>0.37826515224288648</c:v>
                </c:pt>
                <c:pt idx="263">
                  <c:v>0.37816914243907646</c:v>
                </c:pt>
                <c:pt idx="264">
                  <c:v>0.37808587471970412</c:v>
                </c:pt>
                <c:pt idx="265">
                  <c:v>0.37801537444892336</c:v>
                </c:pt>
                <c:pt idx="266">
                  <c:v>0.37795766310179968</c:v>
                </c:pt>
                <c:pt idx="267">
                  <c:v>0.37791275825776849</c:v>
                </c:pt>
                <c:pt idx="268">
                  <c:v>0.37788067359528021</c:v>
                </c:pt>
                <c:pt idx="269">
                  <c:v>0.37786141888763386</c:v>
                </c:pt>
                <c:pt idx="270">
                  <c:v>0.377855</c:v>
                </c:pt>
                <c:pt idx="271">
                  <c:v>0.37786141888763386</c:v>
                </c:pt>
                <c:pt idx="272">
                  <c:v>0.37788067359528021</c:v>
                </c:pt>
                <c:pt idx="273">
                  <c:v>0.37791275825776849</c:v>
                </c:pt>
                <c:pt idx="274">
                  <c:v>0.37795766310179968</c:v>
                </c:pt>
                <c:pt idx="275">
                  <c:v>0.37801537444892336</c:v>
                </c:pt>
                <c:pt idx="276">
                  <c:v>0.37808587471970412</c:v>
                </c:pt>
                <c:pt idx="277">
                  <c:v>0.37816914243907646</c:v>
                </c:pt>
                <c:pt idx="278">
                  <c:v>0.37826515224288648</c:v>
                </c:pt>
                <c:pt idx="279">
                  <c:v>0.37837387488561791</c:v>
                </c:pt>
                <c:pt idx="280">
                  <c:v>0.37849527724930049</c:v>
                </c:pt>
                <c:pt idx="281">
                  <c:v>0.3786293223535982</c:v>
                </c:pt>
                <c:pt idx="282">
                  <c:v>0.37877596936707375</c:v>
                </c:pt>
                <c:pt idx="283">
                  <c:v>0.37893517361962625</c:v>
                </c:pt>
                <c:pt idx="284">
                  <c:v>0.37910688661609809</c:v>
                </c:pt>
                <c:pt idx="285">
                  <c:v>0.37929105605104718</c:v>
                </c:pt>
                <c:pt idx="286">
                  <c:v>0.37948762582467954</c:v>
                </c:pt>
                <c:pt idx="287">
                  <c:v>0.37969653605993786</c:v>
                </c:pt>
                <c:pt idx="288">
                  <c:v>0.37991772312074074</c:v>
                </c:pt>
                <c:pt idx="289">
                  <c:v>0.38015111963136677</c:v>
                </c:pt>
                <c:pt idx="290">
                  <c:v>0.3803966544969779</c:v>
                </c:pt>
                <c:pt idx="291">
                  <c:v>0.38065425292527544</c:v>
                </c:pt>
                <c:pt idx="292">
                  <c:v>0.38092383644928274</c:v>
                </c:pt>
                <c:pt idx="293">
                  <c:v>0.38120532295124687</c:v>
                </c:pt>
                <c:pt idx="294">
                  <c:v>0.38149862668765255</c:v>
                </c:pt>
                <c:pt idx="295">
                  <c:v>0.38180365831534036</c:v>
                </c:pt>
                <c:pt idx="296">
                  <c:v>0.38212032491872161</c:v>
                </c:pt>
                <c:pt idx="297">
                  <c:v>0.38244853003808121</c:v>
                </c:pt>
                <c:pt idx="298">
                  <c:v>0.38278817369896051</c:v>
                </c:pt>
                <c:pt idx="299">
                  <c:v>0.38313915244261015</c:v>
                </c:pt>
                <c:pt idx="300">
                  <c:v>0.38350135935750485</c:v>
                </c:pt>
                <c:pt idx="301">
                  <c:v>0.38387468411190945</c:v>
                </c:pt>
                <c:pt idx="302">
                  <c:v>0.38425901298748738</c:v>
                </c:pt>
                <c:pt idx="303">
                  <c:v>0.38465422891394008</c:v>
                </c:pt>
                <c:pt idx="304">
                  <c:v>0.38506021150466774</c:v>
                </c:pt>
                <c:pt idx="305">
                  <c:v>0.38547683709344044</c:v>
                </c:pt>
                <c:pt idx="306">
                  <c:v>0.38590397877206783</c:v>
                </c:pt>
                <c:pt idx="307">
                  <c:v>0.38634150642905685</c:v>
                </c:pt>
                <c:pt idx="308">
                  <c:v>0.38678928678924468</c:v>
                </c:pt>
                <c:pt idx="309">
                  <c:v>0.38724718345439596</c:v>
                </c:pt>
                <c:pt idx="310">
                  <c:v>0.38771505694475067</c:v>
                </c:pt>
                <c:pt idx="311">
                  <c:v>0.38819276474151126</c:v>
                </c:pt>
                <c:pt idx="312">
                  <c:v>0.38868016133025518</c:v>
                </c:pt>
                <c:pt idx="313">
                  <c:v>0.38917709824526003</c:v>
                </c:pt>
                <c:pt idx="314">
                  <c:v>0.38968342411472751</c:v>
                </c:pt>
                <c:pt idx="315">
                  <c:v>0.39019898470689296</c:v>
                </c:pt>
                <c:pt idx="316">
                  <c:v>0.39072362297700552</c:v>
                </c:pt>
                <c:pt idx="317">
                  <c:v>0.391257179115166</c:v>
                </c:pt>
                <c:pt idx="318">
                  <c:v>0.39179949059500591</c:v>
                </c:pt>
                <c:pt idx="319">
                  <c:v>0.39235039222319507</c:v>
                </c:pt>
                <c:pt idx="320">
                  <c:v>0.39290971618976078</c:v>
                </c:pt>
                <c:pt idx="321">
                  <c:v>0.39347729211920457</c:v>
                </c:pt>
                <c:pt idx="322">
                  <c:v>0.39405294712240013</c:v>
                </c:pt>
                <c:pt idx="323">
                  <c:v>0.39463650584925691</c:v>
                </c:pt>
                <c:pt idx="324">
                  <c:v>0.39522779054213369</c:v>
                </c:pt>
                <c:pt idx="325">
                  <c:v>0.39582662108998512</c:v>
                </c:pt>
                <c:pt idx="326">
                  <c:v>0.39643281508322536</c:v>
                </c:pt>
                <c:pt idx="327">
                  <c:v>0.39704618786929169</c:v>
                </c:pt>
                <c:pt idx="328">
                  <c:v>0.39766655260889155</c:v>
                </c:pt>
                <c:pt idx="329">
                  <c:v>0.39829372033291571</c:v>
                </c:pt>
                <c:pt idx="330">
                  <c:v>0.39892749999999999</c:v>
                </c:pt>
                <c:pt idx="331">
                  <c:v>0.39956769855471813</c:v>
                </c:pt>
                <c:pt idx="332">
                  <c:v>0.40021412098638864</c:v>
                </c:pt>
                <c:pt idx="333">
                  <c:v>0.40086657038847678</c:v>
                </c:pt>
                <c:pt idx="334">
                  <c:v>0.4015248480185743</c:v>
                </c:pt>
                <c:pt idx="335">
                  <c:v>0.40218875335893822</c:v>
                </c:pt>
                <c:pt idx="336">
                  <c:v>0.40285808417757041</c:v>
                </c:pt>
                <c:pt idx="337">
                  <c:v>0.40353263658981953</c:v>
                </c:pt>
                <c:pt idx="338">
                  <c:v>0.40421220512048633</c:v>
                </c:pt>
                <c:pt idx="339">
                  <c:v>0.40489658276641327</c:v>
                </c:pt>
                <c:pt idx="340">
                  <c:v>0.40558556105953969</c:v>
                </c:pt>
                <c:pt idx="341">
                  <c:v>0.40627893013040312</c:v>
                </c:pt>
                <c:pt idx="342">
                  <c:v>0.40697647877206783</c:v>
                </c:pt>
                <c:pt idx="343">
                  <c:v>0.40767799450446024</c:v>
                </c:pt>
                <c:pt idx="344">
                  <c:v>0.40838326363909255</c:v>
                </c:pt>
                <c:pt idx="345">
                  <c:v>0.40909207134415426</c:v>
                </c:pt>
                <c:pt idx="346">
                  <c:v>0.40980420170995197</c:v>
                </c:pt>
                <c:pt idx="347">
                  <c:v>0.41051943781467776</c:v>
                </c:pt>
                <c:pt idx="348">
                  <c:v>0.41123756179048548</c:v>
                </c:pt>
                <c:pt idx="349">
                  <c:v>0.41195835488985549</c:v>
                </c:pt>
                <c:pt idx="350">
                  <c:v>0.41268159755222722</c:v>
                </c:pt>
                <c:pt idx="351">
                  <c:v>0.41340706947087946</c:v>
                </c:pt>
                <c:pt idx="352">
                  <c:v>0.41413454966003799</c:v>
                </c:pt>
                <c:pt idx="353">
                  <c:v>0.41486381652219007</c:v>
                </c:pt>
                <c:pt idx="354">
                  <c:v>0.41559464791558476</c:v>
                </c:pt>
                <c:pt idx="355">
                  <c:v>0.4163268212218999</c:v>
                </c:pt>
                <c:pt idx="356">
                  <c:v>0.4170601134140538</c:v>
                </c:pt>
                <c:pt idx="357">
                  <c:v>0.41779430112414112</c:v>
                </c:pt>
                <c:pt idx="358">
                  <c:v>0.41852916071147311</c:v>
                </c:pt>
                <c:pt idx="359">
                  <c:v>0.41926446833070069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09-4266-914D-9D55AAED0CF5}"/>
            </c:ext>
          </c:extLst>
        </c:ser>
        <c:ser>
          <c:idx val="3"/>
          <c:order val="3"/>
          <c:tx>
            <c:strRef>
              <c:f>{"Rear Sprocket"}</c:f>
              <c:strCache>
                <c:ptCount val="1"/>
                <c:pt idx="0">
                  <c:v>Rear Sprocket</c:v>
                </c:pt>
              </c:strCache>
            </c:strRef>
          </c:tx>
          <c:spPr>
            <a:ln w="19050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xVal>
            <c:numRef>
              <c:f>'ER6N Data'!$R$3:$R$362</c:f>
              <c:numCache>
                <c:formatCode>General</c:formatCode>
                <c:ptCount val="360"/>
                <c:pt idx="0">
                  <c:v>1.52528</c:v>
                </c:pt>
                <c:pt idx="1">
                  <c:v>1.5252616807734107</c:v>
                </c:pt>
                <c:pt idx="2">
                  <c:v>1.5252067286738569</c:v>
                </c:pt>
                <c:pt idx="3">
                  <c:v>1.5251151604402802</c:v>
                </c:pt>
                <c:pt idx="4">
                  <c:v>1.5249870039652518</c:v>
                </c:pt>
                <c:pt idx="5">
                  <c:v>1.5248222982864752</c:v>
                </c:pt>
                <c:pt idx="6">
                  <c:v>1.5246210935748958</c:v>
                </c:pt>
                <c:pt idx="7">
                  <c:v>1.5243834511194183</c:v>
                </c:pt>
                <c:pt idx="8">
                  <c:v>1.5241094433082361</c:v>
                </c:pt>
                <c:pt idx="9">
                  <c:v>1.5237991536067832</c:v>
                </c:pt>
                <c:pt idx="10">
                  <c:v>1.5234526765323084</c:v>
                </c:pt>
                <c:pt idx="11">
                  <c:v>1.5230701176250852</c:v>
                </c:pt>
                <c:pt idx="12">
                  <c:v>1.5226515934162621</c:v>
                </c:pt>
                <c:pt idx="13">
                  <c:v>1.5221972313923682</c:v>
                </c:pt>
                <c:pt idx="14">
                  <c:v>1.5217071699564768</c:v>
                </c:pt>
                <c:pt idx="15">
                  <c:v>1.5211815583860491</c:v>
                </c:pt>
                <c:pt idx="16">
                  <c:v>1.5206205567874611</c:v>
                </c:pt>
                <c:pt idx="17">
                  <c:v>1.5200243360472339</c:v>
                </c:pt>
                <c:pt idx="18">
                  <c:v>1.5193930777799811</c:v>
                </c:pt>
                <c:pt idx="19">
                  <c:v>1.5187269742730858</c:v>
                </c:pt>
                <c:pt idx="20">
                  <c:v>1.5180262284281292</c:v>
                </c:pt>
                <c:pt idx="21">
                  <c:v>1.5172910536990833</c:v>
                </c:pt>
                <c:pt idx="22">
                  <c:v>1.5165216740272931</c:v>
                </c:pt>
                <c:pt idx="23">
                  <c:v>1.5157183237732597</c:v>
                </c:pt>
                <c:pt idx="24">
                  <c:v>1.514881247645252</c:v>
                </c:pt>
                <c:pt idx="25">
                  <c:v>1.5140107006247683</c:v>
                </c:pt>
                <c:pt idx="26">
                  <c:v>1.5131069478888639</c:v>
                </c:pt>
                <c:pt idx="27">
                  <c:v>1.5121702647293769</c:v>
                </c:pt>
                <c:pt idx="28">
                  <c:v>1.5112009364690717</c:v>
                </c:pt>
                <c:pt idx="29">
                  <c:v>1.5101992583747266</c:v>
                </c:pt>
                <c:pt idx="30">
                  <c:v>1.5091655355671922</c:v>
                </c:pt>
                <c:pt idx="31">
                  <c:v>1.5081000829284501</c:v>
                </c:pt>
                <c:pt idx="32">
                  <c:v>1.5070032250056948</c:v>
                </c:pt>
                <c:pt idx="33">
                  <c:v>1.5058752959124757</c:v>
                </c:pt>
                <c:pt idx="34">
                  <c:v>1.5047166392269204</c:v>
                </c:pt>
                <c:pt idx="35">
                  <c:v>1.5035276078870798</c:v>
                </c:pt>
                <c:pt idx="36">
                  <c:v>1.5023085640834186</c:v>
                </c:pt>
                <c:pt idx="37">
                  <c:v>1.5010598791484884</c:v>
                </c:pt>
                <c:pt idx="38">
                  <c:v>1.4997819334438165</c:v>
                </c:pt>
                <c:pt idx="39">
                  <c:v>1.4984751162440444</c:v>
                </c:pt>
                <c:pt idx="40">
                  <c:v>1.4971398256183508</c:v>
                </c:pt>
                <c:pt idx="41">
                  <c:v>1.495776468309195</c:v>
                </c:pt>
                <c:pt idx="42">
                  <c:v>1.494385459608421</c:v>
                </c:pt>
                <c:pt idx="43">
                  <c:v>1.4929672232307538</c:v>
                </c:pt>
                <c:pt idx="44">
                  <c:v>1.4915221911847329</c:v>
                </c:pt>
                <c:pt idx="45">
                  <c:v>1.490050803641118</c:v>
                </c:pt>
                <c:pt idx="46">
                  <c:v>1.4885535087988082</c:v>
                </c:pt>
                <c:pt idx="47">
                  <c:v>1.4870307627483172</c:v>
                </c:pt>
                <c:pt idx="48">
                  <c:v>1.4854830293328436</c:v>
                </c:pt>
                <c:pt idx="49">
                  <c:v>1.4839107800069782</c:v>
                </c:pt>
                <c:pt idx="50">
                  <c:v>1.482314493693097</c:v>
                </c:pt>
                <c:pt idx="51">
                  <c:v>1.4806946566354744</c:v>
                </c:pt>
                <c:pt idx="52">
                  <c:v>1.4790517622521702</c:v>
                </c:pt>
                <c:pt idx="53">
                  <c:v>1.4773863109847285</c:v>
                </c:pt>
                <c:pt idx="54">
                  <c:v>1.4756988101457387</c:v>
                </c:pt>
                <c:pt idx="55">
                  <c:v>1.473989773764304</c:v>
                </c:pt>
                <c:pt idx="56">
                  <c:v>1.4722597224294613</c:v>
                </c:pt>
                <c:pt idx="57">
                  <c:v>1.4705091831316075</c:v>
                </c:pt>
                <c:pt idx="58">
                  <c:v>1.4687386891019698</c:v>
                </c:pt>
                <c:pt idx="59">
                  <c:v>1.4669487796501814</c:v>
                </c:pt>
                <c:pt idx="60">
                  <c:v>1.4651400000000001</c:v>
                </c:pt>
                <c:pt idx="61">
                  <c:v>1.4633129011232295</c:v>
                </c:pt>
                <c:pt idx="62">
                  <c:v>1.4614680395718871</c:v>
                </c:pt>
                <c:pt idx="63">
                  <c:v>1.4596059773086727</c:v>
                </c:pt>
                <c:pt idx="64">
                  <c:v>1.4577272815357902</c:v>
                </c:pt>
                <c:pt idx="65">
                  <c:v>1.4558325245221713</c:v>
                </c:pt>
                <c:pt idx="66">
                  <c:v>1.4539222834291572</c:v>
                </c:pt>
                <c:pt idx="67">
                  <c:v>1.4519971401346898</c:v>
                </c:pt>
                <c:pt idx="68">
                  <c:v>1.4500576810560659</c:v>
                </c:pt>
                <c:pt idx="69">
                  <c:v>1.4481044969713088</c:v>
                </c:pt>
                <c:pt idx="70">
                  <c:v>1.4461381828392115</c:v>
                </c:pt>
                <c:pt idx="71">
                  <c:v>1.4441593376181068</c:v>
                </c:pt>
                <c:pt idx="72">
                  <c:v>1.4421685640834188</c:v>
                </c:pt>
                <c:pt idx="73">
                  <c:v>1.4401664686440507</c:v>
                </c:pt>
                <c:pt idx="74">
                  <c:v>1.4381536611576686</c:v>
                </c:pt>
                <c:pt idx="75">
                  <c:v>1.4361307547449311</c:v>
                </c:pt>
                <c:pt idx="76">
                  <c:v>1.434098365602728</c:v>
                </c:pt>
                <c:pt idx="77">
                  <c:v>1.4320571128164801</c:v>
                </c:pt>
                <c:pt idx="78">
                  <c:v>1.4300076181715602</c:v>
                </c:pt>
                <c:pt idx="79">
                  <c:v>1.4279505059638908</c:v>
                </c:pt>
                <c:pt idx="80">
                  <c:v>1.4258864028097784</c:v>
                </c:pt>
                <c:pt idx="81">
                  <c:v>1.423815937455039</c:v>
                </c:pt>
                <c:pt idx="82">
                  <c:v>1.4217397405834766</c:v>
                </c:pt>
                <c:pt idx="83">
                  <c:v>1.4196584446247711</c:v>
                </c:pt>
                <c:pt idx="84">
                  <c:v>1.4175726835618334</c:v>
                </c:pt>
                <c:pt idx="85">
                  <c:v>1.4154830927376882</c:v>
                </c:pt>
                <c:pt idx="86">
                  <c:v>1.4133903086619435</c:v>
                </c:pt>
                <c:pt idx="87">
                  <c:v>1.4112949688169014</c:v>
                </c:pt>
                <c:pt idx="88">
                  <c:v>1.4091977114633769</c:v>
                </c:pt>
                <c:pt idx="89">
                  <c:v>1.4070991754462765</c:v>
                </c:pt>
                <c:pt idx="90">
                  <c:v>1.405</c:v>
                </c:pt>
                <c:pt idx="91">
                  <c:v>1.4029008245537236</c:v>
                </c:pt>
                <c:pt idx="92">
                  <c:v>1.4008022885366231</c:v>
                </c:pt>
                <c:pt idx="93">
                  <c:v>1.3987050311830986</c:v>
                </c:pt>
                <c:pt idx="94">
                  <c:v>1.3966096913380566</c:v>
                </c:pt>
                <c:pt idx="95">
                  <c:v>1.3945169072623116</c:v>
                </c:pt>
                <c:pt idx="96">
                  <c:v>1.3924273164381666</c:v>
                </c:pt>
                <c:pt idx="97">
                  <c:v>1.390341555375229</c:v>
                </c:pt>
                <c:pt idx="98">
                  <c:v>1.3882602594165234</c:v>
                </c:pt>
                <c:pt idx="99">
                  <c:v>1.3861840625449611</c:v>
                </c:pt>
                <c:pt idx="100">
                  <c:v>1.3841135971902216</c:v>
                </c:pt>
                <c:pt idx="101">
                  <c:v>1.3820494940361092</c:v>
                </c:pt>
                <c:pt idx="102">
                  <c:v>1.3799923818284399</c:v>
                </c:pt>
                <c:pt idx="103">
                  <c:v>1.37794288718352</c:v>
                </c:pt>
                <c:pt idx="104">
                  <c:v>1.3759016343972721</c:v>
                </c:pt>
                <c:pt idx="105">
                  <c:v>1.3738692452550689</c:v>
                </c:pt>
                <c:pt idx="106">
                  <c:v>1.3718463388423314</c:v>
                </c:pt>
                <c:pt idx="107">
                  <c:v>1.3698335313559493</c:v>
                </c:pt>
                <c:pt idx="108">
                  <c:v>1.3678314359165813</c:v>
                </c:pt>
                <c:pt idx="109">
                  <c:v>1.3658406623818933</c:v>
                </c:pt>
                <c:pt idx="110">
                  <c:v>1.3638618171607886</c:v>
                </c:pt>
                <c:pt idx="111">
                  <c:v>1.3618955030286912</c:v>
                </c:pt>
                <c:pt idx="112">
                  <c:v>1.3599423189439341</c:v>
                </c:pt>
                <c:pt idx="113">
                  <c:v>1.3580028598653102</c:v>
                </c:pt>
                <c:pt idx="114">
                  <c:v>1.3560777165708429</c:v>
                </c:pt>
                <c:pt idx="115">
                  <c:v>1.3541674754778288</c:v>
                </c:pt>
                <c:pt idx="116">
                  <c:v>1.3522727184642098</c:v>
                </c:pt>
                <c:pt idx="117">
                  <c:v>1.3503940226913274</c:v>
                </c:pt>
                <c:pt idx="118">
                  <c:v>1.348531960428113</c:v>
                </c:pt>
                <c:pt idx="119">
                  <c:v>1.3466870988767705</c:v>
                </c:pt>
                <c:pt idx="120">
                  <c:v>1.3448600000000002</c:v>
                </c:pt>
                <c:pt idx="121">
                  <c:v>1.3430512203498186</c:v>
                </c:pt>
                <c:pt idx="122">
                  <c:v>1.3412613108980302</c:v>
                </c:pt>
                <c:pt idx="123">
                  <c:v>1.3394908168683926</c:v>
                </c:pt>
                <c:pt idx="124">
                  <c:v>1.3377402775705387</c:v>
                </c:pt>
                <c:pt idx="125">
                  <c:v>1.3360102262356961</c:v>
                </c:pt>
                <c:pt idx="126">
                  <c:v>1.3343011898542614</c:v>
                </c:pt>
                <c:pt idx="127">
                  <c:v>1.3326136890152716</c:v>
                </c:pt>
                <c:pt idx="128">
                  <c:v>1.3309482377478299</c:v>
                </c:pt>
                <c:pt idx="129">
                  <c:v>1.3293053433645257</c:v>
                </c:pt>
                <c:pt idx="130">
                  <c:v>1.3276855063069031</c:v>
                </c:pt>
                <c:pt idx="131">
                  <c:v>1.3260892199930219</c:v>
                </c:pt>
                <c:pt idx="132">
                  <c:v>1.3245169706671565</c:v>
                </c:pt>
                <c:pt idx="133">
                  <c:v>1.3229692372516828</c:v>
                </c:pt>
                <c:pt idx="134">
                  <c:v>1.3214464912011918</c:v>
                </c:pt>
                <c:pt idx="135">
                  <c:v>1.3199491963588821</c:v>
                </c:pt>
                <c:pt idx="136">
                  <c:v>1.3184778088152671</c:v>
                </c:pt>
                <c:pt idx="137">
                  <c:v>1.3170327767692462</c:v>
                </c:pt>
                <c:pt idx="138">
                  <c:v>1.3156145403915791</c:v>
                </c:pt>
                <c:pt idx="139">
                  <c:v>1.3142235316908051</c:v>
                </c:pt>
                <c:pt idx="140">
                  <c:v>1.3128601743816493</c:v>
                </c:pt>
                <c:pt idx="141">
                  <c:v>1.3115248837559557</c:v>
                </c:pt>
                <c:pt idx="142">
                  <c:v>1.3102180665561836</c:v>
                </c:pt>
                <c:pt idx="143">
                  <c:v>1.3089401208515117</c:v>
                </c:pt>
                <c:pt idx="144">
                  <c:v>1.3076914359165814</c:v>
                </c:pt>
                <c:pt idx="145">
                  <c:v>1.30647239211292</c:v>
                </c:pt>
                <c:pt idx="146">
                  <c:v>1.3052833607730796</c:v>
                </c:pt>
                <c:pt idx="147">
                  <c:v>1.3041247040875243</c:v>
                </c:pt>
                <c:pt idx="148">
                  <c:v>1.3029967749943052</c:v>
                </c:pt>
                <c:pt idx="149">
                  <c:v>1.30189991707155</c:v>
                </c:pt>
                <c:pt idx="150">
                  <c:v>1.3008344644328078</c:v>
                </c:pt>
                <c:pt idx="151">
                  <c:v>1.2998007416252735</c:v>
                </c:pt>
                <c:pt idx="152">
                  <c:v>1.2987990635309283</c:v>
                </c:pt>
                <c:pt idx="153">
                  <c:v>1.2978297352706232</c:v>
                </c:pt>
                <c:pt idx="154">
                  <c:v>1.2968930521111361</c:v>
                </c:pt>
                <c:pt idx="155">
                  <c:v>1.2959892993752318</c:v>
                </c:pt>
                <c:pt idx="156">
                  <c:v>1.295118752354748</c:v>
                </c:pt>
                <c:pt idx="157">
                  <c:v>1.2942816762267404</c:v>
                </c:pt>
                <c:pt idx="158">
                  <c:v>1.293478325972707</c:v>
                </c:pt>
                <c:pt idx="159">
                  <c:v>1.2927089463009167</c:v>
                </c:pt>
                <c:pt idx="160">
                  <c:v>1.2919737715718709</c:v>
                </c:pt>
                <c:pt idx="161">
                  <c:v>1.2912730257269143</c:v>
                </c:pt>
                <c:pt idx="162">
                  <c:v>1.2906069222200189</c:v>
                </c:pt>
                <c:pt idx="163">
                  <c:v>1.2899756639527662</c:v>
                </c:pt>
                <c:pt idx="164">
                  <c:v>1.2893794432125389</c:v>
                </c:pt>
                <c:pt idx="165">
                  <c:v>1.288818441613951</c:v>
                </c:pt>
                <c:pt idx="166">
                  <c:v>1.2882928300435232</c:v>
                </c:pt>
                <c:pt idx="167">
                  <c:v>1.2878027686076319</c:v>
                </c:pt>
                <c:pt idx="168">
                  <c:v>1.2873484065837379</c:v>
                </c:pt>
                <c:pt idx="169">
                  <c:v>1.2869298823749149</c:v>
                </c:pt>
                <c:pt idx="170">
                  <c:v>1.2865473234676916</c:v>
                </c:pt>
                <c:pt idx="171">
                  <c:v>1.2862008463932169</c:v>
                </c:pt>
                <c:pt idx="172">
                  <c:v>1.285890556691764</c:v>
                </c:pt>
                <c:pt idx="173">
                  <c:v>1.2856165488805817</c:v>
                </c:pt>
                <c:pt idx="174">
                  <c:v>1.2853789064251042</c:v>
                </c:pt>
                <c:pt idx="175">
                  <c:v>1.2851777017135249</c:v>
                </c:pt>
                <c:pt idx="176">
                  <c:v>1.2850129960347483</c:v>
                </c:pt>
                <c:pt idx="177">
                  <c:v>1.2848848395597199</c:v>
                </c:pt>
                <c:pt idx="178">
                  <c:v>1.2847932713261432</c:v>
                </c:pt>
                <c:pt idx="179">
                  <c:v>1.2847383192265893</c:v>
                </c:pt>
                <c:pt idx="180">
                  <c:v>1.2847200000000001</c:v>
                </c:pt>
                <c:pt idx="181">
                  <c:v>1.2847383192265893</c:v>
                </c:pt>
                <c:pt idx="182">
                  <c:v>1.2847932713261432</c:v>
                </c:pt>
                <c:pt idx="183">
                  <c:v>1.2848848395597199</c:v>
                </c:pt>
                <c:pt idx="184">
                  <c:v>1.2850129960347483</c:v>
                </c:pt>
                <c:pt idx="185">
                  <c:v>1.2851777017135249</c:v>
                </c:pt>
                <c:pt idx="186">
                  <c:v>1.2853789064251042</c:v>
                </c:pt>
                <c:pt idx="187">
                  <c:v>1.2856165488805817</c:v>
                </c:pt>
                <c:pt idx="188">
                  <c:v>1.285890556691764</c:v>
                </c:pt>
                <c:pt idx="189">
                  <c:v>1.2862008463932169</c:v>
                </c:pt>
                <c:pt idx="190">
                  <c:v>1.2865473234676916</c:v>
                </c:pt>
                <c:pt idx="191">
                  <c:v>1.2869298823749149</c:v>
                </c:pt>
                <c:pt idx="192">
                  <c:v>1.2873484065837379</c:v>
                </c:pt>
                <c:pt idx="193">
                  <c:v>1.2878027686076319</c:v>
                </c:pt>
                <c:pt idx="194">
                  <c:v>1.2882928300435232</c:v>
                </c:pt>
                <c:pt idx="195">
                  <c:v>1.288818441613951</c:v>
                </c:pt>
                <c:pt idx="196">
                  <c:v>1.2893794432125389</c:v>
                </c:pt>
                <c:pt idx="197">
                  <c:v>1.2899756639527662</c:v>
                </c:pt>
                <c:pt idx="198">
                  <c:v>1.2906069222200189</c:v>
                </c:pt>
                <c:pt idx="199">
                  <c:v>1.2912730257269143</c:v>
                </c:pt>
                <c:pt idx="200">
                  <c:v>1.2919737715718709</c:v>
                </c:pt>
                <c:pt idx="201">
                  <c:v>1.2927089463009167</c:v>
                </c:pt>
                <c:pt idx="202">
                  <c:v>1.293478325972707</c:v>
                </c:pt>
                <c:pt idx="203">
                  <c:v>1.2942816762267404</c:v>
                </c:pt>
                <c:pt idx="204">
                  <c:v>1.295118752354748</c:v>
                </c:pt>
                <c:pt idx="205">
                  <c:v>1.2959892993752318</c:v>
                </c:pt>
                <c:pt idx="206">
                  <c:v>1.2968930521111361</c:v>
                </c:pt>
                <c:pt idx="207">
                  <c:v>1.2978297352706232</c:v>
                </c:pt>
                <c:pt idx="208">
                  <c:v>1.2987990635309283</c:v>
                </c:pt>
                <c:pt idx="209">
                  <c:v>1.2998007416252735</c:v>
                </c:pt>
                <c:pt idx="210">
                  <c:v>1.3008344644328078</c:v>
                </c:pt>
                <c:pt idx="211">
                  <c:v>1.30189991707155</c:v>
                </c:pt>
                <c:pt idx="212">
                  <c:v>1.302996774994305</c:v>
                </c:pt>
                <c:pt idx="213">
                  <c:v>1.3041247040875243</c:v>
                </c:pt>
                <c:pt idx="214">
                  <c:v>1.3052833607730796</c:v>
                </c:pt>
                <c:pt idx="215">
                  <c:v>1.3064723921129202</c:v>
                </c:pt>
                <c:pt idx="216">
                  <c:v>1.3076914359165814</c:v>
                </c:pt>
                <c:pt idx="217">
                  <c:v>1.3089401208515117</c:v>
                </c:pt>
                <c:pt idx="218">
                  <c:v>1.3102180665561836</c:v>
                </c:pt>
                <c:pt idx="219">
                  <c:v>1.3115248837559557</c:v>
                </c:pt>
                <c:pt idx="220">
                  <c:v>1.3128601743816493</c:v>
                </c:pt>
                <c:pt idx="221">
                  <c:v>1.3142235316908051</c:v>
                </c:pt>
                <c:pt idx="222">
                  <c:v>1.3156145403915791</c:v>
                </c:pt>
                <c:pt idx="223">
                  <c:v>1.3170327767692462</c:v>
                </c:pt>
                <c:pt idx="224">
                  <c:v>1.3184778088152671</c:v>
                </c:pt>
                <c:pt idx="225">
                  <c:v>1.3199491963588821</c:v>
                </c:pt>
                <c:pt idx="226">
                  <c:v>1.3214464912011918</c:v>
                </c:pt>
                <c:pt idx="227">
                  <c:v>1.3229692372516828</c:v>
                </c:pt>
                <c:pt idx="228">
                  <c:v>1.3245169706671565</c:v>
                </c:pt>
                <c:pt idx="229">
                  <c:v>1.3260892199930219</c:v>
                </c:pt>
                <c:pt idx="230">
                  <c:v>1.3276855063069031</c:v>
                </c:pt>
                <c:pt idx="231">
                  <c:v>1.3293053433645254</c:v>
                </c:pt>
                <c:pt idx="232">
                  <c:v>1.3309482377478299</c:v>
                </c:pt>
                <c:pt idx="233">
                  <c:v>1.3326136890152718</c:v>
                </c:pt>
                <c:pt idx="234">
                  <c:v>1.3343011898542614</c:v>
                </c:pt>
                <c:pt idx="235">
                  <c:v>1.3360102262356961</c:v>
                </c:pt>
                <c:pt idx="236">
                  <c:v>1.3377402775705387</c:v>
                </c:pt>
                <c:pt idx="237">
                  <c:v>1.3394908168683926</c:v>
                </c:pt>
                <c:pt idx="238">
                  <c:v>1.3412613108980302</c:v>
                </c:pt>
                <c:pt idx="239">
                  <c:v>1.3430512203498186</c:v>
                </c:pt>
                <c:pt idx="240">
                  <c:v>1.3448599999999999</c:v>
                </c:pt>
                <c:pt idx="241">
                  <c:v>1.3466870988767707</c:v>
                </c:pt>
                <c:pt idx="242">
                  <c:v>1.3485319604281132</c:v>
                </c:pt>
                <c:pt idx="243">
                  <c:v>1.3503940226913274</c:v>
                </c:pt>
                <c:pt idx="244">
                  <c:v>1.3522727184642098</c:v>
                </c:pt>
                <c:pt idx="245">
                  <c:v>1.3541674754778288</c:v>
                </c:pt>
                <c:pt idx="246">
                  <c:v>1.3560777165708429</c:v>
                </c:pt>
                <c:pt idx="247">
                  <c:v>1.3580028598653102</c:v>
                </c:pt>
                <c:pt idx="248">
                  <c:v>1.3599423189439341</c:v>
                </c:pt>
                <c:pt idx="249">
                  <c:v>1.3618955030286912</c:v>
                </c:pt>
                <c:pt idx="250">
                  <c:v>1.3638618171607886</c:v>
                </c:pt>
                <c:pt idx="251">
                  <c:v>1.3658406623818933</c:v>
                </c:pt>
                <c:pt idx="252">
                  <c:v>1.3678314359165813</c:v>
                </c:pt>
                <c:pt idx="253">
                  <c:v>1.3698335313559493</c:v>
                </c:pt>
                <c:pt idx="254">
                  <c:v>1.3718463388423314</c:v>
                </c:pt>
                <c:pt idx="255">
                  <c:v>1.3738692452550689</c:v>
                </c:pt>
                <c:pt idx="256">
                  <c:v>1.3759016343972721</c:v>
                </c:pt>
                <c:pt idx="257">
                  <c:v>1.37794288718352</c:v>
                </c:pt>
                <c:pt idx="258">
                  <c:v>1.3799923818284399</c:v>
                </c:pt>
                <c:pt idx="259">
                  <c:v>1.3820494940361092</c:v>
                </c:pt>
                <c:pt idx="260">
                  <c:v>1.3841135971902216</c:v>
                </c:pt>
                <c:pt idx="261">
                  <c:v>1.3861840625449611</c:v>
                </c:pt>
                <c:pt idx="262">
                  <c:v>1.3882602594165232</c:v>
                </c:pt>
                <c:pt idx="263">
                  <c:v>1.390341555375229</c:v>
                </c:pt>
                <c:pt idx="264">
                  <c:v>1.3924273164381666</c:v>
                </c:pt>
                <c:pt idx="265">
                  <c:v>1.3945169072623116</c:v>
                </c:pt>
                <c:pt idx="266">
                  <c:v>1.3966096913380566</c:v>
                </c:pt>
                <c:pt idx="267">
                  <c:v>1.3987050311830986</c:v>
                </c:pt>
                <c:pt idx="268">
                  <c:v>1.4008022885366231</c:v>
                </c:pt>
                <c:pt idx="269">
                  <c:v>1.4029008245537236</c:v>
                </c:pt>
                <c:pt idx="270">
                  <c:v>1.405</c:v>
                </c:pt>
                <c:pt idx="271">
                  <c:v>1.4070991754462765</c:v>
                </c:pt>
                <c:pt idx="272">
                  <c:v>1.4091977114633769</c:v>
                </c:pt>
                <c:pt idx="273">
                  <c:v>1.4112949688169014</c:v>
                </c:pt>
                <c:pt idx="274">
                  <c:v>1.4133903086619435</c:v>
                </c:pt>
                <c:pt idx="275">
                  <c:v>1.4154830927376882</c:v>
                </c:pt>
                <c:pt idx="276">
                  <c:v>1.4175726835618334</c:v>
                </c:pt>
                <c:pt idx="277">
                  <c:v>1.4196584446247711</c:v>
                </c:pt>
                <c:pt idx="278">
                  <c:v>1.4217397405834766</c:v>
                </c:pt>
                <c:pt idx="279">
                  <c:v>1.423815937455039</c:v>
                </c:pt>
                <c:pt idx="280">
                  <c:v>1.4258864028097784</c:v>
                </c:pt>
                <c:pt idx="281">
                  <c:v>1.4279505059638908</c:v>
                </c:pt>
                <c:pt idx="282">
                  <c:v>1.4300076181715602</c:v>
                </c:pt>
                <c:pt idx="283">
                  <c:v>1.4320571128164801</c:v>
                </c:pt>
                <c:pt idx="284">
                  <c:v>1.434098365602728</c:v>
                </c:pt>
                <c:pt idx="285">
                  <c:v>1.4361307547449311</c:v>
                </c:pt>
                <c:pt idx="286">
                  <c:v>1.4381536611576686</c:v>
                </c:pt>
                <c:pt idx="287">
                  <c:v>1.4401664686440507</c:v>
                </c:pt>
                <c:pt idx="288">
                  <c:v>1.4421685640834188</c:v>
                </c:pt>
                <c:pt idx="289">
                  <c:v>1.4441593376181068</c:v>
                </c:pt>
                <c:pt idx="290">
                  <c:v>1.4461381828392115</c:v>
                </c:pt>
                <c:pt idx="291">
                  <c:v>1.4481044969713088</c:v>
                </c:pt>
                <c:pt idx="292">
                  <c:v>1.4500576810560659</c:v>
                </c:pt>
                <c:pt idx="293">
                  <c:v>1.4519971401346898</c:v>
                </c:pt>
                <c:pt idx="294">
                  <c:v>1.4539222834291572</c:v>
                </c:pt>
                <c:pt idx="295">
                  <c:v>1.4558325245221713</c:v>
                </c:pt>
                <c:pt idx="296">
                  <c:v>1.4577272815357902</c:v>
                </c:pt>
                <c:pt idx="297">
                  <c:v>1.4596059773086727</c:v>
                </c:pt>
                <c:pt idx="298">
                  <c:v>1.4614680395718869</c:v>
                </c:pt>
                <c:pt idx="299">
                  <c:v>1.4633129011232295</c:v>
                </c:pt>
                <c:pt idx="300">
                  <c:v>1.4651400000000001</c:v>
                </c:pt>
                <c:pt idx="301">
                  <c:v>1.4669487796501814</c:v>
                </c:pt>
                <c:pt idx="302">
                  <c:v>1.4687386891019698</c:v>
                </c:pt>
                <c:pt idx="303">
                  <c:v>1.4705091831316075</c:v>
                </c:pt>
                <c:pt idx="304">
                  <c:v>1.4722597224294616</c:v>
                </c:pt>
                <c:pt idx="305">
                  <c:v>1.4739897737643037</c:v>
                </c:pt>
                <c:pt idx="306">
                  <c:v>1.4756988101457387</c:v>
                </c:pt>
                <c:pt idx="307">
                  <c:v>1.4773863109847283</c:v>
                </c:pt>
                <c:pt idx="308">
                  <c:v>1.4790517622521702</c:v>
                </c:pt>
                <c:pt idx="309">
                  <c:v>1.4806946566354744</c:v>
                </c:pt>
                <c:pt idx="310">
                  <c:v>1.482314493693097</c:v>
                </c:pt>
                <c:pt idx="311">
                  <c:v>1.4839107800069782</c:v>
                </c:pt>
                <c:pt idx="312">
                  <c:v>1.4854830293328434</c:v>
                </c:pt>
                <c:pt idx="313">
                  <c:v>1.4870307627483172</c:v>
                </c:pt>
                <c:pt idx="314">
                  <c:v>1.4885535087988082</c:v>
                </c:pt>
                <c:pt idx="315">
                  <c:v>1.490050803641118</c:v>
                </c:pt>
                <c:pt idx="316">
                  <c:v>1.4915221911847329</c:v>
                </c:pt>
                <c:pt idx="317">
                  <c:v>1.4929672232307538</c:v>
                </c:pt>
                <c:pt idx="318">
                  <c:v>1.494385459608421</c:v>
                </c:pt>
                <c:pt idx="319">
                  <c:v>1.495776468309195</c:v>
                </c:pt>
                <c:pt idx="320">
                  <c:v>1.4971398256183506</c:v>
                </c:pt>
                <c:pt idx="321">
                  <c:v>1.4984751162440444</c:v>
                </c:pt>
                <c:pt idx="322">
                  <c:v>1.4997819334438165</c:v>
                </c:pt>
                <c:pt idx="323">
                  <c:v>1.5010598791484884</c:v>
                </c:pt>
                <c:pt idx="324">
                  <c:v>1.5023085640834186</c:v>
                </c:pt>
                <c:pt idx="325">
                  <c:v>1.5035276078870798</c:v>
                </c:pt>
                <c:pt idx="326">
                  <c:v>1.5047166392269204</c:v>
                </c:pt>
                <c:pt idx="327">
                  <c:v>1.5058752959124757</c:v>
                </c:pt>
                <c:pt idx="328">
                  <c:v>1.5070032250056948</c:v>
                </c:pt>
                <c:pt idx="329">
                  <c:v>1.5081000829284501</c:v>
                </c:pt>
                <c:pt idx="330">
                  <c:v>1.5091655355671922</c:v>
                </c:pt>
                <c:pt idx="331">
                  <c:v>1.5101992583747266</c:v>
                </c:pt>
                <c:pt idx="332">
                  <c:v>1.5112009364690717</c:v>
                </c:pt>
                <c:pt idx="333">
                  <c:v>1.5121702647293769</c:v>
                </c:pt>
                <c:pt idx="334">
                  <c:v>1.5131069478888639</c:v>
                </c:pt>
                <c:pt idx="335">
                  <c:v>1.5140107006247683</c:v>
                </c:pt>
                <c:pt idx="336">
                  <c:v>1.514881247645252</c:v>
                </c:pt>
                <c:pt idx="337">
                  <c:v>1.5157183237732594</c:v>
                </c:pt>
                <c:pt idx="338">
                  <c:v>1.5165216740272931</c:v>
                </c:pt>
                <c:pt idx="339">
                  <c:v>1.5172910536990833</c:v>
                </c:pt>
                <c:pt idx="340">
                  <c:v>1.5180262284281292</c:v>
                </c:pt>
                <c:pt idx="341">
                  <c:v>1.5187269742730858</c:v>
                </c:pt>
                <c:pt idx="342">
                  <c:v>1.5193930777799811</c:v>
                </c:pt>
                <c:pt idx="343">
                  <c:v>1.5200243360472339</c:v>
                </c:pt>
                <c:pt idx="344">
                  <c:v>1.5206205567874611</c:v>
                </c:pt>
                <c:pt idx="345">
                  <c:v>1.5211815583860491</c:v>
                </c:pt>
                <c:pt idx="346">
                  <c:v>1.5217071699564768</c:v>
                </c:pt>
                <c:pt idx="347">
                  <c:v>1.5221972313923682</c:v>
                </c:pt>
                <c:pt idx="348">
                  <c:v>1.5226515934162621</c:v>
                </c:pt>
                <c:pt idx="349">
                  <c:v>1.5230701176250852</c:v>
                </c:pt>
                <c:pt idx="350">
                  <c:v>1.5234526765323084</c:v>
                </c:pt>
                <c:pt idx="351">
                  <c:v>1.5237991536067832</c:v>
                </c:pt>
                <c:pt idx="352">
                  <c:v>1.5241094433082361</c:v>
                </c:pt>
                <c:pt idx="353">
                  <c:v>1.5243834511194183</c:v>
                </c:pt>
                <c:pt idx="354">
                  <c:v>1.5246210935748958</c:v>
                </c:pt>
                <c:pt idx="355">
                  <c:v>1.5248222982864752</c:v>
                </c:pt>
                <c:pt idx="356">
                  <c:v>1.5249870039652518</c:v>
                </c:pt>
                <c:pt idx="357">
                  <c:v>1.5251151604402802</c:v>
                </c:pt>
                <c:pt idx="358">
                  <c:v>1.5252067286738569</c:v>
                </c:pt>
                <c:pt idx="359">
                  <c:v>1.5252616807734107</c:v>
                </c:pt>
              </c:numCache>
            </c:numRef>
          </c:xVal>
          <c:yVal>
            <c:numRef>
              <c:f>'ER6N Data'!$S$3:$S$362</c:f>
              <c:numCache>
                <c:formatCode>General</c:formatCode>
                <c:ptCount val="360"/>
                <c:pt idx="0">
                  <c:v>0.31189999999999996</c:v>
                </c:pt>
                <c:pt idx="1">
                  <c:v>0.31399917544627642</c:v>
                </c:pt>
                <c:pt idx="2">
                  <c:v>0.31609771146337678</c:v>
                </c:pt>
                <c:pt idx="3">
                  <c:v>0.31819496881690124</c:v>
                </c:pt>
                <c:pt idx="4">
                  <c:v>0.32029030866194336</c:v>
                </c:pt>
                <c:pt idx="5">
                  <c:v>0.32238309273768828</c:v>
                </c:pt>
                <c:pt idx="6">
                  <c:v>0.32447268356183334</c:v>
                </c:pt>
                <c:pt idx="7">
                  <c:v>0.32655844462477107</c:v>
                </c:pt>
                <c:pt idx="8">
                  <c:v>0.32863974058347661</c:v>
                </c:pt>
                <c:pt idx="9">
                  <c:v>0.33071593745503891</c:v>
                </c:pt>
                <c:pt idx="10">
                  <c:v>0.33278640280977834</c:v>
                </c:pt>
                <c:pt idx="11">
                  <c:v>0.33485050596389077</c:v>
                </c:pt>
                <c:pt idx="12">
                  <c:v>0.33690761817156006</c:v>
                </c:pt>
                <c:pt idx="13">
                  <c:v>0.33895711281648006</c:v>
                </c:pt>
                <c:pt idx="14">
                  <c:v>0.340998365602728</c:v>
                </c:pt>
                <c:pt idx="15">
                  <c:v>0.34303075474493117</c:v>
                </c:pt>
                <c:pt idx="16">
                  <c:v>0.34505366115766861</c:v>
                </c:pt>
                <c:pt idx="17">
                  <c:v>0.34706646864405072</c:v>
                </c:pt>
                <c:pt idx="18">
                  <c:v>0.34906856408341863</c:v>
                </c:pt>
                <c:pt idx="19">
                  <c:v>0.35105933761810676</c:v>
                </c:pt>
                <c:pt idx="20">
                  <c:v>0.3530381828392114</c:v>
                </c:pt>
                <c:pt idx="21">
                  <c:v>0.35500449697130865</c:v>
                </c:pt>
                <c:pt idx="22">
                  <c:v>0.35695768105606585</c:v>
                </c:pt>
                <c:pt idx="23">
                  <c:v>0.35889714013468982</c:v>
                </c:pt>
                <c:pt idx="24">
                  <c:v>0.36082228342915723</c:v>
                </c:pt>
                <c:pt idx="25">
                  <c:v>0.36273252452217131</c:v>
                </c:pt>
                <c:pt idx="26">
                  <c:v>0.36462728153579016</c:v>
                </c:pt>
                <c:pt idx="27">
                  <c:v>0.36650597730867263</c:v>
                </c:pt>
                <c:pt idx="28">
                  <c:v>0.36836803957188691</c:v>
                </c:pt>
                <c:pt idx="29">
                  <c:v>0.37021290112322935</c:v>
                </c:pt>
                <c:pt idx="30">
                  <c:v>0.37203999999999993</c:v>
                </c:pt>
                <c:pt idx="31">
                  <c:v>0.37384877965018126</c:v>
                </c:pt>
                <c:pt idx="32">
                  <c:v>0.37563868910196985</c:v>
                </c:pt>
                <c:pt idx="33">
                  <c:v>0.37740918313160743</c:v>
                </c:pt>
                <c:pt idx="34">
                  <c:v>0.37915972242946139</c:v>
                </c:pt>
                <c:pt idx="35">
                  <c:v>0.38088977376430377</c:v>
                </c:pt>
                <c:pt idx="36">
                  <c:v>0.3825988101457386</c:v>
                </c:pt>
                <c:pt idx="37">
                  <c:v>0.38428631098472832</c:v>
                </c:pt>
                <c:pt idx="38">
                  <c:v>0.38595176225217015</c:v>
                </c:pt>
                <c:pt idx="39">
                  <c:v>0.38759465663547438</c:v>
                </c:pt>
                <c:pt idx="40">
                  <c:v>0.38921449369309691</c:v>
                </c:pt>
                <c:pt idx="41">
                  <c:v>0.39081078000697816</c:v>
                </c:pt>
                <c:pt idx="42">
                  <c:v>0.39238302933284341</c:v>
                </c:pt>
                <c:pt idx="43">
                  <c:v>0.39393076274831729</c:v>
                </c:pt>
                <c:pt idx="44">
                  <c:v>0.39545350879880814</c:v>
                </c:pt>
                <c:pt idx="45">
                  <c:v>0.3969508036411179</c:v>
                </c:pt>
                <c:pt idx="46">
                  <c:v>0.39842219118473288</c:v>
                </c:pt>
                <c:pt idx="47">
                  <c:v>0.39986722323075374</c:v>
                </c:pt>
                <c:pt idx="48">
                  <c:v>0.40128545960842094</c:v>
                </c:pt>
                <c:pt idx="49">
                  <c:v>0.40267646830919496</c:v>
                </c:pt>
                <c:pt idx="50">
                  <c:v>0.40403982561835061</c:v>
                </c:pt>
                <c:pt idx="51">
                  <c:v>0.40537511624404443</c:v>
                </c:pt>
                <c:pt idx="52">
                  <c:v>0.40668193344381648</c:v>
                </c:pt>
                <c:pt idx="53">
                  <c:v>0.4079598791484883</c:v>
                </c:pt>
                <c:pt idx="54">
                  <c:v>0.40920856408341866</c:v>
                </c:pt>
                <c:pt idx="55">
                  <c:v>0.41042760788707988</c:v>
                </c:pt>
                <c:pt idx="56">
                  <c:v>0.41161663922692038</c:v>
                </c:pt>
                <c:pt idx="57">
                  <c:v>0.41277529591247553</c:v>
                </c:pt>
                <c:pt idx="58">
                  <c:v>0.41390322500569487</c:v>
                </c:pt>
                <c:pt idx="59">
                  <c:v>0.41500008292845003</c:v>
                </c:pt>
                <c:pt idx="60">
                  <c:v>0.41606553556719222</c:v>
                </c:pt>
                <c:pt idx="61">
                  <c:v>0.4170992583747265</c:v>
                </c:pt>
                <c:pt idx="62">
                  <c:v>0.41810093646907165</c:v>
                </c:pt>
                <c:pt idx="63">
                  <c:v>0.41907026472937681</c:v>
                </c:pt>
                <c:pt idx="64">
                  <c:v>0.42000694788886378</c:v>
                </c:pt>
                <c:pt idx="65">
                  <c:v>0.42091070062476821</c:v>
                </c:pt>
                <c:pt idx="66">
                  <c:v>0.42178124764525199</c:v>
                </c:pt>
                <c:pt idx="67">
                  <c:v>0.42261832377325947</c:v>
                </c:pt>
                <c:pt idx="68">
                  <c:v>0.42342167402729314</c:v>
                </c:pt>
                <c:pt idx="69">
                  <c:v>0.42419105369908339</c:v>
                </c:pt>
                <c:pt idx="70">
                  <c:v>0.42492622842812899</c:v>
                </c:pt>
                <c:pt idx="71">
                  <c:v>0.42562697427308577</c:v>
                </c:pt>
                <c:pt idx="72">
                  <c:v>0.42629307777998104</c:v>
                </c:pt>
                <c:pt idx="73">
                  <c:v>0.42692433604723384</c:v>
                </c:pt>
                <c:pt idx="74">
                  <c:v>0.42752055678746093</c:v>
                </c:pt>
                <c:pt idx="75">
                  <c:v>0.42808155838604911</c:v>
                </c:pt>
                <c:pt idx="76">
                  <c:v>0.4286071699564768</c:v>
                </c:pt>
                <c:pt idx="77">
                  <c:v>0.42909723139236805</c:v>
                </c:pt>
                <c:pt idx="78">
                  <c:v>0.42955159341626209</c:v>
                </c:pt>
                <c:pt idx="79">
                  <c:v>0.42997011762508497</c:v>
                </c:pt>
                <c:pt idx="80">
                  <c:v>0.43035267653230835</c:v>
                </c:pt>
                <c:pt idx="81">
                  <c:v>0.43069915360678312</c:v>
                </c:pt>
                <c:pt idx="82">
                  <c:v>0.43100944330823604</c:v>
                </c:pt>
                <c:pt idx="83">
                  <c:v>0.43128345111941818</c:v>
                </c:pt>
                <c:pt idx="84">
                  <c:v>0.43152109357489588</c:v>
                </c:pt>
                <c:pt idx="85">
                  <c:v>0.43172229828647513</c:v>
                </c:pt>
                <c:pt idx="86">
                  <c:v>0.43188700396525159</c:v>
                </c:pt>
                <c:pt idx="87">
                  <c:v>0.4320151604402801</c:v>
                </c:pt>
                <c:pt idx="88">
                  <c:v>0.4321067286738568</c:v>
                </c:pt>
                <c:pt idx="89">
                  <c:v>0.43216168077341066</c:v>
                </c:pt>
                <c:pt idx="90">
                  <c:v>0.43217999999999995</c:v>
                </c:pt>
                <c:pt idx="91">
                  <c:v>0.43216168077341066</c:v>
                </c:pt>
                <c:pt idx="92">
                  <c:v>0.4321067286738568</c:v>
                </c:pt>
                <c:pt idx="93">
                  <c:v>0.4320151604402801</c:v>
                </c:pt>
                <c:pt idx="94">
                  <c:v>0.43188700396525159</c:v>
                </c:pt>
                <c:pt idx="95">
                  <c:v>0.43172229828647513</c:v>
                </c:pt>
                <c:pt idx="96">
                  <c:v>0.43152109357489588</c:v>
                </c:pt>
                <c:pt idx="97">
                  <c:v>0.43128345111941818</c:v>
                </c:pt>
                <c:pt idx="98">
                  <c:v>0.43100944330823604</c:v>
                </c:pt>
                <c:pt idx="99">
                  <c:v>0.43069915360678312</c:v>
                </c:pt>
                <c:pt idx="100">
                  <c:v>0.43035267653230835</c:v>
                </c:pt>
                <c:pt idx="101">
                  <c:v>0.42997011762508497</c:v>
                </c:pt>
                <c:pt idx="102">
                  <c:v>0.42955159341626209</c:v>
                </c:pt>
                <c:pt idx="103">
                  <c:v>0.42909723139236805</c:v>
                </c:pt>
                <c:pt idx="104">
                  <c:v>0.4286071699564768</c:v>
                </c:pt>
                <c:pt idx="105">
                  <c:v>0.42808155838604911</c:v>
                </c:pt>
                <c:pt idx="106">
                  <c:v>0.42752055678746093</c:v>
                </c:pt>
                <c:pt idx="107">
                  <c:v>0.4269243360472339</c:v>
                </c:pt>
                <c:pt idx="108">
                  <c:v>0.42629307777998104</c:v>
                </c:pt>
                <c:pt idx="109">
                  <c:v>0.42562697427308577</c:v>
                </c:pt>
                <c:pt idx="110">
                  <c:v>0.42492622842812899</c:v>
                </c:pt>
                <c:pt idx="111">
                  <c:v>0.42419105369908339</c:v>
                </c:pt>
                <c:pt idx="112">
                  <c:v>0.42342167402729314</c:v>
                </c:pt>
                <c:pt idx="113">
                  <c:v>0.42261832377325947</c:v>
                </c:pt>
                <c:pt idx="114">
                  <c:v>0.42178124764525199</c:v>
                </c:pt>
                <c:pt idx="115">
                  <c:v>0.42091070062476821</c:v>
                </c:pt>
                <c:pt idx="116">
                  <c:v>0.42000694788886372</c:v>
                </c:pt>
                <c:pt idx="117">
                  <c:v>0.41907026472937686</c:v>
                </c:pt>
                <c:pt idx="118">
                  <c:v>0.41810093646907165</c:v>
                </c:pt>
                <c:pt idx="119">
                  <c:v>0.4170992583747265</c:v>
                </c:pt>
                <c:pt idx="120">
                  <c:v>0.41606553556719222</c:v>
                </c:pt>
                <c:pt idx="121">
                  <c:v>0.41500008292845003</c:v>
                </c:pt>
                <c:pt idx="122">
                  <c:v>0.41390322500569487</c:v>
                </c:pt>
                <c:pt idx="123">
                  <c:v>0.41277529591247553</c:v>
                </c:pt>
                <c:pt idx="124">
                  <c:v>0.41161663922692038</c:v>
                </c:pt>
                <c:pt idx="125">
                  <c:v>0.41042760788707988</c:v>
                </c:pt>
                <c:pt idx="126">
                  <c:v>0.40920856408341866</c:v>
                </c:pt>
                <c:pt idx="127">
                  <c:v>0.4079598791484883</c:v>
                </c:pt>
                <c:pt idx="128">
                  <c:v>0.40668193344381648</c:v>
                </c:pt>
                <c:pt idx="129">
                  <c:v>0.40537511624404443</c:v>
                </c:pt>
                <c:pt idx="130">
                  <c:v>0.40403982561835061</c:v>
                </c:pt>
                <c:pt idx="131">
                  <c:v>0.40267646830919501</c:v>
                </c:pt>
                <c:pt idx="132">
                  <c:v>0.40128545960842094</c:v>
                </c:pt>
                <c:pt idx="133">
                  <c:v>0.3998672232307538</c:v>
                </c:pt>
                <c:pt idx="134">
                  <c:v>0.39842219118473288</c:v>
                </c:pt>
                <c:pt idx="135">
                  <c:v>0.3969508036411179</c:v>
                </c:pt>
                <c:pt idx="136">
                  <c:v>0.39545350879880814</c:v>
                </c:pt>
                <c:pt idx="137">
                  <c:v>0.39393076274831729</c:v>
                </c:pt>
                <c:pt idx="138">
                  <c:v>0.39238302933284341</c:v>
                </c:pt>
                <c:pt idx="139">
                  <c:v>0.39081078000697816</c:v>
                </c:pt>
                <c:pt idx="140">
                  <c:v>0.38921449369309691</c:v>
                </c:pt>
                <c:pt idx="141">
                  <c:v>0.38759465663547438</c:v>
                </c:pt>
                <c:pt idx="142">
                  <c:v>0.38595176225217015</c:v>
                </c:pt>
                <c:pt idx="143">
                  <c:v>0.38428631098472832</c:v>
                </c:pt>
                <c:pt idx="144">
                  <c:v>0.38259881014573865</c:v>
                </c:pt>
                <c:pt idx="145">
                  <c:v>0.38088977376430377</c:v>
                </c:pt>
                <c:pt idx="146">
                  <c:v>0.37915972242946139</c:v>
                </c:pt>
                <c:pt idx="147">
                  <c:v>0.37740918313160743</c:v>
                </c:pt>
                <c:pt idx="148">
                  <c:v>0.37563868910196985</c:v>
                </c:pt>
                <c:pt idx="149">
                  <c:v>0.37384877965018132</c:v>
                </c:pt>
                <c:pt idx="150">
                  <c:v>0.37203999999999993</c:v>
                </c:pt>
                <c:pt idx="151">
                  <c:v>0.37021290112322941</c:v>
                </c:pt>
                <c:pt idx="152">
                  <c:v>0.36836803957188691</c:v>
                </c:pt>
                <c:pt idx="153">
                  <c:v>0.36650597730867263</c:v>
                </c:pt>
                <c:pt idx="154">
                  <c:v>0.36462728153579016</c:v>
                </c:pt>
                <c:pt idx="155">
                  <c:v>0.36273252452217131</c:v>
                </c:pt>
                <c:pt idx="156">
                  <c:v>0.36082228342915723</c:v>
                </c:pt>
                <c:pt idx="157">
                  <c:v>0.35889714013468982</c:v>
                </c:pt>
                <c:pt idx="158">
                  <c:v>0.3569576810560659</c:v>
                </c:pt>
                <c:pt idx="159">
                  <c:v>0.35500449697130865</c:v>
                </c:pt>
                <c:pt idx="160">
                  <c:v>0.3530381828392114</c:v>
                </c:pt>
                <c:pt idx="161">
                  <c:v>0.35105933761810676</c:v>
                </c:pt>
                <c:pt idx="162">
                  <c:v>0.34906856408341863</c:v>
                </c:pt>
                <c:pt idx="163">
                  <c:v>0.34706646864405072</c:v>
                </c:pt>
                <c:pt idx="164">
                  <c:v>0.34505366115766861</c:v>
                </c:pt>
                <c:pt idx="165">
                  <c:v>0.34303075474493117</c:v>
                </c:pt>
                <c:pt idx="166">
                  <c:v>0.340998365602728</c:v>
                </c:pt>
                <c:pt idx="167">
                  <c:v>0.33895711281648006</c:v>
                </c:pt>
                <c:pt idx="168">
                  <c:v>0.33690761817156006</c:v>
                </c:pt>
                <c:pt idx="169">
                  <c:v>0.33485050596389077</c:v>
                </c:pt>
                <c:pt idx="170">
                  <c:v>0.33278640280977834</c:v>
                </c:pt>
                <c:pt idx="171">
                  <c:v>0.33071593745503891</c:v>
                </c:pt>
                <c:pt idx="172">
                  <c:v>0.32863974058347661</c:v>
                </c:pt>
                <c:pt idx="173">
                  <c:v>0.32655844462477113</c:v>
                </c:pt>
                <c:pt idx="174">
                  <c:v>0.32447268356183334</c:v>
                </c:pt>
                <c:pt idx="175">
                  <c:v>0.32238309273768828</c:v>
                </c:pt>
                <c:pt idx="176">
                  <c:v>0.32029030866194336</c:v>
                </c:pt>
                <c:pt idx="177">
                  <c:v>0.31819496881690124</c:v>
                </c:pt>
                <c:pt idx="178">
                  <c:v>0.31609771146337678</c:v>
                </c:pt>
                <c:pt idx="179">
                  <c:v>0.31399917544627642</c:v>
                </c:pt>
                <c:pt idx="180">
                  <c:v>0.31189999999999996</c:v>
                </c:pt>
                <c:pt idx="181">
                  <c:v>0.30980082455372349</c:v>
                </c:pt>
                <c:pt idx="182">
                  <c:v>0.30770228853662313</c:v>
                </c:pt>
                <c:pt idx="183">
                  <c:v>0.30560503118309873</c:v>
                </c:pt>
                <c:pt idx="184">
                  <c:v>0.30350969133805655</c:v>
                </c:pt>
                <c:pt idx="185">
                  <c:v>0.30141690726231168</c:v>
                </c:pt>
                <c:pt idx="186">
                  <c:v>0.29932731643816657</c:v>
                </c:pt>
                <c:pt idx="187">
                  <c:v>0.29724155537522884</c:v>
                </c:pt>
                <c:pt idx="188">
                  <c:v>0.2951602594165233</c:v>
                </c:pt>
                <c:pt idx="189">
                  <c:v>0.293084062544961</c:v>
                </c:pt>
                <c:pt idx="190">
                  <c:v>0.29101359719022157</c:v>
                </c:pt>
                <c:pt idx="191">
                  <c:v>0.28894949403610914</c:v>
                </c:pt>
                <c:pt idx="192">
                  <c:v>0.28689238182843985</c:v>
                </c:pt>
                <c:pt idx="193">
                  <c:v>0.28484288718351986</c:v>
                </c:pt>
                <c:pt idx="194">
                  <c:v>0.28280163439727196</c:v>
                </c:pt>
                <c:pt idx="195">
                  <c:v>0.28076924525506874</c:v>
                </c:pt>
                <c:pt idx="196">
                  <c:v>0.2787463388423313</c:v>
                </c:pt>
                <c:pt idx="197">
                  <c:v>0.27673353135594919</c:v>
                </c:pt>
                <c:pt idx="198">
                  <c:v>0.27473143591658128</c:v>
                </c:pt>
                <c:pt idx="199">
                  <c:v>0.27274066238189315</c:v>
                </c:pt>
                <c:pt idx="200">
                  <c:v>0.27076181716078851</c:v>
                </c:pt>
                <c:pt idx="201">
                  <c:v>0.26879550302869121</c:v>
                </c:pt>
                <c:pt idx="202">
                  <c:v>0.26684231894393406</c:v>
                </c:pt>
                <c:pt idx="203">
                  <c:v>0.26490285986531015</c:v>
                </c:pt>
                <c:pt idx="204">
                  <c:v>0.26297771657084268</c:v>
                </c:pt>
                <c:pt idx="205">
                  <c:v>0.26106747547782866</c:v>
                </c:pt>
                <c:pt idx="206">
                  <c:v>0.25917271846420969</c:v>
                </c:pt>
                <c:pt idx="207">
                  <c:v>0.25729402269132728</c:v>
                </c:pt>
                <c:pt idx="208">
                  <c:v>0.255431960428113</c:v>
                </c:pt>
                <c:pt idx="209">
                  <c:v>0.25358709887677056</c:v>
                </c:pt>
                <c:pt idx="210">
                  <c:v>0.25175999999999993</c:v>
                </c:pt>
                <c:pt idx="211">
                  <c:v>0.24995122034981865</c:v>
                </c:pt>
                <c:pt idx="212">
                  <c:v>0.24816131089803009</c:v>
                </c:pt>
                <c:pt idx="213">
                  <c:v>0.24639081686839248</c:v>
                </c:pt>
                <c:pt idx="214">
                  <c:v>0.24464027757053855</c:v>
                </c:pt>
                <c:pt idx="215">
                  <c:v>0.24291022623569614</c:v>
                </c:pt>
                <c:pt idx="216">
                  <c:v>0.24120118985426131</c:v>
                </c:pt>
                <c:pt idx="217">
                  <c:v>0.23951368901527159</c:v>
                </c:pt>
                <c:pt idx="218">
                  <c:v>0.23784823774782979</c:v>
                </c:pt>
                <c:pt idx="219">
                  <c:v>0.23620534336452548</c:v>
                </c:pt>
                <c:pt idx="220">
                  <c:v>0.234585506306903</c:v>
                </c:pt>
                <c:pt idx="221">
                  <c:v>0.23298921999302177</c:v>
                </c:pt>
                <c:pt idx="222">
                  <c:v>0.2314169706671565</c:v>
                </c:pt>
                <c:pt idx="223">
                  <c:v>0.22986923725168265</c:v>
                </c:pt>
                <c:pt idx="224">
                  <c:v>0.22834649120119177</c:v>
                </c:pt>
                <c:pt idx="225">
                  <c:v>0.22684919635888201</c:v>
                </c:pt>
                <c:pt idx="226">
                  <c:v>0.22537780881526698</c:v>
                </c:pt>
                <c:pt idx="227">
                  <c:v>0.22393277676924614</c:v>
                </c:pt>
                <c:pt idx="228">
                  <c:v>0.22251454039157897</c:v>
                </c:pt>
                <c:pt idx="229">
                  <c:v>0.22112353169080495</c:v>
                </c:pt>
                <c:pt idx="230">
                  <c:v>0.2197601743816493</c:v>
                </c:pt>
                <c:pt idx="231">
                  <c:v>0.21842488375595553</c:v>
                </c:pt>
                <c:pt idx="232">
                  <c:v>0.21711806655618343</c:v>
                </c:pt>
                <c:pt idx="233">
                  <c:v>0.21584012085151158</c:v>
                </c:pt>
                <c:pt idx="234">
                  <c:v>0.21459143591658131</c:v>
                </c:pt>
                <c:pt idx="235">
                  <c:v>0.21337239211292006</c:v>
                </c:pt>
                <c:pt idx="236">
                  <c:v>0.21218336077307953</c:v>
                </c:pt>
                <c:pt idx="237">
                  <c:v>0.21102470408752436</c:v>
                </c:pt>
                <c:pt idx="238">
                  <c:v>0.20989677499430504</c:v>
                </c:pt>
                <c:pt idx="239">
                  <c:v>0.20879991707154991</c:v>
                </c:pt>
                <c:pt idx="240">
                  <c:v>0.20773446443280771</c:v>
                </c:pt>
                <c:pt idx="241">
                  <c:v>0.20670074162527341</c:v>
                </c:pt>
                <c:pt idx="242">
                  <c:v>0.20569906353092821</c:v>
                </c:pt>
                <c:pt idx="243">
                  <c:v>0.20472973527062308</c:v>
                </c:pt>
                <c:pt idx="244">
                  <c:v>0.20379305211113619</c:v>
                </c:pt>
                <c:pt idx="245">
                  <c:v>0.2028892993752317</c:v>
                </c:pt>
                <c:pt idx="246">
                  <c:v>0.20201875235474792</c:v>
                </c:pt>
                <c:pt idx="247">
                  <c:v>0.20118167622674044</c:v>
                </c:pt>
                <c:pt idx="248">
                  <c:v>0.20037832597270677</c:v>
                </c:pt>
                <c:pt idx="249">
                  <c:v>0.19960894630091655</c:v>
                </c:pt>
                <c:pt idx="250">
                  <c:v>0.19887377157187089</c:v>
                </c:pt>
                <c:pt idx="251">
                  <c:v>0.19817302572691414</c:v>
                </c:pt>
                <c:pt idx="252">
                  <c:v>0.19750692222001889</c:v>
                </c:pt>
                <c:pt idx="253">
                  <c:v>0.19687566395276607</c:v>
                </c:pt>
                <c:pt idx="254">
                  <c:v>0.19627944321253893</c:v>
                </c:pt>
                <c:pt idx="255">
                  <c:v>0.1957184416139508</c:v>
                </c:pt>
                <c:pt idx="256">
                  <c:v>0.19519283004352311</c:v>
                </c:pt>
                <c:pt idx="257">
                  <c:v>0.19470276860763186</c:v>
                </c:pt>
                <c:pt idx="258">
                  <c:v>0.19424840658373782</c:v>
                </c:pt>
                <c:pt idx="259">
                  <c:v>0.19382988237491494</c:v>
                </c:pt>
                <c:pt idx="260">
                  <c:v>0.19344732346769156</c:v>
                </c:pt>
                <c:pt idx="261">
                  <c:v>0.19310084639321679</c:v>
                </c:pt>
                <c:pt idx="262">
                  <c:v>0.19279055669176387</c:v>
                </c:pt>
                <c:pt idx="263">
                  <c:v>0.19251654888058173</c:v>
                </c:pt>
                <c:pt idx="264">
                  <c:v>0.19227890642510403</c:v>
                </c:pt>
                <c:pt idx="265">
                  <c:v>0.19207770171352478</c:v>
                </c:pt>
                <c:pt idx="266">
                  <c:v>0.19191299603474832</c:v>
                </c:pt>
                <c:pt idx="267">
                  <c:v>0.19178483955971981</c:v>
                </c:pt>
                <c:pt idx="268">
                  <c:v>0.19169327132614311</c:v>
                </c:pt>
                <c:pt idx="269">
                  <c:v>0.19163831922658922</c:v>
                </c:pt>
                <c:pt idx="270">
                  <c:v>0.19161999999999996</c:v>
                </c:pt>
                <c:pt idx="271">
                  <c:v>0.19163831922658922</c:v>
                </c:pt>
                <c:pt idx="272">
                  <c:v>0.19169327132614311</c:v>
                </c:pt>
                <c:pt idx="273">
                  <c:v>0.19178483955971981</c:v>
                </c:pt>
                <c:pt idx="274">
                  <c:v>0.19191299603474829</c:v>
                </c:pt>
                <c:pt idx="275">
                  <c:v>0.19207770171352478</c:v>
                </c:pt>
                <c:pt idx="276">
                  <c:v>0.19227890642510403</c:v>
                </c:pt>
                <c:pt idx="277">
                  <c:v>0.19251654888058173</c:v>
                </c:pt>
                <c:pt idx="278">
                  <c:v>0.19279055669176387</c:v>
                </c:pt>
                <c:pt idx="279">
                  <c:v>0.19310084639321679</c:v>
                </c:pt>
                <c:pt idx="280">
                  <c:v>0.19344732346769156</c:v>
                </c:pt>
                <c:pt idx="281">
                  <c:v>0.19382988237491494</c:v>
                </c:pt>
                <c:pt idx="282">
                  <c:v>0.19424840658373782</c:v>
                </c:pt>
                <c:pt idx="283">
                  <c:v>0.19470276860763186</c:v>
                </c:pt>
                <c:pt idx="284">
                  <c:v>0.19519283004352309</c:v>
                </c:pt>
                <c:pt idx="285">
                  <c:v>0.1957184416139508</c:v>
                </c:pt>
                <c:pt idx="286">
                  <c:v>0.19627944321253898</c:v>
                </c:pt>
                <c:pt idx="287">
                  <c:v>0.19687566395276607</c:v>
                </c:pt>
                <c:pt idx="288">
                  <c:v>0.19750692222001887</c:v>
                </c:pt>
                <c:pt idx="289">
                  <c:v>0.19817302572691411</c:v>
                </c:pt>
                <c:pt idx="290">
                  <c:v>0.19887377157187092</c:v>
                </c:pt>
                <c:pt idx="291">
                  <c:v>0.19960894630091652</c:v>
                </c:pt>
                <c:pt idx="292">
                  <c:v>0.20037832597270677</c:v>
                </c:pt>
                <c:pt idx="293">
                  <c:v>0.20118167622674044</c:v>
                </c:pt>
                <c:pt idx="294">
                  <c:v>0.20201875235474789</c:v>
                </c:pt>
                <c:pt idx="295">
                  <c:v>0.2028892993752317</c:v>
                </c:pt>
                <c:pt idx="296">
                  <c:v>0.20379305211113613</c:v>
                </c:pt>
                <c:pt idx="297">
                  <c:v>0.20472973527062305</c:v>
                </c:pt>
                <c:pt idx="298">
                  <c:v>0.20569906353092821</c:v>
                </c:pt>
                <c:pt idx="299">
                  <c:v>0.20670074162527347</c:v>
                </c:pt>
                <c:pt idx="300">
                  <c:v>0.20773446443280769</c:v>
                </c:pt>
                <c:pt idx="301">
                  <c:v>0.20879991707154988</c:v>
                </c:pt>
                <c:pt idx="302">
                  <c:v>0.20989677499430504</c:v>
                </c:pt>
                <c:pt idx="303">
                  <c:v>0.21102470408752433</c:v>
                </c:pt>
                <c:pt idx="304">
                  <c:v>0.21218336077307953</c:v>
                </c:pt>
                <c:pt idx="305">
                  <c:v>0.21337239211292003</c:v>
                </c:pt>
                <c:pt idx="306">
                  <c:v>0.21459143591658125</c:v>
                </c:pt>
                <c:pt idx="307">
                  <c:v>0.21584012085151155</c:v>
                </c:pt>
                <c:pt idx="308">
                  <c:v>0.21711806655618346</c:v>
                </c:pt>
                <c:pt idx="309">
                  <c:v>0.21842488375595551</c:v>
                </c:pt>
                <c:pt idx="310">
                  <c:v>0.21976017438164927</c:v>
                </c:pt>
                <c:pt idx="311">
                  <c:v>0.2211235316908049</c:v>
                </c:pt>
                <c:pt idx="312">
                  <c:v>0.22251454039157892</c:v>
                </c:pt>
                <c:pt idx="313">
                  <c:v>0.22393277676924617</c:v>
                </c:pt>
                <c:pt idx="314">
                  <c:v>0.22537780881526698</c:v>
                </c:pt>
                <c:pt idx="315">
                  <c:v>0.22684919635888201</c:v>
                </c:pt>
                <c:pt idx="316">
                  <c:v>0.22834649120119171</c:v>
                </c:pt>
                <c:pt idx="317">
                  <c:v>0.22986923725168268</c:v>
                </c:pt>
                <c:pt idx="318">
                  <c:v>0.2314169706671565</c:v>
                </c:pt>
                <c:pt idx="319">
                  <c:v>0.23298921999302175</c:v>
                </c:pt>
                <c:pt idx="320">
                  <c:v>0.23458550630690297</c:v>
                </c:pt>
                <c:pt idx="321">
                  <c:v>0.23620534336452548</c:v>
                </c:pt>
                <c:pt idx="322">
                  <c:v>0.23784823774782979</c:v>
                </c:pt>
                <c:pt idx="323">
                  <c:v>0.23951368901527159</c:v>
                </c:pt>
                <c:pt idx="324">
                  <c:v>0.24120118985426126</c:v>
                </c:pt>
                <c:pt idx="325">
                  <c:v>0.24291022623569608</c:v>
                </c:pt>
                <c:pt idx="326">
                  <c:v>0.24464027757053858</c:v>
                </c:pt>
                <c:pt idx="327">
                  <c:v>0.24639081686839251</c:v>
                </c:pt>
                <c:pt idx="328">
                  <c:v>0.24816131089803006</c:v>
                </c:pt>
                <c:pt idx="329">
                  <c:v>0.24995122034981859</c:v>
                </c:pt>
                <c:pt idx="330">
                  <c:v>0.25175999999999987</c:v>
                </c:pt>
                <c:pt idx="331">
                  <c:v>0.25358709887677056</c:v>
                </c:pt>
                <c:pt idx="332">
                  <c:v>0.255431960428113</c:v>
                </c:pt>
                <c:pt idx="333">
                  <c:v>0.25729402269132723</c:v>
                </c:pt>
                <c:pt idx="334">
                  <c:v>0.25917271846420969</c:v>
                </c:pt>
                <c:pt idx="335">
                  <c:v>0.26106747547782866</c:v>
                </c:pt>
                <c:pt idx="336">
                  <c:v>0.26297771657084273</c:v>
                </c:pt>
                <c:pt idx="337">
                  <c:v>0.26490285986531009</c:v>
                </c:pt>
                <c:pt idx="338">
                  <c:v>0.26684231894393401</c:v>
                </c:pt>
                <c:pt idx="339">
                  <c:v>0.26879550302869115</c:v>
                </c:pt>
                <c:pt idx="340">
                  <c:v>0.27076181716078851</c:v>
                </c:pt>
                <c:pt idx="341">
                  <c:v>0.27274066238189315</c:v>
                </c:pt>
                <c:pt idx="342">
                  <c:v>0.27473143591658128</c:v>
                </c:pt>
                <c:pt idx="343">
                  <c:v>0.27673353135594914</c:v>
                </c:pt>
                <c:pt idx="344">
                  <c:v>0.27874633884233135</c:v>
                </c:pt>
                <c:pt idx="345">
                  <c:v>0.28076924525506874</c:v>
                </c:pt>
                <c:pt idx="346">
                  <c:v>0.28280163439727191</c:v>
                </c:pt>
                <c:pt idx="347">
                  <c:v>0.28484288718351986</c:v>
                </c:pt>
                <c:pt idx="348">
                  <c:v>0.28689238182843979</c:v>
                </c:pt>
                <c:pt idx="349">
                  <c:v>0.28894949403610914</c:v>
                </c:pt>
                <c:pt idx="350">
                  <c:v>0.29101359719022157</c:v>
                </c:pt>
                <c:pt idx="351">
                  <c:v>0.29308406254496094</c:v>
                </c:pt>
                <c:pt idx="352">
                  <c:v>0.29516025941652324</c:v>
                </c:pt>
                <c:pt idx="353">
                  <c:v>0.29724155537522884</c:v>
                </c:pt>
                <c:pt idx="354">
                  <c:v>0.29932731643816662</c:v>
                </c:pt>
                <c:pt idx="355">
                  <c:v>0.30141690726231163</c:v>
                </c:pt>
                <c:pt idx="356">
                  <c:v>0.3035096913380565</c:v>
                </c:pt>
                <c:pt idx="357">
                  <c:v>0.30560503118309862</c:v>
                </c:pt>
                <c:pt idx="358">
                  <c:v>0.30770228853662318</c:v>
                </c:pt>
                <c:pt idx="359">
                  <c:v>0.30980082455372349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09-4266-914D-9D55AAED0CF5}"/>
            </c:ext>
          </c:extLst>
        </c:ser>
        <c:ser>
          <c:idx val="4"/>
          <c:order val="4"/>
          <c:tx>
            <c:strRef>
              <c:f>{"Swingarm"}</c:f>
              <c:strCache>
                <c:ptCount val="1"/>
                <c:pt idx="0">
                  <c:v>Swingarm</c:v>
                </c:pt>
              </c:strCache>
            </c:strRef>
          </c:tx>
          <c:spPr>
            <a:ln w="19050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xVal>
            <c:numRef>
              <c:f>'ER6N Data'!$V$3:$V$4</c:f>
              <c:numCache>
                <c:formatCode>General</c:formatCode>
                <c:ptCount val="2"/>
                <c:pt idx="0">
                  <c:v>1.405</c:v>
                </c:pt>
                <c:pt idx="1">
                  <c:v>0.8526983384493918</c:v>
                </c:pt>
              </c:numCache>
            </c:numRef>
          </c:xVal>
          <c:yVal>
            <c:numRef>
              <c:f>'ER6N Data'!$W$3:$W$4</c:f>
              <c:numCache>
                <c:formatCode>General</c:formatCode>
                <c:ptCount val="2"/>
                <c:pt idx="0">
                  <c:v>0.31189999999999996</c:v>
                </c:pt>
                <c:pt idx="1">
                  <c:v>0.42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09-4266-914D-9D55AAED0CF5}"/>
            </c:ext>
          </c:extLst>
        </c:ser>
        <c:ser>
          <c:idx val="5"/>
          <c:order val="5"/>
          <c:tx>
            <c:strRef>
              <c:f>{"CoG With Rider"}</c:f>
              <c:strCache>
                <c:ptCount val="1"/>
                <c:pt idx="0">
                  <c:v>CoG With Rider</c:v>
                </c:pt>
              </c:strCache>
            </c:strRef>
          </c:tx>
          <c:spPr>
            <a:ln w="19050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xVal>
            <c:numRef>
              <c:f>'ER6N Data'!$AH$3:$AH$362</c:f>
              <c:numCache>
                <c:formatCode>General</c:formatCode>
                <c:ptCount val="360"/>
                <c:pt idx="0">
                  <c:v>0.80564203310483196</c:v>
                </c:pt>
                <c:pt idx="1">
                  <c:v>0.80564051005639581</c:v>
                </c:pt>
                <c:pt idx="2">
                  <c:v>0.80563594137502292</c:v>
                </c:pt>
                <c:pt idx="3">
                  <c:v>0.80562832845237764</c:v>
                </c:pt>
                <c:pt idx="4">
                  <c:v>0.8056176736074302</c:v>
                </c:pt>
                <c:pt idx="5">
                  <c:v>0.8056039800857494</c:v>
                </c:pt>
                <c:pt idx="6">
                  <c:v>0.80558725205851467</c:v>
                </c:pt>
                <c:pt idx="7">
                  <c:v>0.80556749462124522</c:v>
                </c:pt>
                <c:pt idx="8">
                  <c:v>0.80554471379224768</c:v>
                </c:pt>
                <c:pt idx="9">
                  <c:v>0.80551891651078333</c:v>
                </c:pt>
                <c:pt idx="10">
                  <c:v>0.80549011063495402</c:v>
                </c:pt>
                <c:pt idx="11">
                  <c:v>0.80545830493930859</c:v>
                </c:pt>
                <c:pt idx="12">
                  <c:v>0.80542350911216998</c:v>
                </c:pt>
                <c:pt idx="13">
                  <c:v>0.8053857337526843</c:v>
                </c:pt>
                <c:pt idx="14">
                  <c:v>0.80534499036759188</c:v>
                </c:pt>
                <c:pt idx="15">
                  <c:v>0.80530129136772266</c:v>
                </c:pt>
                <c:pt idx="16">
                  <c:v>0.80525465006421515</c:v>
                </c:pt>
                <c:pt idx="17">
                  <c:v>0.80520508066446228</c:v>
                </c:pt>
                <c:pt idx="18">
                  <c:v>0.80515259826778351</c:v>
                </c:pt>
                <c:pt idx="19">
                  <c:v>0.80509721886082508</c:v>
                </c:pt>
                <c:pt idx="20">
                  <c:v>0.80503895931269098</c:v>
                </c:pt>
                <c:pt idx="21">
                  <c:v>0.80497783736980399</c:v>
                </c:pt>
                <c:pt idx="22">
                  <c:v>0.80491387165049977</c:v>
                </c:pt>
                <c:pt idx="23">
                  <c:v>0.80484708163935637</c:v>
                </c:pt>
                <c:pt idx="24">
                  <c:v>0.80477748768125801</c:v>
                </c:pt>
                <c:pt idx="25">
                  <c:v>0.80470511097519848</c:v>
                </c:pt>
                <c:pt idx="26">
                  <c:v>0.80462997356782362</c:v>
                </c:pt>
                <c:pt idx="27">
                  <c:v>0.80455209834671559</c:v>
                </c:pt>
                <c:pt idx="28">
                  <c:v>0.80447150903342124</c:v>
                </c:pt>
                <c:pt idx="29">
                  <c:v>0.80438823017622596</c:v>
                </c:pt>
                <c:pt idx="30">
                  <c:v>0.80430228714267638</c:v>
                </c:pt>
                <c:pt idx="31">
                  <c:v>0.80421370611185305</c:v>
                </c:pt>
                <c:pt idx="32">
                  <c:v>0.80412251406639623</c:v>
                </c:pt>
                <c:pt idx="33">
                  <c:v>0.80402873878428616</c:v>
                </c:pt>
                <c:pt idx="34">
                  <c:v>0.80393240883038242</c:v>
                </c:pt>
                <c:pt idx="35">
                  <c:v>0.8038335535477219</c:v>
                </c:pt>
                <c:pt idx="36">
                  <c:v>0.8037322030485814</c:v>
                </c:pt>
                <c:pt idx="37">
                  <c:v>0.80362838820530491</c:v>
                </c:pt>
                <c:pt idx="38">
                  <c:v>0.80352214064089922</c:v>
                </c:pt>
                <c:pt idx="39">
                  <c:v>0.80341349271940166</c:v>
                </c:pt>
                <c:pt idx="40">
                  <c:v>0.80330247753602169</c:v>
                </c:pt>
                <c:pt idx="41">
                  <c:v>0.80318912890705962</c:v>
                </c:pt>
                <c:pt idx="42">
                  <c:v>0.80307348135960588</c:v>
                </c:pt>
                <c:pt idx="43">
                  <c:v>0.8029555701210237</c:v>
                </c:pt>
                <c:pt idx="44">
                  <c:v>0.80283543110821842</c:v>
                </c:pt>
                <c:pt idx="45">
                  <c:v>0.80271310091669745</c:v>
                </c:pt>
                <c:pt idx="46">
                  <c:v>0.80258861680942195</c:v>
                </c:pt>
                <c:pt idx="47">
                  <c:v>0.80246201670545692</c:v>
                </c:pt>
                <c:pt idx="48">
                  <c:v>0.80233333916842053</c:v>
                </c:pt>
                <c:pt idx="49">
                  <c:v>0.80220262339473702</c:v>
                </c:pt>
                <c:pt idx="50">
                  <c:v>0.8020699092016973</c:v>
                </c:pt>
                <c:pt idx="51">
                  <c:v>0.80193523701533032</c:v>
                </c:pt>
                <c:pt idx="52">
                  <c:v>0.80179864785808852</c:v>
                </c:pt>
                <c:pt idx="53">
                  <c:v>0.80166018333635247</c:v>
                </c:pt>
                <c:pt idx="54">
                  <c:v>0.80151988562775667</c:v>
                </c:pt>
                <c:pt idx="55">
                  <c:v>0.80137779746834237</c:v>
                </c:pt>
                <c:pt idx="56">
                  <c:v>0.80123396213953946</c:v>
                </c:pt>
                <c:pt idx="57">
                  <c:v>0.80108842345498221</c:v>
                </c:pt>
                <c:pt idx="58">
                  <c:v>0.80094122574716398</c:v>
                </c:pt>
                <c:pt idx="59">
                  <c:v>0.80079241385393252</c:v>
                </c:pt>
                <c:pt idx="60">
                  <c:v>0.80064203310483195</c:v>
                </c:pt>
                <c:pt idx="61">
                  <c:v>0.80049012930729535</c:v>
                </c:pt>
                <c:pt idx="62">
                  <c:v>0.80033674873269089</c:v>
                </c:pt>
                <c:pt idx="63">
                  <c:v>0.80018193810222737</c:v>
                </c:pt>
                <c:pt idx="64">
                  <c:v>0.80002574457272269</c:v>
                </c:pt>
                <c:pt idx="65">
                  <c:v>0.79986821572223898</c:v>
                </c:pt>
                <c:pt idx="66">
                  <c:v>0.79970939953558995</c:v>
                </c:pt>
                <c:pt idx="67">
                  <c:v>0.79954934438972469</c:v>
                </c:pt>
                <c:pt idx="68">
                  <c:v>0.79938809903899111</c:v>
                </c:pt>
                <c:pt idx="69">
                  <c:v>0.79922571260028497</c:v>
                </c:pt>
                <c:pt idx="70">
                  <c:v>0.79906223453808867</c:v>
                </c:pt>
                <c:pt idx="71">
                  <c:v>0.79889771464940351</c:v>
                </c:pt>
                <c:pt idx="72">
                  <c:v>0.79873220304858139</c:v>
                </c:pt>
                <c:pt idx="73">
                  <c:v>0.79856575015205933</c:v>
                </c:pt>
                <c:pt idx="74">
                  <c:v>0.79839840666300199</c:v>
                </c:pt>
                <c:pt idx="75">
                  <c:v>0.79823022355585715</c:v>
                </c:pt>
                <c:pt idx="76">
                  <c:v>0.79806125206082867</c:v>
                </c:pt>
                <c:pt idx="77">
                  <c:v>0.79789154364827064</c:v>
                </c:pt>
                <c:pt idx="78">
                  <c:v>0.79772115001300958</c:v>
                </c:pt>
                <c:pt idx="79">
                  <c:v>0.7975501230585974</c:v>
                </c:pt>
                <c:pt idx="80">
                  <c:v>0.79737851488150124</c:v>
                </c:pt>
                <c:pt idx="81">
                  <c:v>0.79720637775523429</c:v>
                </c:pt>
                <c:pt idx="82">
                  <c:v>0.79703376411443261</c:v>
                </c:pt>
                <c:pt idx="83">
                  <c:v>0.7968607265388834</c:v>
                </c:pt>
                <c:pt idx="84">
                  <c:v>0.79668731773750845</c:v>
                </c:pt>
                <c:pt idx="85">
                  <c:v>0.79651359053230852</c:v>
                </c:pt>
                <c:pt idx="86">
                  <c:v>0.79633959784227315</c:v>
                </c:pt>
                <c:pt idx="87">
                  <c:v>0.79616539266726138</c:v>
                </c:pt>
                <c:pt idx="88">
                  <c:v>0.79599102807185695</c:v>
                </c:pt>
                <c:pt idx="89">
                  <c:v>0.79581655716920474</c:v>
                </c:pt>
                <c:pt idx="90">
                  <c:v>0.79564203310483195</c:v>
                </c:pt>
                <c:pt idx="91">
                  <c:v>0.79546750904045915</c:v>
                </c:pt>
                <c:pt idx="92">
                  <c:v>0.79529303813780694</c:v>
                </c:pt>
                <c:pt idx="93">
                  <c:v>0.79511867354240251</c:v>
                </c:pt>
                <c:pt idx="94">
                  <c:v>0.79494446836739074</c:v>
                </c:pt>
                <c:pt idx="95">
                  <c:v>0.79477047567735537</c:v>
                </c:pt>
                <c:pt idx="96">
                  <c:v>0.79459674847215545</c:v>
                </c:pt>
                <c:pt idx="97">
                  <c:v>0.79442333967078049</c:v>
                </c:pt>
                <c:pt idx="98">
                  <c:v>0.79425030209523129</c:v>
                </c:pt>
                <c:pt idx="99">
                  <c:v>0.79407768845442961</c:v>
                </c:pt>
                <c:pt idx="100">
                  <c:v>0.79390555132816265</c:v>
                </c:pt>
                <c:pt idx="101">
                  <c:v>0.79373394315106649</c:v>
                </c:pt>
                <c:pt idx="102">
                  <c:v>0.79356291619665431</c:v>
                </c:pt>
                <c:pt idx="103">
                  <c:v>0.79339252256139325</c:v>
                </c:pt>
                <c:pt idx="104">
                  <c:v>0.79322281414883522</c:v>
                </c:pt>
                <c:pt idx="105">
                  <c:v>0.79305384265380674</c:v>
                </c:pt>
                <c:pt idx="106">
                  <c:v>0.7928856595466619</c:v>
                </c:pt>
                <c:pt idx="107">
                  <c:v>0.79271831605760457</c:v>
                </c:pt>
                <c:pt idx="108">
                  <c:v>0.7925518631610825</c:v>
                </c:pt>
                <c:pt idx="109">
                  <c:v>0.79238635156026038</c:v>
                </c:pt>
                <c:pt idx="110">
                  <c:v>0.79222183167157523</c:v>
                </c:pt>
                <c:pt idx="111">
                  <c:v>0.79205835360937893</c:v>
                </c:pt>
                <c:pt idx="112">
                  <c:v>0.79189596717067279</c:v>
                </c:pt>
                <c:pt idx="113">
                  <c:v>0.7917347218199392</c:v>
                </c:pt>
                <c:pt idx="114">
                  <c:v>0.79157466667407395</c:v>
                </c:pt>
                <c:pt idx="115">
                  <c:v>0.79141585048742491</c:v>
                </c:pt>
                <c:pt idx="116">
                  <c:v>0.79125832163694121</c:v>
                </c:pt>
                <c:pt idx="117">
                  <c:v>0.79110212810743652</c:v>
                </c:pt>
                <c:pt idx="118">
                  <c:v>0.790947317476973</c:v>
                </c:pt>
                <c:pt idx="119">
                  <c:v>0.79079393690236854</c:v>
                </c:pt>
                <c:pt idx="120">
                  <c:v>0.79064203310483194</c:v>
                </c:pt>
                <c:pt idx="121">
                  <c:v>0.79049165235573138</c:v>
                </c:pt>
                <c:pt idx="122">
                  <c:v>0.79034284046249992</c:v>
                </c:pt>
                <c:pt idx="123">
                  <c:v>0.79019564275468168</c:v>
                </c:pt>
                <c:pt idx="124">
                  <c:v>0.79005010407012444</c:v>
                </c:pt>
                <c:pt idx="125">
                  <c:v>0.78990626874132153</c:v>
                </c:pt>
                <c:pt idx="126">
                  <c:v>0.78976418058190723</c:v>
                </c:pt>
                <c:pt idx="127">
                  <c:v>0.78962388287331142</c:v>
                </c:pt>
                <c:pt idx="128">
                  <c:v>0.78948541835157537</c:v>
                </c:pt>
                <c:pt idx="129">
                  <c:v>0.78934882919433358</c:v>
                </c:pt>
                <c:pt idx="130">
                  <c:v>0.7892141570079666</c:v>
                </c:pt>
                <c:pt idx="131">
                  <c:v>0.78908144281492687</c:v>
                </c:pt>
                <c:pt idx="132">
                  <c:v>0.78895072704124336</c:v>
                </c:pt>
                <c:pt idx="133">
                  <c:v>0.78882204950420698</c:v>
                </c:pt>
                <c:pt idx="134">
                  <c:v>0.78869544940024194</c:v>
                </c:pt>
                <c:pt idx="135">
                  <c:v>0.78857096529296644</c:v>
                </c:pt>
                <c:pt idx="136">
                  <c:v>0.78844863510144547</c:v>
                </c:pt>
                <c:pt idx="137">
                  <c:v>0.7883284960886402</c:v>
                </c:pt>
                <c:pt idx="138">
                  <c:v>0.78821058485005802</c:v>
                </c:pt>
                <c:pt idx="139">
                  <c:v>0.78809493730260427</c:v>
                </c:pt>
                <c:pt idx="140">
                  <c:v>0.78798158867364221</c:v>
                </c:pt>
                <c:pt idx="141">
                  <c:v>0.78787057349026224</c:v>
                </c:pt>
                <c:pt idx="142">
                  <c:v>0.78776192556876468</c:v>
                </c:pt>
                <c:pt idx="143">
                  <c:v>0.78765567800435898</c:v>
                </c:pt>
                <c:pt idx="144">
                  <c:v>0.7875518631610825</c:v>
                </c:pt>
                <c:pt idx="145">
                  <c:v>0.78745051266194199</c:v>
                </c:pt>
                <c:pt idx="146">
                  <c:v>0.78735165737928148</c:v>
                </c:pt>
                <c:pt idx="147">
                  <c:v>0.78725532742537774</c:v>
                </c:pt>
                <c:pt idx="148">
                  <c:v>0.78716155214326766</c:v>
                </c:pt>
                <c:pt idx="149">
                  <c:v>0.78707036009781084</c:v>
                </c:pt>
                <c:pt idx="150">
                  <c:v>0.78698177906698752</c:v>
                </c:pt>
                <c:pt idx="151">
                  <c:v>0.78689583603343793</c:v>
                </c:pt>
                <c:pt idx="152">
                  <c:v>0.78681255717624266</c:v>
                </c:pt>
                <c:pt idx="153">
                  <c:v>0.7867319678629483</c:v>
                </c:pt>
                <c:pt idx="154">
                  <c:v>0.78665409264184027</c:v>
                </c:pt>
                <c:pt idx="155">
                  <c:v>0.78657895523446542</c:v>
                </c:pt>
                <c:pt idx="156">
                  <c:v>0.78650657852840589</c:v>
                </c:pt>
                <c:pt idx="157">
                  <c:v>0.78643698457030753</c:v>
                </c:pt>
                <c:pt idx="158">
                  <c:v>0.78637019455916413</c:v>
                </c:pt>
                <c:pt idx="159">
                  <c:v>0.7863062288398599</c:v>
                </c:pt>
                <c:pt idx="160">
                  <c:v>0.78624510689697291</c:v>
                </c:pt>
                <c:pt idx="161">
                  <c:v>0.78618684734883881</c:v>
                </c:pt>
                <c:pt idx="162">
                  <c:v>0.78613146794188038</c:v>
                </c:pt>
                <c:pt idx="163">
                  <c:v>0.78607898554520161</c:v>
                </c:pt>
                <c:pt idx="164">
                  <c:v>0.78602941614544874</c:v>
                </c:pt>
                <c:pt idx="165">
                  <c:v>0.78598277484194123</c:v>
                </c:pt>
                <c:pt idx="166">
                  <c:v>0.78593907584207201</c:v>
                </c:pt>
                <c:pt idx="167">
                  <c:v>0.7858983324569796</c:v>
                </c:pt>
                <c:pt idx="168">
                  <c:v>0.78586055709749392</c:v>
                </c:pt>
                <c:pt idx="169">
                  <c:v>0.78582576127035531</c:v>
                </c:pt>
                <c:pt idx="170">
                  <c:v>0.78579395557470988</c:v>
                </c:pt>
                <c:pt idx="171">
                  <c:v>0.78576514969888056</c:v>
                </c:pt>
                <c:pt idx="172">
                  <c:v>0.78573935241741621</c:v>
                </c:pt>
                <c:pt idx="173">
                  <c:v>0.78571657158841868</c:v>
                </c:pt>
                <c:pt idx="174">
                  <c:v>0.78569681415114923</c:v>
                </c:pt>
                <c:pt idx="175">
                  <c:v>0.78568008612391449</c:v>
                </c:pt>
                <c:pt idx="176">
                  <c:v>0.7856663926022337</c:v>
                </c:pt>
                <c:pt idx="177">
                  <c:v>0.78565573775728625</c:v>
                </c:pt>
                <c:pt idx="178">
                  <c:v>0.78564812483464097</c:v>
                </c:pt>
                <c:pt idx="179">
                  <c:v>0.78564355615326809</c:v>
                </c:pt>
                <c:pt idx="180">
                  <c:v>0.78564203310483194</c:v>
                </c:pt>
                <c:pt idx="181">
                  <c:v>0.78564355615326809</c:v>
                </c:pt>
                <c:pt idx="182">
                  <c:v>0.78564812483464097</c:v>
                </c:pt>
                <c:pt idx="183">
                  <c:v>0.78565573775728625</c:v>
                </c:pt>
                <c:pt idx="184">
                  <c:v>0.7856663926022337</c:v>
                </c:pt>
                <c:pt idx="185">
                  <c:v>0.78568008612391449</c:v>
                </c:pt>
                <c:pt idx="186">
                  <c:v>0.78569681415114923</c:v>
                </c:pt>
                <c:pt idx="187">
                  <c:v>0.78571657158841868</c:v>
                </c:pt>
                <c:pt idx="188">
                  <c:v>0.78573935241741621</c:v>
                </c:pt>
                <c:pt idx="189">
                  <c:v>0.78576514969888056</c:v>
                </c:pt>
                <c:pt idx="190">
                  <c:v>0.78579395557470988</c:v>
                </c:pt>
                <c:pt idx="191">
                  <c:v>0.78582576127035531</c:v>
                </c:pt>
                <c:pt idx="192">
                  <c:v>0.78586055709749392</c:v>
                </c:pt>
                <c:pt idx="193">
                  <c:v>0.7858983324569796</c:v>
                </c:pt>
                <c:pt idx="194">
                  <c:v>0.78593907584207201</c:v>
                </c:pt>
                <c:pt idx="195">
                  <c:v>0.78598277484194123</c:v>
                </c:pt>
                <c:pt idx="196">
                  <c:v>0.78602941614544874</c:v>
                </c:pt>
                <c:pt idx="197">
                  <c:v>0.78607898554520161</c:v>
                </c:pt>
                <c:pt idx="198">
                  <c:v>0.78613146794188038</c:v>
                </c:pt>
                <c:pt idx="199">
                  <c:v>0.78618684734883881</c:v>
                </c:pt>
                <c:pt idx="200">
                  <c:v>0.78624510689697291</c:v>
                </c:pt>
                <c:pt idx="201">
                  <c:v>0.7863062288398599</c:v>
                </c:pt>
                <c:pt idx="202">
                  <c:v>0.78637019455916413</c:v>
                </c:pt>
                <c:pt idx="203">
                  <c:v>0.78643698457030753</c:v>
                </c:pt>
                <c:pt idx="204">
                  <c:v>0.78650657852840589</c:v>
                </c:pt>
                <c:pt idx="205">
                  <c:v>0.78657895523446542</c:v>
                </c:pt>
                <c:pt idx="206">
                  <c:v>0.78665409264184027</c:v>
                </c:pt>
                <c:pt idx="207">
                  <c:v>0.7867319678629483</c:v>
                </c:pt>
                <c:pt idx="208">
                  <c:v>0.78681255717624266</c:v>
                </c:pt>
                <c:pt idx="209">
                  <c:v>0.78689583603343793</c:v>
                </c:pt>
                <c:pt idx="210">
                  <c:v>0.78698177906698752</c:v>
                </c:pt>
                <c:pt idx="211">
                  <c:v>0.78707036009781084</c:v>
                </c:pt>
                <c:pt idx="212">
                  <c:v>0.78716155214326766</c:v>
                </c:pt>
                <c:pt idx="213">
                  <c:v>0.78725532742537774</c:v>
                </c:pt>
                <c:pt idx="214">
                  <c:v>0.78735165737928148</c:v>
                </c:pt>
                <c:pt idx="215">
                  <c:v>0.78745051266194199</c:v>
                </c:pt>
                <c:pt idx="216">
                  <c:v>0.7875518631610825</c:v>
                </c:pt>
                <c:pt idx="217">
                  <c:v>0.78765567800435898</c:v>
                </c:pt>
                <c:pt idx="218">
                  <c:v>0.78776192556876468</c:v>
                </c:pt>
                <c:pt idx="219">
                  <c:v>0.78787057349026224</c:v>
                </c:pt>
                <c:pt idx="220">
                  <c:v>0.78798158867364221</c:v>
                </c:pt>
                <c:pt idx="221">
                  <c:v>0.78809493730260427</c:v>
                </c:pt>
                <c:pt idx="222">
                  <c:v>0.78821058485005802</c:v>
                </c:pt>
                <c:pt idx="223">
                  <c:v>0.7883284960886402</c:v>
                </c:pt>
                <c:pt idx="224">
                  <c:v>0.78844863510144547</c:v>
                </c:pt>
                <c:pt idx="225">
                  <c:v>0.78857096529296644</c:v>
                </c:pt>
                <c:pt idx="226">
                  <c:v>0.78869544940024194</c:v>
                </c:pt>
                <c:pt idx="227">
                  <c:v>0.78882204950420698</c:v>
                </c:pt>
                <c:pt idx="228">
                  <c:v>0.78895072704124336</c:v>
                </c:pt>
                <c:pt idx="229">
                  <c:v>0.78908144281492687</c:v>
                </c:pt>
                <c:pt idx="230">
                  <c:v>0.7892141570079666</c:v>
                </c:pt>
                <c:pt idx="231">
                  <c:v>0.78934882919433358</c:v>
                </c:pt>
                <c:pt idx="232">
                  <c:v>0.78948541835157537</c:v>
                </c:pt>
                <c:pt idx="233">
                  <c:v>0.78962388287331142</c:v>
                </c:pt>
                <c:pt idx="234">
                  <c:v>0.78976418058190723</c:v>
                </c:pt>
                <c:pt idx="235">
                  <c:v>0.78990626874132153</c:v>
                </c:pt>
                <c:pt idx="236">
                  <c:v>0.79005010407012444</c:v>
                </c:pt>
                <c:pt idx="237">
                  <c:v>0.79019564275468168</c:v>
                </c:pt>
                <c:pt idx="238">
                  <c:v>0.79034284046249992</c:v>
                </c:pt>
                <c:pt idx="239">
                  <c:v>0.79049165235573138</c:v>
                </c:pt>
                <c:pt idx="240">
                  <c:v>0.79064203310483194</c:v>
                </c:pt>
                <c:pt idx="241">
                  <c:v>0.79079393690236854</c:v>
                </c:pt>
                <c:pt idx="242">
                  <c:v>0.790947317476973</c:v>
                </c:pt>
                <c:pt idx="243">
                  <c:v>0.79110212810743652</c:v>
                </c:pt>
                <c:pt idx="244">
                  <c:v>0.79125832163694121</c:v>
                </c:pt>
                <c:pt idx="245">
                  <c:v>0.79141585048742491</c:v>
                </c:pt>
                <c:pt idx="246">
                  <c:v>0.79157466667407395</c:v>
                </c:pt>
                <c:pt idx="247">
                  <c:v>0.7917347218199392</c:v>
                </c:pt>
                <c:pt idx="248">
                  <c:v>0.79189596717067279</c:v>
                </c:pt>
                <c:pt idx="249">
                  <c:v>0.79205835360937893</c:v>
                </c:pt>
                <c:pt idx="250">
                  <c:v>0.79222183167157523</c:v>
                </c:pt>
                <c:pt idx="251">
                  <c:v>0.79238635156026038</c:v>
                </c:pt>
                <c:pt idx="252">
                  <c:v>0.7925518631610825</c:v>
                </c:pt>
                <c:pt idx="253">
                  <c:v>0.79271831605760457</c:v>
                </c:pt>
                <c:pt idx="254">
                  <c:v>0.79288565954666201</c:v>
                </c:pt>
                <c:pt idx="255">
                  <c:v>0.79305384265380674</c:v>
                </c:pt>
                <c:pt idx="256">
                  <c:v>0.79322281414883522</c:v>
                </c:pt>
                <c:pt idx="257">
                  <c:v>0.79339252256139325</c:v>
                </c:pt>
                <c:pt idx="258">
                  <c:v>0.79356291619665431</c:v>
                </c:pt>
                <c:pt idx="259">
                  <c:v>0.79373394315106649</c:v>
                </c:pt>
                <c:pt idx="260">
                  <c:v>0.79390555132816265</c:v>
                </c:pt>
                <c:pt idx="261">
                  <c:v>0.79407768845442961</c:v>
                </c:pt>
                <c:pt idx="262">
                  <c:v>0.79425030209523129</c:v>
                </c:pt>
                <c:pt idx="263">
                  <c:v>0.79442333967078049</c:v>
                </c:pt>
                <c:pt idx="264">
                  <c:v>0.79459674847215545</c:v>
                </c:pt>
                <c:pt idx="265">
                  <c:v>0.79477047567735537</c:v>
                </c:pt>
                <c:pt idx="266">
                  <c:v>0.79494446836739074</c:v>
                </c:pt>
                <c:pt idx="267">
                  <c:v>0.79511867354240251</c:v>
                </c:pt>
                <c:pt idx="268">
                  <c:v>0.79529303813780694</c:v>
                </c:pt>
                <c:pt idx="269">
                  <c:v>0.79546750904045915</c:v>
                </c:pt>
                <c:pt idx="270">
                  <c:v>0.79564203310483195</c:v>
                </c:pt>
                <c:pt idx="271">
                  <c:v>0.79581655716920474</c:v>
                </c:pt>
                <c:pt idx="272">
                  <c:v>0.79599102807185695</c:v>
                </c:pt>
                <c:pt idx="273">
                  <c:v>0.79616539266726138</c:v>
                </c:pt>
                <c:pt idx="274">
                  <c:v>0.79633959784227315</c:v>
                </c:pt>
                <c:pt idx="275">
                  <c:v>0.79651359053230852</c:v>
                </c:pt>
                <c:pt idx="276">
                  <c:v>0.79668731773750845</c:v>
                </c:pt>
                <c:pt idx="277">
                  <c:v>0.7968607265388834</c:v>
                </c:pt>
                <c:pt idx="278">
                  <c:v>0.79703376411443261</c:v>
                </c:pt>
                <c:pt idx="279">
                  <c:v>0.79720637775523429</c:v>
                </c:pt>
                <c:pt idx="280">
                  <c:v>0.79737851488150124</c:v>
                </c:pt>
                <c:pt idx="281">
                  <c:v>0.7975501230585974</c:v>
                </c:pt>
                <c:pt idx="282">
                  <c:v>0.79772115001300958</c:v>
                </c:pt>
                <c:pt idx="283">
                  <c:v>0.79789154364827064</c:v>
                </c:pt>
                <c:pt idx="284">
                  <c:v>0.79806125206082867</c:v>
                </c:pt>
                <c:pt idx="285">
                  <c:v>0.79823022355585715</c:v>
                </c:pt>
                <c:pt idx="286">
                  <c:v>0.79839840666300199</c:v>
                </c:pt>
                <c:pt idx="287">
                  <c:v>0.79856575015205933</c:v>
                </c:pt>
                <c:pt idx="288">
                  <c:v>0.79873220304858139</c:v>
                </c:pt>
                <c:pt idx="289">
                  <c:v>0.79889771464940351</c:v>
                </c:pt>
                <c:pt idx="290">
                  <c:v>0.79906223453808867</c:v>
                </c:pt>
                <c:pt idx="291">
                  <c:v>0.79922571260028497</c:v>
                </c:pt>
                <c:pt idx="292">
                  <c:v>0.79938809903899111</c:v>
                </c:pt>
                <c:pt idx="293">
                  <c:v>0.79954934438972469</c:v>
                </c:pt>
                <c:pt idx="294">
                  <c:v>0.79970939953558995</c:v>
                </c:pt>
                <c:pt idx="295">
                  <c:v>0.79986821572223898</c:v>
                </c:pt>
                <c:pt idx="296">
                  <c:v>0.80002574457272269</c:v>
                </c:pt>
                <c:pt idx="297">
                  <c:v>0.80018193810222737</c:v>
                </c:pt>
                <c:pt idx="298">
                  <c:v>0.80033674873269089</c:v>
                </c:pt>
                <c:pt idx="299">
                  <c:v>0.80049012930729535</c:v>
                </c:pt>
                <c:pt idx="300">
                  <c:v>0.80064203310483195</c:v>
                </c:pt>
                <c:pt idx="301">
                  <c:v>0.80079241385393252</c:v>
                </c:pt>
                <c:pt idx="302">
                  <c:v>0.80094122574716398</c:v>
                </c:pt>
                <c:pt idx="303">
                  <c:v>0.80108842345498221</c:v>
                </c:pt>
                <c:pt idx="304">
                  <c:v>0.80123396213953946</c:v>
                </c:pt>
                <c:pt idx="305">
                  <c:v>0.80137779746834237</c:v>
                </c:pt>
                <c:pt idx="306">
                  <c:v>0.80151988562775667</c:v>
                </c:pt>
                <c:pt idx="307">
                  <c:v>0.80166018333635247</c:v>
                </c:pt>
                <c:pt idx="308">
                  <c:v>0.80179864785808852</c:v>
                </c:pt>
                <c:pt idx="309">
                  <c:v>0.80193523701533032</c:v>
                </c:pt>
                <c:pt idx="310">
                  <c:v>0.8020699092016973</c:v>
                </c:pt>
                <c:pt idx="311">
                  <c:v>0.80220262339473702</c:v>
                </c:pt>
                <c:pt idx="312">
                  <c:v>0.80233333916842053</c:v>
                </c:pt>
                <c:pt idx="313">
                  <c:v>0.80246201670545692</c:v>
                </c:pt>
                <c:pt idx="314">
                  <c:v>0.80258861680942195</c:v>
                </c:pt>
                <c:pt idx="315">
                  <c:v>0.80271310091669745</c:v>
                </c:pt>
                <c:pt idx="316">
                  <c:v>0.80283543110821842</c:v>
                </c:pt>
                <c:pt idx="317">
                  <c:v>0.8029555701210237</c:v>
                </c:pt>
                <c:pt idx="318">
                  <c:v>0.80307348135960588</c:v>
                </c:pt>
                <c:pt idx="319">
                  <c:v>0.80318912890705962</c:v>
                </c:pt>
                <c:pt idx="320">
                  <c:v>0.80330247753602169</c:v>
                </c:pt>
                <c:pt idx="321">
                  <c:v>0.80341349271940166</c:v>
                </c:pt>
                <c:pt idx="322">
                  <c:v>0.80352214064089922</c:v>
                </c:pt>
                <c:pt idx="323">
                  <c:v>0.80362838820530491</c:v>
                </c:pt>
                <c:pt idx="324">
                  <c:v>0.8037322030485814</c:v>
                </c:pt>
                <c:pt idx="325">
                  <c:v>0.8038335535477219</c:v>
                </c:pt>
                <c:pt idx="326">
                  <c:v>0.80393240883038242</c:v>
                </c:pt>
                <c:pt idx="327">
                  <c:v>0.80402873878428616</c:v>
                </c:pt>
                <c:pt idx="328">
                  <c:v>0.80412251406639623</c:v>
                </c:pt>
                <c:pt idx="329">
                  <c:v>0.80421370611185305</c:v>
                </c:pt>
                <c:pt idx="330">
                  <c:v>0.80430228714267638</c:v>
                </c:pt>
                <c:pt idx="331">
                  <c:v>0.80438823017622596</c:v>
                </c:pt>
                <c:pt idx="332">
                  <c:v>0.80447150903342124</c:v>
                </c:pt>
                <c:pt idx="333">
                  <c:v>0.80455209834671559</c:v>
                </c:pt>
                <c:pt idx="334">
                  <c:v>0.80462997356782362</c:v>
                </c:pt>
                <c:pt idx="335">
                  <c:v>0.80470511097519848</c:v>
                </c:pt>
                <c:pt idx="336">
                  <c:v>0.80477748768125801</c:v>
                </c:pt>
                <c:pt idx="337">
                  <c:v>0.80484708163935637</c:v>
                </c:pt>
                <c:pt idx="338">
                  <c:v>0.80491387165049977</c:v>
                </c:pt>
                <c:pt idx="339">
                  <c:v>0.80497783736980399</c:v>
                </c:pt>
                <c:pt idx="340">
                  <c:v>0.80503895931269098</c:v>
                </c:pt>
                <c:pt idx="341">
                  <c:v>0.80509721886082508</c:v>
                </c:pt>
                <c:pt idx="342">
                  <c:v>0.80515259826778351</c:v>
                </c:pt>
                <c:pt idx="343">
                  <c:v>0.80520508066446228</c:v>
                </c:pt>
                <c:pt idx="344">
                  <c:v>0.80525465006421515</c:v>
                </c:pt>
                <c:pt idx="345">
                  <c:v>0.80530129136772266</c:v>
                </c:pt>
                <c:pt idx="346">
                  <c:v>0.80534499036759188</c:v>
                </c:pt>
                <c:pt idx="347">
                  <c:v>0.8053857337526843</c:v>
                </c:pt>
                <c:pt idx="348">
                  <c:v>0.80542350911216998</c:v>
                </c:pt>
                <c:pt idx="349">
                  <c:v>0.80545830493930859</c:v>
                </c:pt>
                <c:pt idx="350">
                  <c:v>0.80549011063495402</c:v>
                </c:pt>
                <c:pt idx="351">
                  <c:v>0.80551891651078333</c:v>
                </c:pt>
                <c:pt idx="352">
                  <c:v>0.80554471379224768</c:v>
                </c:pt>
                <c:pt idx="353">
                  <c:v>0.80556749462124522</c:v>
                </c:pt>
                <c:pt idx="354">
                  <c:v>0.80558725205851467</c:v>
                </c:pt>
                <c:pt idx="355">
                  <c:v>0.8056039800857494</c:v>
                </c:pt>
                <c:pt idx="356">
                  <c:v>0.8056176736074302</c:v>
                </c:pt>
                <c:pt idx="357">
                  <c:v>0.80562832845237764</c:v>
                </c:pt>
                <c:pt idx="358">
                  <c:v>0.80563594137502292</c:v>
                </c:pt>
                <c:pt idx="359">
                  <c:v>0.80564051005639581</c:v>
                </c:pt>
              </c:numCache>
            </c:numRef>
          </c:xVal>
          <c:yVal>
            <c:numRef>
              <c:f>'ER6N Data'!$AI$3:$AI$362</c:f>
              <c:numCache>
                <c:formatCode>General</c:formatCode>
                <c:ptCount val="360"/>
                <c:pt idx="0">
                  <c:v>0.71562637772515458</c:v>
                </c:pt>
                <c:pt idx="1">
                  <c:v>0.71580090178952738</c:v>
                </c:pt>
                <c:pt idx="2">
                  <c:v>0.71597537269217959</c:v>
                </c:pt>
                <c:pt idx="3">
                  <c:v>0.71614973728758402</c:v>
                </c:pt>
                <c:pt idx="4">
                  <c:v>0.71632394246259579</c:v>
                </c:pt>
                <c:pt idx="5">
                  <c:v>0.71649793515263116</c:v>
                </c:pt>
                <c:pt idx="6">
                  <c:v>0.71667166235783109</c:v>
                </c:pt>
                <c:pt idx="7">
                  <c:v>0.71684507115920604</c:v>
                </c:pt>
                <c:pt idx="8">
                  <c:v>0.71701810873475524</c:v>
                </c:pt>
                <c:pt idx="9">
                  <c:v>0.71719072237555692</c:v>
                </c:pt>
                <c:pt idx="10">
                  <c:v>0.71736285950182388</c:v>
                </c:pt>
                <c:pt idx="11">
                  <c:v>0.71753446767892004</c:v>
                </c:pt>
                <c:pt idx="12">
                  <c:v>0.71770549463333222</c:v>
                </c:pt>
                <c:pt idx="13">
                  <c:v>0.71787588826859328</c:v>
                </c:pt>
                <c:pt idx="14">
                  <c:v>0.71804559668115131</c:v>
                </c:pt>
                <c:pt idx="15">
                  <c:v>0.71821456817617979</c:v>
                </c:pt>
                <c:pt idx="16">
                  <c:v>0.71838275128332463</c:v>
                </c:pt>
                <c:pt idx="17">
                  <c:v>0.71855009477238196</c:v>
                </c:pt>
                <c:pt idx="18">
                  <c:v>0.71871654766890403</c:v>
                </c:pt>
                <c:pt idx="19">
                  <c:v>0.71888205926972615</c:v>
                </c:pt>
                <c:pt idx="20">
                  <c:v>0.7190465791584113</c:v>
                </c:pt>
                <c:pt idx="21">
                  <c:v>0.7192100572206076</c:v>
                </c:pt>
                <c:pt idx="22">
                  <c:v>0.71937244365931374</c:v>
                </c:pt>
                <c:pt idx="23">
                  <c:v>0.71953368901004733</c:v>
                </c:pt>
                <c:pt idx="24">
                  <c:v>0.71969374415591258</c:v>
                </c:pt>
                <c:pt idx="25">
                  <c:v>0.71985256034256162</c:v>
                </c:pt>
                <c:pt idx="26">
                  <c:v>0.72001008919304532</c:v>
                </c:pt>
                <c:pt idx="27">
                  <c:v>0.72016628272255001</c:v>
                </c:pt>
                <c:pt idx="28">
                  <c:v>0.72032109335301353</c:v>
                </c:pt>
                <c:pt idx="29">
                  <c:v>0.72047447392761799</c:v>
                </c:pt>
                <c:pt idx="30">
                  <c:v>0.72062637772515459</c:v>
                </c:pt>
                <c:pt idx="31">
                  <c:v>0.72077675847425515</c:v>
                </c:pt>
                <c:pt idx="32">
                  <c:v>0.72092557036748661</c:v>
                </c:pt>
                <c:pt idx="33">
                  <c:v>0.72107276807530485</c:v>
                </c:pt>
                <c:pt idx="34">
                  <c:v>0.72121830675986209</c:v>
                </c:pt>
                <c:pt idx="35">
                  <c:v>0.721362142088665</c:v>
                </c:pt>
                <c:pt idx="36">
                  <c:v>0.7215042302480793</c:v>
                </c:pt>
                <c:pt idx="37">
                  <c:v>0.72164452795667511</c:v>
                </c:pt>
                <c:pt idx="38">
                  <c:v>0.72178299247841116</c:v>
                </c:pt>
                <c:pt idx="39">
                  <c:v>0.72191958163565295</c:v>
                </c:pt>
                <c:pt idx="40">
                  <c:v>0.72205425382201993</c:v>
                </c:pt>
                <c:pt idx="41">
                  <c:v>0.72218696801505966</c:v>
                </c:pt>
                <c:pt idx="42">
                  <c:v>0.72231768378874317</c:v>
                </c:pt>
                <c:pt idx="43">
                  <c:v>0.72244636132577955</c:v>
                </c:pt>
                <c:pt idx="44">
                  <c:v>0.72257296142974459</c:v>
                </c:pt>
                <c:pt idx="45">
                  <c:v>0.72269744553702009</c:v>
                </c:pt>
                <c:pt idx="46">
                  <c:v>0.72281977572854106</c:v>
                </c:pt>
                <c:pt idx="47">
                  <c:v>0.72293991474134633</c:v>
                </c:pt>
                <c:pt idx="48">
                  <c:v>0.72305782597992851</c:v>
                </c:pt>
                <c:pt idx="49">
                  <c:v>0.72317347352738226</c:v>
                </c:pt>
                <c:pt idx="50">
                  <c:v>0.72328682215634432</c:v>
                </c:pt>
                <c:pt idx="51">
                  <c:v>0.72339783733972429</c:v>
                </c:pt>
                <c:pt idx="52">
                  <c:v>0.72350648526122185</c:v>
                </c:pt>
                <c:pt idx="53">
                  <c:v>0.72361273282562755</c:v>
                </c:pt>
                <c:pt idx="54">
                  <c:v>0.72371654766890403</c:v>
                </c:pt>
                <c:pt idx="55">
                  <c:v>0.72381789816804454</c:v>
                </c:pt>
                <c:pt idx="56">
                  <c:v>0.72391675345070505</c:v>
                </c:pt>
                <c:pt idx="57">
                  <c:v>0.72401308340460879</c:v>
                </c:pt>
                <c:pt idx="58">
                  <c:v>0.72410685868671887</c:v>
                </c:pt>
                <c:pt idx="59">
                  <c:v>0.72419805073217569</c:v>
                </c:pt>
                <c:pt idx="60">
                  <c:v>0.72428663176299901</c:v>
                </c:pt>
                <c:pt idx="61">
                  <c:v>0.7243725747965486</c:v>
                </c:pt>
                <c:pt idx="62">
                  <c:v>0.72445585365374388</c:v>
                </c:pt>
                <c:pt idx="63">
                  <c:v>0.72453644296703823</c:v>
                </c:pt>
                <c:pt idx="64">
                  <c:v>0.72461431818814626</c:v>
                </c:pt>
                <c:pt idx="65">
                  <c:v>0.72468945559552111</c:v>
                </c:pt>
                <c:pt idx="66">
                  <c:v>0.72476183230158064</c:v>
                </c:pt>
                <c:pt idx="67">
                  <c:v>0.724831426259679</c:v>
                </c:pt>
                <c:pt idx="68">
                  <c:v>0.7248982162708224</c:v>
                </c:pt>
                <c:pt idx="69">
                  <c:v>0.72496218199012663</c:v>
                </c:pt>
                <c:pt idx="70">
                  <c:v>0.72502330393301362</c:v>
                </c:pt>
                <c:pt idx="71">
                  <c:v>0.72508156348114772</c:v>
                </c:pt>
                <c:pt idx="72">
                  <c:v>0.72513694288810615</c:v>
                </c:pt>
                <c:pt idx="73">
                  <c:v>0.72518942528478492</c:v>
                </c:pt>
                <c:pt idx="74">
                  <c:v>0.72523899468453779</c:v>
                </c:pt>
                <c:pt idx="75">
                  <c:v>0.7252856359880453</c:v>
                </c:pt>
                <c:pt idx="76">
                  <c:v>0.72532933498791452</c:v>
                </c:pt>
                <c:pt idx="77">
                  <c:v>0.72537007837300693</c:v>
                </c:pt>
                <c:pt idx="78">
                  <c:v>0.72540785373249261</c:v>
                </c:pt>
                <c:pt idx="79">
                  <c:v>0.72544264955963123</c:v>
                </c:pt>
                <c:pt idx="80">
                  <c:v>0.72547445525527665</c:v>
                </c:pt>
                <c:pt idx="81">
                  <c:v>0.72550326113110597</c:v>
                </c:pt>
                <c:pt idx="82">
                  <c:v>0.72552905841257032</c:v>
                </c:pt>
                <c:pt idx="83">
                  <c:v>0.72555183924156785</c:v>
                </c:pt>
                <c:pt idx="84">
                  <c:v>0.72557159667883731</c:v>
                </c:pt>
                <c:pt idx="85">
                  <c:v>0.72558832470607204</c:v>
                </c:pt>
                <c:pt idx="86">
                  <c:v>0.72560201822775283</c:v>
                </c:pt>
                <c:pt idx="87">
                  <c:v>0.72561267307270028</c:v>
                </c:pt>
                <c:pt idx="88">
                  <c:v>0.72562028599534556</c:v>
                </c:pt>
                <c:pt idx="89">
                  <c:v>0.72562485467671844</c:v>
                </c:pt>
                <c:pt idx="90">
                  <c:v>0.72562637772515459</c:v>
                </c:pt>
                <c:pt idx="91">
                  <c:v>0.72562485467671844</c:v>
                </c:pt>
                <c:pt idx="92">
                  <c:v>0.72562028599534556</c:v>
                </c:pt>
                <c:pt idx="93">
                  <c:v>0.72561267307270028</c:v>
                </c:pt>
                <c:pt idx="94">
                  <c:v>0.72560201822775283</c:v>
                </c:pt>
                <c:pt idx="95">
                  <c:v>0.72558832470607204</c:v>
                </c:pt>
                <c:pt idx="96">
                  <c:v>0.72557159667883731</c:v>
                </c:pt>
                <c:pt idx="97">
                  <c:v>0.72555183924156785</c:v>
                </c:pt>
                <c:pt idx="98">
                  <c:v>0.72552905841257032</c:v>
                </c:pt>
                <c:pt idx="99">
                  <c:v>0.72550326113110597</c:v>
                </c:pt>
                <c:pt idx="100">
                  <c:v>0.72547445525527665</c:v>
                </c:pt>
                <c:pt idx="101">
                  <c:v>0.72544264955963123</c:v>
                </c:pt>
                <c:pt idx="102">
                  <c:v>0.72540785373249261</c:v>
                </c:pt>
                <c:pt idx="103">
                  <c:v>0.72537007837300693</c:v>
                </c:pt>
                <c:pt idx="104">
                  <c:v>0.72532933498791452</c:v>
                </c:pt>
                <c:pt idx="105">
                  <c:v>0.7252856359880453</c:v>
                </c:pt>
                <c:pt idx="106">
                  <c:v>0.72523899468453779</c:v>
                </c:pt>
                <c:pt idx="107">
                  <c:v>0.72518942528478492</c:v>
                </c:pt>
                <c:pt idx="108">
                  <c:v>0.72513694288810615</c:v>
                </c:pt>
                <c:pt idx="109">
                  <c:v>0.72508156348114772</c:v>
                </c:pt>
                <c:pt idx="110">
                  <c:v>0.72502330393301362</c:v>
                </c:pt>
                <c:pt idx="111">
                  <c:v>0.72496218199012663</c:v>
                </c:pt>
                <c:pt idx="112">
                  <c:v>0.7248982162708224</c:v>
                </c:pt>
                <c:pt idx="113">
                  <c:v>0.724831426259679</c:v>
                </c:pt>
                <c:pt idx="114">
                  <c:v>0.72476183230158064</c:v>
                </c:pt>
                <c:pt idx="115">
                  <c:v>0.72468945559552111</c:v>
                </c:pt>
                <c:pt idx="116">
                  <c:v>0.72461431818814626</c:v>
                </c:pt>
                <c:pt idx="117">
                  <c:v>0.72453644296703823</c:v>
                </c:pt>
                <c:pt idx="118">
                  <c:v>0.72445585365374388</c:v>
                </c:pt>
                <c:pt idx="119">
                  <c:v>0.7243725747965486</c:v>
                </c:pt>
                <c:pt idx="120">
                  <c:v>0.72428663176299901</c:v>
                </c:pt>
                <c:pt idx="121">
                  <c:v>0.72419805073217569</c:v>
                </c:pt>
                <c:pt idx="122">
                  <c:v>0.72410685868671887</c:v>
                </c:pt>
                <c:pt idx="123">
                  <c:v>0.72401308340460879</c:v>
                </c:pt>
                <c:pt idx="124">
                  <c:v>0.72391675345070505</c:v>
                </c:pt>
                <c:pt idx="125">
                  <c:v>0.72381789816804454</c:v>
                </c:pt>
                <c:pt idx="126">
                  <c:v>0.72371654766890403</c:v>
                </c:pt>
                <c:pt idx="127">
                  <c:v>0.72361273282562755</c:v>
                </c:pt>
                <c:pt idx="128">
                  <c:v>0.72350648526122185</c:v>
                </c:pt>
                <c:pt idx="129">
                  <c:v>0.72339783733972429</c:v>
                </c:pt>
                <c:pt idx="130">
                  <c:v>0.72328682215634432</c:v>
                </c:pt>
                <c:pt idx="131">
                  <c:v>0.72317347352738226</c:v>
                </c:pt>
                <c:pt idx="132">
                  <c:v>0.72305782597992851</c:v>
                </c:pt>
                <c:pt idx="133">
                  <c:v>0.72293991474134633</c:v>
                </c:pt>
                <c:pt idx="134">
                  <c:v>0.72281977572854106</c:v>
                </c:pt>
                <c:pt idx="135">
                  <c:v>0.72269744553702009</c:v>
                </c:pt>
                <c:pt idx="136">
                  <c:v>0.72257296142974459</c:v>
                </c:pt>
                <c:pt idx="137">
                  <c:v>0.72244636132577955</c:v>
                </c:pt>
                <c:pt idx="138">
                  <c:v>0.72231768378874317</c:v>
                </c:pt>
                <c:pt idx="139">
                  <c:v>0.72218696801505966</c:v>
                </c:pt>
                <c:pt idx="140">
                  <c:v>0.72205425382201993</c:v>
                </c:pt>
                <c:pt idx="141">
                  <c:v>0.72191958163565295</c:v>
                </c:pt>
                <c:pt idx="142">
                  <c:v>0.72178299247841116</c:v>
                </c:pt>
                <c:pt idx="143">
                  <c:v>0.72164452795667511</c:v>
                </c:pt>
                <c:pt idx="144">
                  <c:v>0.7215042302480793</c:v>
                </c:pt>
                <c:pt idx="145">
                  <c:v>0.721362142088665</c:v>
                </c:pt>
                <c:pt idx="146">
                  <c:v>0.72121830675986209</c:v>
                </c:pt>
                <c:pt idx="147">
                  <c:v>0.72107276807530485</c:v>
                </c:pt>
                <c:pt idx="148">
                  <c:v>0.72092557036748661</c:v>
                </c:pt>
                <c:pt idx="149">
                  <c:v>0.72077675847425515</c:v>
                </c:pt>
                <c:pt idx="150">
                  <c:v>0.72062637772515459</c:v>
                </c:pt>
                <c:pt idx="151">
                  <c:v>0.72047447392761799</c:v>
                </c:pt>
                <c:pt idx="152">
                  <c:v>0.72032109335301353</c:v>
                </c:pt>
                <c:pt idx="153">
                  <c:v>0.72016628272255001</c:v>
                </c:pt>
                <c:pt idx="154">
                  <c:v>0.72001008919304532</c:v>
                </c:pt>
                <c:pt idx="155">
                  <c:v>0.71985256034256162</c:v>
                </c:pt>
                <c:pt idx="156">
                  <c:v>0.71969374415591258</c:v>
                </c:pt>
                <c:pt idx="157">
                  <c:v>0.71953368901004733</c:v>
                </c:pt>
                <c:pt idx="158">
                  <c:v>0.71937244365931374</c:v>
                </c:pt>
                <c:pt idx="159">
                  <c:v>0.7192100572206076</c:v>
                </c:pt>
                <c:pt idx="160">
                  <c:v>0.7190465791584113</c:v>
                </c:pt>
                <c:pt idx="161">
                  <c:v>0.71888205926972615</c:v>
                </c:pt>
                <c:pt idx="162">
                  <c:v>0.71871654766890403</c:v>
                </c:pt>
                <c:pt idx="163">
                  <c:v>0.71855009477238196</c:v>
                </c:pt>
                <c:pt idx="164">
                  <c:v>0.71838275128332463</c:v>
                </c:pt>
                <c:pt idx="165">
                  <c:v>0.71821456817617979</c:v>
                </c:pt>
                <c:pt idx="166">
                  <c:v>0.71804559668115131</c:v>
                </c:pt>
                <c:pt idx="167">
                  <c:v>0.71787588826859328</c:v>
                </c:pt>
                <c:pt idx="168">
                  <c:v>0.71770549463333222</c:v>
                </c:pt>
                <c:pt idx="169">
                  <c:v>0.71753446767892004</c:v>
                </c:pt>
                <c:pt idx="170">
                  <c:v>0.71736285950182388</c:v>
                </c:pt>
                <c:pt idx="171">
                  <c:v>0.71719072237555692</c:v>
                </c:pt>
                <c:pt idx="172">
                  <c:v>0.71701810873475524</c:v>
                </c:pt>
                <c:pt idx="173">
                  <c:v>0.71684507115920604</c:v>
                </c:pt>
                <c:pt idx="174">
                  <c:v>0.71667166235783109</c:v>
                </c:pt>
                <c:pt idx="175">
                  <c:v>0.71649793515263116</c:v>
                </c:pt>
                <c:pt idx="176">
                  <c:v>0.71632394246259579</c:v>
                </c:pt>
                <c:pt idx="177">
                  <c:v>0.71614973728758402</c:v>
                </c:pt>
                <c:pt idx="178">
                  <c:v>0.71597537269217959</c:v>
                </c:pt>
                <c:pt idx="179">
                  <c:v>0.71580090178952738</c:v>
                </c:pt>
                <c:pt idx="180">
                  <c:v>0.71562637772515458</c:v>
                </c:pt>
                <c:pt idx="181">
                  <c:v>0.71545185366078179</c:v>
                </c:pt>
                <c:pt idx="182">
                  <c:v>0.71527738275812958</c:v>
                </c:pt>
                <c:pt idx="183">
                  <c:v>0.71510301816272515</c:v>
                </c:pt>
                <c:pt idx="184">
                  <c:v>0.71492881298771338</c:v>
                </c:pt>
                <c:pt idx="185">
                  <c:v>0.71475482029767801</c:v>
                </c:pt>
                <c:pt idx="186">
                  <c:v>0.71458109309247808</c:v>
                </c:pt>
                <c:pt idx="187">
                  <c:v>0.71440768429110313</c:v>
                </c:pt>
                <c:pt idx="188">
                  <c:v>0.71423464671555392</c:v>
                </c:pt>
                <c:pt idx="189">
                  <c:v>0.71406203307475224</c:v>
                </c:pt>
                <c:pt idx="190">
                  <c:v>0.71388989594848529</c:v>
                </c:pt>
                <c:pt idx="191">
                  <c:v>0.71371828777138913</c:v>
                </c:pt>
                <c:pt idx="192">
                  <c:v>0.71354726081697695</c:v>
                </c:pt>
                <c:pt idx="193">
                  <c:v>0.71337686718171589</c:v>
                </c:pt>
                <c:pt idx="194">
                  <c:v>0.71320715876915786</c:v>
                </c:pt>
                <c:pt idx="195">
                  <c:v>0.71303818727412938</c:v>
                </c:pt>
                <c:pt idx="196">
                  <c:v>0.71287000416698454</c:v>
                </c:pt>
                <c:pt idx="197">
                  <c:v>0.7127026606779272</c:v>
                </c:pt>
                <c:pt idx="198">
                  <c:v>0.71253620778140514</c:v>
                </c:pt>
                <c:pt idx="199">
                  <c:v>0.71237069618058302</c:v>
                </c:pt>
                <c:pt idx="200">
                  <c:v>0.71220617629189786</c:v>
                </c:pt>
                <c:pt idx="201">
                  <c:v>0.71204269822970157</c:v>
                </c:pt>
                <c:pt idx="202">
                  <c:v>0.71188031179099542</c:v>
                </c:pt>
                <c:pt idx="203">
                  <c:v>0.71171906644026184</c:v>
                </c:pt>
                <c:pt idx="204">
                  <c:v>0.71155901129439658</c:v>
                </c:pt>
                <c:pt idx="205">
                  <c:v>0.71140019510774755</c:v>
                </c:pt>
                <c:pt idx="206">
                  <c:v>0.71124266625726384</c:v>
                </c:pt>
                <c:pt idx="207">
                  <c:v>0.71108647272775916</c:v>
                </c:pt>
                <c:pt idx="208">
                  <c:v>0.71093166209729564</c:v>
                </c:pt>
                <c:pt idx="209">
                  <c:v>0.71077828152269118</c:v>
                </c:pt>
                <c:pt idx="210">
                  <c:v>0.71062637772515458</c:v>
                </c:pt>
                <c:pt idx="211">
                  <c:v>0.71047599697605401</c:v>
                </c:pt>
                <c:pt idx="212">
                  <c:v>0.71032718508282255</c:v>
                </c:pt>
                <c:pt idx="213">
                  <c:v>0.71017998737500432</c:v>
                </c:pt>
                <c:pt idx="214">
                  <c:v>0.71003444869044707</c:v>
                </c:pt>
                <c:pt idx="215">
                  <c:v>0.70989061336164416</c:v>
                </c:pt>
                <c:pt idx="216">
                  <c:v>0.70974852520222986</c:v>
                </c:pt>
                <c:pt idx="217">
                  <c:v>0.70960822749363406</c:v>
                </c:pt>
                <c:pt idx="218">
                  <c:v>0.70946976297189801</c:v>
                </c:pt>
                <c:pt idx="219">
                  <c:v>0.70933317381465621</c:v>
                </c:pt>
                <c:pt idx="220">
                  <c:v>0.70919850162828924</c:v>
                </c:pt>
                <c:pt idx="221">
                  <c:v>0.70906578743524951</c:v>
                </c:pt>
                <c:pt idx="222">
                  <c:v>0.708935071661566</c:v>
                </c:pt>
                <c:pt idx="223">
                  <c:v>0.70880639412452962</c:v>
                </c:pt>
                <c:pt idx="224">
                  <c:v>0.70867979402056458</c:v>
                </c:pt>
                <c:pt idx="225">
                  <c:v>0.70855530991328908</c:v>
                </c:pt>
                <c:pt idx="226">
                  <c:v>0.70843297972176811</c:v>
                </c:pt>
                <c:pt idx="227">
                  <c:v>0.70831284070896283</c:v>
                </c:pt>
                <c:pt idx="228">
                  <c:v>0.70819492947038065</c:v>
                </c:pt>
                <c:pt idx="229">
                  <c:v>0.70807928192292691</c:v>
                </c:pt>
                <c:pt idx="230">
                  <c:v>0.70796593329396484</c:v>
                </c:pt>
                <c:pt idx="231">
                  <c:v>0.70785491811058487</c:v>
                </c:pt>
                <c:pt idx="232">
                  <c:v>0.70774627018908731</c:v>
                </c:pt>
                <c:pt idx="233">
                  <c:v>0.70764002262468162</c:v>
                </c:pt>
                <c:pt idx="234">
                  <c:v>0.70753620778140514</c:v>
                </c:pt>
                <c:pt idx="235">
                  <c:v>0.70743485728226463</c:v>
                </c:pt>
                <c:pt idx="236">
                  <c:v>0.70733600199960411</c:v>
                </c:pt>
                <c:pt idx="237">
                  <c:v>0.70723967204570037</c:v>
                </c:pt>
                <c:pt idx="238">
                  <c:v>0.7071458967635903</c:v>
                </c:pt>
                <c:pt idx="239">
                  <c:v>0.70705470471813348</c:v>
                </c:pt>
                <c:pt idx="240">
                  <c:v>0.70696612368731016</c:v>
                </c:pt>
                <c:pt idx="241">
                  <c:v>0.70688018065376057</c:v>
                </c:pt>
                <c:pt idx="242">
                  <c:v>0.70679690179656529</c:v>
                </c:pt>
                <c:pt idx="243">
                  <c:v>0.70671631248327094</c:v>
                </c:pt>
                <c:pt idx="244">
                  <c:v>0.70663843726216291</c:v>
                </c:pt>
                <c:pt idx="245">
                  <c:v>0.70656329985478805</c:v>
                </c:pt>
                <c:pt idx="246">
                  <c:v>0.70649092314872852</c:v>
                </c:pt>
                <c:pt idx="247">
                  <c:v>0.70642132919063017</c:v>
                </c:pt>
                <c:pt idx="248">
                  <c:v>0.70635453917948676</c:v>
                </c:pt>
                <c:pt idx="249">
                  <c:v>0.70629057346018254</c:v>
                </c:pt>
                <c:pt idx="250">
                  <c:v>0.70622945151729555</c:v>
                </c:pt>
                <c:pt idx="251">
                  <c:v>0.70617119196916145</c:v>
                </c:pt>
                <c:pt idx="252">
                  <c:v>0.70611581256220302</c:v>
                </c:pt>
                <c:pt idx="253">
                  <c:v>0.70606333016552425</c:v>
                </c:pt>
                <c:pt idx="254">
                  <c:v>0.70601376076577138</c:v>
                </c:pt>
                <c:pt idx="255">
                  <c:v>0.70596711946226387</c:v>
                </c:pt>
                <c:pt idx="256">
                  <c:v>0.70592342046239465</c:v>
                </c:pt>
                <c:pt idx="257">
                  <c:v>0.70588267707730223</c:v>
                </c:pt>
                <c:pt idx="258">
                  <c:v>0.70584490171781655</c:v>
                </c:pt>
                <c:pt idx="259">
                  <c:v>0.70581010589067794</c:v>
                </c:pt>
                <c:pt idx="260">
                  <c:v>0.70577830019503252</c:v>
                </c:pt>
                <c:pt idx="261">
                  <c:v>0.7057494943192032</c:v>
                </c:pt>
                <c:pt idx="262">
                  <c:v>0.70572369703773885</c:v>
                </c:pt>
                <c:pt idx="263">
                  <c:v>0.70570091620874131</c:v>
                </c:pt>
                <c:pt idx="264">
                  <c:v>0.70568115877147186</c:v>
                </c:pt>
                <c:pt idx="265">
                  <c:v>0.70566443074423713</c:v>
                </c:pt>
                <c:pt idx="266">
                  <c:v>0.70565073722255633</c:v>
                </c:pt>
                <c:pt idx="267">
                  <c:v>0.70564008237760889</c:v>
                </c:pt>
                <c:pt idx="268">
                  <c:v>0.70563246945496361</c:v>
                </c:pt>
                <c:pt idx="269">
                  <c:v>0.70562790077359072</c:v>
                </c:pt>
                <c:pt idx="270">
                  <c:v>0.70562637772515457</c:v>
                </c:pt>
                <c:pt idx="271">
                  <c:v>0.70562790077359072</c:v>
                </c:pt>
                <c:pt idx="272">
                  <c:v>0.70563246945496361</c:v>
                </c:pt>
                <c:pt idx="273">
                  <c:v>0.70564008237760889</c:v>
                </c:pt>
                <c:pt idx="274">
                  <c:v>0.70565073722255633</c:v>
                </c:pt>
                <c:pt idx="275">
                  <c:v>0.70566443074423713</c:v>
                </c:pt>
                <c:pt idx="276">
                  <c:v>0.70568115877147186</c:v>
                </c:pt>
                <c:pt idx="277">
                  <c:v>0.70570091620874131</c:v>
                </c:pt>
                <c:pt idx="278">
                  <c:v>0.70572369703773885</c:v>
                </c:pt>
                <c:pt idx="279">
                  <c:v>0.7057494943192032</c:v>
                </c:pt>
                <c:pt idx="280">
                  <c:v>0.70577830019503252</c:v>
                </c:pt>
                <c:pt idx="281">
                  <c:v>0.70581010589067794</c:v>
                </c:pt>
                <c:pt idx="282">
                  <c:v>0.70584490171781655</c:v>
                </c:pt>
                <c:pt idx="283">
                  <c:v>0.70588267707730223</c:v>
                </c:pt>
                <c:pt idx="284">
                  <c:v>0.70592342046239465</c:v>
                </c:pt>
                <c:pt idx="285">
                  <c:v>0.70596711946226387</c:v>
                </c:pt>
                <c:pt idx="286">
                  <c:v>0.70601376076577138</c:v>
                </c:pt>
                <c:pt idx="287">
                  <c:v>0.70606333016552425</c:v>
                </c:pt>
                <c:pt idx="288">
                  <c:v>0.70611581256220302</c:v>
                </c:pt>
                <c:pt idx="289">
                  <c:v>0.70617119196916145</c:v>
                </c:pt>
                <c:pt idx="290">
                  <c:v>0.70622945151729555</c:v>
                </c:pt>
                <c:pt idx="291">
                  <c:v>0.70629057346018254</c:v>
                </c:pt>
                <c:pt idx="292">
                  <c:v>0.70635453917948676</c:v>
                </c:pt>
                <c:pt idx="293">
                  <c:v>0.70642132919063017</c:v>
                </c:pt>
                <c:pt idx="294">
                  <c:v>0.70649092314872852</c:v>
                </c:pt>
                <c:pt idx="295">
                  <c:v>0.70656329985478805</c:v>
                </c:pt>
                <c:pt idx="296">
                  <c:v>0.70663843726216291</c:v>
                </c:pt>
                <c:pt idx="297">
                  <c:v>0.70671631248327094</c:v>
                </c:pt>
                <c:pt idx="298">
                  <c:v>0.70679690179656529</c:v>
                </c:pt>
                <c:pt idx="299">
                  <c:v>0.70688018065376068</c:v>
                </c:pt>
                <c:pt idx="300">
                  <c:v>0.70696612368731016</c:v>
                </c:pt>
                <c:pt idx="301">
                  <c:v>0.70705470471813348</c:v>
                </c:pt>
                <c:pt idx="302">
                  <c:v>0.7071458967635903</c:v>
                </c:pt>
                <c:pt idx="303">
                  <c:v>0.70723967204570037</c:v>
                </c:pt>
                <c:pt idx="304">
                  <c:v>0.70733600199960411</c:v>
                </c:pt>
                <c:pt idx="305">
                  <c:v>0.70743485728226463</c:v>
                </c:pt>
                <c:pt idx="306">
                  <c:v>0.70753620778140514</c:v>
                </c:pt>
                <c:pt idx="307">
                  <c:v>0.70764002262468162</c:v>
                </c:pt>
                <c:pt idx="308">
                  <c:v>0.70774627018908731</c:v>
                </c:pt>
                <c:pt idx="309">
                  <c:v>0.70785491811058487</c:v>
                </c:pt>
                <c:pt idx="310">
                  <c:v>0.70796593329396484</c:v>
                </c:pt>
                <c:pt idx="311">
                  <c:v>0.70807928192292691</c:v>
                </c:pt>
                <c:pt idx="312">
                  <c:v>0.70819492947038065</c:v>
                </c:pt>
                <c:pt idx="313">
                  <c:v>0.70831284070896283</c:v>
                </c:pt>
                <c:pt idx="314">
                  <c:v>0.70843297972176811</c:v>
                </c:pt>
                <c:pt idx="315">
                  <c:v>0.70855530991328908</c:v>
                </c:pt>
                <c:pt idx="316">
                  <c:v>0.70867979402056458</c:v>
                </c:pt>
                <c:pt idx="317">
                  <c:v>0.70880639412452962</c:v>
                </c:pt>
                <c:pt idx="318">
                  <c:v>0.708935071661566</c:v>
                </c:pt>
                <c:pt idx="319">
                  <c:v>0.70906578743524951</c:v>
                </c:pt>
                <c:pt idx="320">
                  <c:v>0.70919850162828924</c:v>
                </c:pt>
                <c:pt idx="321">
                  <c:v>0.70933317381465621</c:v>
                </c:pt>
                <c:pt idx="322">
                  <c:v>0.70946976297189801</c:v>
                </c:pt>
                <c:pt idx="323">
                  <c:v>0.70960822749363406</c:v>
                </c:pt>
                <c:pt idx="324">
                  <c:v>0.70974852520222986</c:v>
                </c:pt>
                <c:pt idx="325">
                  <c:v>0.70989061336164416</c:v>
                </c:pt>
                <c:pt idx="326">
                  <c:v>0.71003444869044707</c:v>
                </c:pt>
                <c:pt idx="327">
                  <c:v>0.71017998737500432</c:v>
                </c:pt>
                <c:pt idx="328">
                  <c:v>0.71032718508282255</c:v>
                </c:pt>
                <c:pt idx="329">
                  <c:v>0.71047599697605401</c:v>
                </c:pt>
                <c:pt idx="330">
                  <c:v>0.71062637772515458</c:v>
                </c:pt>
                <c:pt idx="331">
                  <c:v>0.71077828152269118</c:v>
                </c:pt>
                <c:pt idx="332">
                  <c:v>0.71093166209729564</c:v>
                </c:pt>
                <c:pt idx="333">
                  <c:v>0.71108647272775916</c:v>
                </c:pt>
                <c:pt idx="334">
                  <c:v>0.71124266625726384</c:v>
                </c:pt>
                <c:pt idx="335">
                  <c:v>0.71140019510774755</c:v>
                </c:pt>
                <c:pt idx="336">
                  <c:v>0.71155901129439658</c:v>
                </c:pt>
                <c:pt idx="337">
                  <c:v>0.71171906644026184</c:v>
                </c:pt>
                <c:pt idx="338">
                  <c:v>0.71188031179099542</c:v>
                </c:pt>
                <c:pt idx="339">
                  <c:v>0.71204269822970157</c:v>
                </c:pt>
                <c:pt idx="340">
                  <c:v>0.71220617629189786</c:v>
                </c:pt>
                <c:pt idx="341">
                  <c:v>0.71237069618058302</c:v>
                </c:pt>
                <c:pt idx="342">
                  <c:v>0.71253620778140514</c:v>
                </c:pt>
                <c:pt idx="343">
                  <c:v>0.7127026606779272</c:v>
                </c:pt>
                <c:pt idx="344">
                  <c:v>0.71287000416698454</c:v>
                </c:pt>
                <c:pt idx="345">
                  <c:v>0.71303818727412938</c:v>
                </c:pt>
                <c:pt idx="346">
                  <c:v>0.71320715876915786</c:v>
                </c:pt>
                <c:pt idx="347">
                  <c:v>0.71337686718171589</c:v>
                </c:pt>
                <c:pt idx="348">
                  <c:v>0.71354726081697695</c:v>
                </c:pt>
                <c:pt idx="349">
                  <c:v>0.71371828777138913</c:v>
                </c:pt>
                <c:pt idx="350">
                  <c:v>0.71388989594848529</c:v>
                </c:pt>
                <c:pt idx="351">
                  <c:v>0.71406203307475224</c:v>
                </c:pt>
                <c:pt idx="352">
                  <c:v>0.71423464671555392</c:v>
                </c:pt>
                <c:pt idx="353">
                  <c:v>0.71440768429110313</c:v>
                </c:pt>
                <c:pt idx="354">
                  <c:v>0.71458109309247808</c:v>
                </c:pt>
                <c:pt idx="355">
                  <c:v>0.71475482029767801</c:v>
                </c:pt>
                <c:pt idx="356">
                  <c:v>0.71492881298771338</c:v>
                </c:pt>
                <c:pt idx="357">
                  <c:v>0.71510301816272515</c:v>
                </c:pt>
                <c:pt idx="358">
                  <c:v>0.71527738275812958</c:v>
                </c:pt>
                <c:pt idx="359">
                  <c:v>0.71545185366078179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609-4266-914D-9D55AAED0CF5}"/>
            </c:ext>
          </c:extLst>
        </c:ser>
        <c:ser>
          <c:idx val="6"/>
          <c:order val="6"/>
          <c:tx>
            <c:strRef>
              <c:f>{"CoG Without Rider"}</c:f>
              <c:strCache>
                <c:ptCount val="1"/>
                <c:pt idx="0">
                  <c:v>CoG Without Rider</c:v>
                </c:pt>
              </c:strCache>
            </c:strRef>
          </c:tx>
          <c:spPr>
            <a:ln w="19050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xVal>
            <c:numRef>
              <c:f>'ER6N Data'!$AL$3:$AL$362</c:f>
              <c:numCache>
                <c:formatCode>General</c:formatCode>
                <c:ptCount val="360"/>
                <c:pt idx="0">
                  <c:v>0.71432183609958499</c:v>
                </c:pt>
                <c:pt idx="1">
                  <c:v>0.71432031305114885</c:v>
                </c:pt>
                <c:pt idx="2">
                  <c:v>0.71431574436977596</c:v>
                </c:pt>
                <c:pt idx="3">
                  <c:v>0.71430813144713068</c:v>
                </c:pt>
                <c:pt idx="4">
                  <c:v>0.71429747660218323</c:v>
                </c:pt>
                <c:pt idx="5">
                  <c:v>0.71428378308050244</c:v>
                </c:pt>
                <c:pt idx="6">
                  <c:v>0.71426705505326771</c:v>
                </c:pt>
                <c:pt idx="7">
                  <c:v>0.71424729761599826</c:v>
                </c:pt>
                <c:pt idx="8">
                  <c:v>0.71422451678700072</c:v>
                </c:pt>
                <c:pt idx="9">
                  <c:v>0.71419871950553637</c:v>
                </c:pt>
                <c:pt idx="10">
                  <c:v>0.71416991362970705</c:v>
                </c:pt>
                <c:pt idx="11">
                  <c:v>0.71413810793406163</c:v>
                </c:pt>
                <c:pt idx="12">
                  <c:v>0.71410331210692302</c:v>
                </c:pt>
                <c:pt idx="13">
                  <c:v>0.71406553674743733</c:v>
                </c:pt>
                <c:pt idx="14">
                  <c:v>0.71402479336234492</c:v>
                </c:pt>
                <c:pt idx="15">
                  <c:v>0.7139810943624757</c:v>
                </c:pt>
                <c:pt idx="16">
                  <c:v>0.71393445305896819</c:v>
                </c:pt>
                <c:pt idx="17">
                  <c:v>0.71388488365921532</c:v>
                </c:pt>
                <c:pt idx="18">
                  <c:v>0.71383240126253655</c:v>
                </c:pt>
                <c:pt idx="19">
                  <c:v>0.71377702185557812</c:v>
                </c:pt>
                <c:pt idx="20">
                  <c:v>0.71371876230744402</c:v>
                </c:pt>
                <c:pt idx="21">
                  <c:v>0.71365764036455703</c:v>
                </c:pt>
                <c:pt idx="22">
                  <c:v>0.71359367464525281</c:v>
                </c:pt>
                <c:pt idx="23">
                  <c:v>0.7135268846341094</c:v>
                </c:pt>
                <c:pt idx="24">
                  <c:v>0.71345729067601105</c:v>
                </c:pt>
                <c:pt idx="25">
                  <c:v>0.71338491396995152</c:v>
                </c:pt>
                <c:pt idx="26">
                  <c:v>0.71330977656257666</c:v>
                </c:pt>
                <c:pt idx="27">
                  <c:v>0.71323190134146863</c:v>
                </c:pt>
                <c:pt idx="28">
                  <c:v>0.71315131202817428</c:v>
                </c:pt>
                <c:pt idx="29">
                  <c:v>0.71306803317097889</c:v>
                </c:pt>
                <c:pt idx="30">
                  <c:v>0.71298209013742941</c:v>
                </c:pt>
                <c:pt idx="31">
                  <c:v>0.71289350910660609</c:v>
                </c:pt>
                <c:pt idx="32">
                  <c:v>0.71280231706114927</c:v>
                </c:pt>
                <c:pt idx="33">
                  <c:v>0.7127085417790392</c:v>
                </c:pt>
                <c:pt idx="34">
                  <c:v>0.71261221182513546</c:v>
                </c:pt>
                <c:pt idx="35">
                  <c:v>0.71251335654247494</c:v>
                </c:pt>
                <c:pt idx="36">
                  <c:v>0.71241200604333443</c:v>
                </c:pt>
                <c:pt idx="37">
                  <c:v>0.71230819120005795</c:v>
                </c:pt>
                <c:pt idx="38">
                  <c:v>0.71220194363565226</c:v>
                </c:pt>
                <c:pt idx="39">
                  <c:v>0.71209329571415469</c:v>
                </c:pt>
                <c:pt idx="40">
                  <c:v>0.71198228053077472</c:v>
                </c:pt>
                <c:pt idx="41">
                  <c:v>0.71186893190181266</c:v>
                </c:pt>
                <c:pt idx="42">
                  <c:v>0.71175328435435892</c:v>
                </c:pt>
                <c:pt idx="43">
                  <c:v>0.71163537311577674</c:v>
                </c:pt>
                <c:pt idx="44">
                  <c:v>0.71151523410297146</c:v>
                </c:pt>
                <c:pt idx="45">
                  <c:v>0.71139290391145049</c:v>
                </c:pt>
                <c:pt idx="46">
                  <c:v>0.71126841980417499</c:v>
                </c:pt>
                <c:pt idx="47">
                  <c:v>0.71114181970020995</c:v>
                </c:pt>
                <c:pt idx="48">
                  <c:v>0.71101314216317357</c:v>
                </c:pt>
                <c:pt idx="49">
                  <c:v>0.71088242638949006</c:v>
                </c:pt>
                <c:pt idx="50">
                  <c:v>0.71074971219645033</c:v>
                </c:pt>
                <c:pt idx="51">
                  <c:v>0.71061504001008335</c:v>
                </c:pt>
                <c:pt idx="52">
                  <c:v>0.71047845085284156</c:v>
                </c:pt>
                <c:pt idx="53">
                  <c:v>0.71033998633110551</c:v>
                </c:pt>
                <c:pt idx="54">
                  <c:v>0.71019968862250971</c:v>
                </c:pt>
                <c:pt idx="55">
                  <c:v>0.71005760046309541</c:v>
                </c:pt>
                <c:pt idx="56">
                  <c:v>0.7099137651342925</c:v>
                </c:pt>
                <c:pt idx="57">
                  <c:v>0.70976822644973525</c:v>
                </c:pt>
                <c:pt idx="58">
                  <c:v>0.70962102874191701</c:v>
                </c:pt>
                <c:pt idx="59">
                  <c:v>0.70947221684868556</c:v>
                </c:pt>
                <c:pt idx="60">
                  <c:v>0.70932183609958499</c:v>
                </c:pt>
                <c:pt idx="61">
                  <c:v>0.70916993230204839</c:v>
                </c:pt>
                <c:pt idx="62">
                  <c:v>0.70901655172744393</c:v>
                </c:pt>
                <c:pt idx="63">
                  <c:v>0.70886174109698041</c:v>
                </c:pt>
                <c:pt idx="64">
                  <c:v>0.70870554756747572</c:v>
                </c:pt>
                <c:pt idx="65">
                  <c:v>0.70854801871699202</c:v>
                </c:pt>
                <c:pt idx="66">
                  <c:v>0.70838920253034299</c:v>
                </c:pt>
                <c:pt idx="67">
                  <c:v>0.70822914738447773</c:v>
                </c:pt>
                <c:pt idx="68">
                  <c:v>0.70806790203374415</c:v>
                </c:pt>
                <c:pt idx="69">
                  <c:v>0.707905515595038</c:v>
                </c:pt>
                <c:pt idx="70">
                  <c:v>0.70774203753284171</c:v>
                </c:pt>
                <c:pt idx="71">
                  <c:v>0.70757751764415655</c:v>
                </c:pt>
                <c:pt idx="72">
                  <c:v>0.70741200604333443</c:v>
                </c:pt>
                <c:pt idx="73">
                  <c:v>0.70724555314681237</c:v>
                </c:pt>
                <c:pt idx="74">
                  <c:v>0.70707820965775503</c:v>
                </c:pt>
                <c:pt idx="75">
                  <c:v>0.70691002655061019</c:v>
                </c:pt>
                <c:pt idx="76">
                  <c:v>0.70674105505558171</c:v>
                </c:pt>
                <c:pt idx="77">
                  <c:v>0.70657134664302368</c:v>
                </c:pt>
                <c:pt idx="78">
                  <c:v>0.70640095300776262</c:v>
                </c:pt>
                <c:pt idx="79">
                  <c:v>0.70622992605335044</c:v>
                </c:pt>
                <c:pt idx="80">
                  <c:v>0.70605831787625428</c:v>
                </c:pt>
                <c:pt idx="81">
                  <c:v>0.70588618074998732</c:v>
                </c:pt>
                <c:pt idx="82">
                  <c:v>0.70571356710918565</c:v>
                </c:pt>
                <c:pt idx="83">
                  <c:v>0.70554052953363644</c:v>
                </c:pt>
                <c:pt idx="84">
                  <c:v>0.70536712073226149</c:v>
                </c:pt>
                <c:pt idx="85">
                  <c:v>0.70519339352706156</c:v>
                </c:pt>
                <c:pt idx="86">
                  <c:v>0.70501940083702619</c:v>
                </c:pt>
                <c:pt idx="87">
                  <c:v>0.70484519566201442</c:v>
                </c:pt>
                <c:pt idx="88">
                  <c:v>0.70467083106660999</c:v>
                </c:pt>
                <c:pt idx="89">
                  <c:v>0.70449636016395778</c:v>
                </c:pt>
                <c:pt idx="90">
                  <c:v>0.70432183609958499</c:v>
                </c:pt>
                <c:pt idx="91">
                  <c:v>0.70414731203521219</c:v>
                </c:pt>
                <c:pt idx="92">
                  <c:v>0.70397284113255998</c:v>
                </c:pt>
                <c:pt idx="93">
                  <c:v>0.70379847653715555</c:v>
                </c:pt>
                <c:pt idx="94">
                  <c:v>0.70362427136214378</c:v>
                </c:pt>
                <c:pt idx="95">
                  <c:v>0.70345027867210841</c:v>
                </c:pt>
                <c:pt idx="96">
                  <c:v>0.70327655146690848</c:v>
                </c:pt>
                <c:pt idx="97">
                  <c:v>0.70310314266553353</c:v>
                </c:pt>
                <c:pt idx="98">
                  <c:v>0.70293010508998433</c:v>
                </c:pt>
                <c:pt idx="99">
                  <c:v>0.70275749144918265</c:v>
                </c:pt>
                <c:pt idx="100">
                  <c:v>0.70258535432291569</c:v>
                </c:pt>
                <c:pt idx="101">
                  <c:v>0.70241374614581953</c:v>
                </c:pt>
                <c:pt idx="102">
                  <c:v>0.70224271919140735</c:v>
                </c:pt>
                <c:pt idx="103">
                  <c:v>0.70207232555614629</c:v>
                </c:pt>
                <c:pt idx="104">
                  <c:v>0.70190261714358826</c:v>
                </c:pt>
                <c:pt idx="105">
                  <c:v>0.70173364564855978</c:v>
                </c:pt>
                <c:pt idx="106">
                  <c:v>0.70156546254141494</c:v>
                </c:pt>
                <c:pt idx="107">
                  <c:v>0.7013981190523576</c:v>
                </c:pt>
                <c:pt idx="108">
                  <c:v>0.70123166615583554</c:v>
                </c:pt>
                <c:pt idx="109">
                  <c:v>0.70106615455501342</c:v>
                </c:pt>
                <c:pt idx="110">
                  <c:v>0.70090163466632827</c:v>
                </c:pt>
                <c:pt idx="111">
                  <c:v>0.70073815660413197</c:v>
                </c:pt>
                <c:pt idx="112">
                  <c:v>0.70057577016542583</c:v>
                </c:pt>
                <c:pt idx="113">
                  <c:v>0.70041452481469224</c:v>
                </c:pt>
                <c:pt idx="114">
                  <c:v>0.70025446966882698</c:v>
                </c:pt>
                <c:pt idx="115">
                  <c:v>0.70009565348217795</c:v>
                </c:pt>
                <c:pt idx="116">
                  <c:v>0.69993812463169425</c:v>
                </c:pt>
                <c:pt idx="117">
                  <c:v>0.69978193110218956</c:v>
                </c:pt>
                <c:pt idx="118">
                  <c:v>0.69962712047172604</c:v>
                </c:pt>
                <c:pt idx="119">
                  <c:v>0.69947373989712158</c:v>
                </c:pt>
                <c:pt idx="120">
                  <c:v>0.69932183609958498</c:v>
                </c:pt>
                <c:pt idx="121">
                  <c:v>0.69917145535048442</c:v>
                </c:pt>
                <c:pt idx="122">
                  <c:v>0.69902264345725296</c:v>
                </c:pt>
                <c:pt idx="123">
                  <c:v>0.69887544574943472</c:v>
                </c:pt>
                <c:pt idx="124">
                  <c:v>0.69872990706487748</c:v>
                </c:pt>
                <c:pt idx="125">
                  <c:v>0.69858607173607457</c:v>
                </c:pt>
                <c:pt idx="126">
                  <c:v>0.69844398357666027</c:v>
                </c:pt>
                <c:pt idx="127">
                  <c:v>0.69830368586806446</c:v>
                </c:pt>
                <c:pt idx="128">
                  <c:v>0.69816522134632841</c:v>
                </c:pt>
                <c:pt idx="129">
                  <c:v>0.69802863218908662</c:v>
                </c:pt>
                <c:pt idx="130">
                  <c:v>0.69789396000271964</c:v>
                </c:pt>
                <c:pt idx="131">
                  <c:v>0.69776124580967991</c:v>
                </c:pt>
                <c:pt idx="132">
                  <c:v>0.6976305300359964</c:v>
                </c:pt>
                <c:pt idx="133">
                  <c:v>0.69750185249896002</c:v>
                </c:pt>
                <c:pt idx="134">
                  <c:v>0.69737525239499498</c:v>
                </c:pt>
                <c:pt idx="135">
                  <c:v>0.69725076828771948</c:v>
                </c:pt>
                <c:pt idx="136">
                  <c:v>0.69712843809619851</c:v>
                </c:pt>
                <c:pt idx="137">
                  <c:v>0.69700829908339323</c:v>
                </c:pt>
                <c:pt idx="138">
                  <c:v>0.69689038784481105</c:v>
                </c:pt>
                <c:pt idx="139">
                  <c:v>0.69677474029735731</c:v>
                </c:pt>
                <c:pt idx="140">
                  <c:v>0.69666139166839525</c:v>
                </c:pt>
                <c:pt idx="141">
                  <c:v>0.69655037648501528</c:v>
                </c:pt>
                <c:pt idx="142">
                  <c:v>0.69644172856351771</c:v>
                </c:pt>
                <c:pt idx="143">
                  <c:v>0.69633548099911202</c:v>
                </c:pt>
                <c:pt idx="144">
                  <c:v>0.69623166615583554</c:v>
                </c:pt>
                <c:pt idx="145">
                  <c:v>0.69613031565669503</c:v>
                </c:pt>
                <c:pt idx="146">
                  <c:v>0.69603146037403452</c:v>
                </c:pt>
                <c:pt idx="147">
                  <c:v>0.69593513042013078</c:v>
                </c:pt>
                <c:pt idx="148">
                  <c:v>0.6958413551380207</c:v>
                </c:pt>
                <c:pt idx="149">
                  <c:v>0.69575016309256388</c:v>
                </c:pt>
                <c:pt idx="150">
                  <c:v>0.69566158206174056</c:v>
                </c:pt>
                <c:pt idx="151">
                  <c:v>0.69557563902819108</c:v>
                </c:pt>
                <c:pt idx="152">
                  <c:v>0.69549236017099569</c:v>
                </c:pt>
                <c:pt idx="153">
                  <c:v>0.69541177085770134</c:v>
                </c:pt>
                <c:pt idx="154">
                  <c:v>0.69533389563659331</c:v>
                </c:pt>
                <c:pt idx="155">
                  <c:v>0.69525875822921845</c:v>
                </c:pt>
                <c:pt idx="156">
                  <c:v>0.69518638152315892</c:v>
                </c:pt>
                <c:pt idx="157">
                  <c:v>0.69511678756506057</c:v>
                </c:pt>
                <c:pt idx="158">
                  <c:v>0.69504999755391716</c:v>
                </c:pt>
                <c:pt idx="159">
                  <c:v>0.69498603183461294</c:v>
                </c:pt>
                <c:pt idx="160">
                  <c:v>0.69492490989172595</c:v>
                </c:pt>
                <c:pt idx="161">
                  <c:v>0.69486665034359185</c:v>
                </c:pt>
                <c:pt idx="162">
                  <c:v>0.69481127093663342</c:v>
                </c:pt>
                <c:pt idx="163">
                  <c:v>0.69475878853995465</c:v>
                </c:pt>
                <c:pt idx="164">
                  <c:v>0.69470921914020178</c:v>
                </c:pt>
                <c:pt idx="165">
                  <c:v>0.69466257783669427</c:v>
                </c:pt>
                <c:pt idx="166">
                  <c:v>0.69461887883682505</c:v>
                </c:pt>
                <c:pt idx="167">
                  <c:v>0.69457813545173264</c:v>
                </c:pt>
                <c:pt idx="168">
                  <c:v>0.69454036009224696</c:v>
                </c:pt>
                <c:pt idx="169">
                  <c:v>0.69450556426510834</c:v>
                </c:pt>
                <c:pt idx="170">
                  <c:v>0.69447375856946292</c:v>
                </c:pt>
                <c:pt idx="171">
                  <c:v>0.6944449526936336</c:v>
                </c:pt>
                <c:pt idx="172">
                  <c:v>0.69441915541216925</c:v>
                </c:pt>
                <c:pt idx="173">
                  <c:v>0.69439637458317172</c:v>
                </c:pt>
                <c:pt idx="174">
                  <c:v>0.69437661714590226</c:v>
                </c:pt>
                <c:pt idx="175">
                  <c:v>0.69435988911866753</c:v>
                </c:pt>
                <c:pt idx="176">
                  <c:v>0.69434619559698674</c:v>
                </c:pt>
                <c:pt idx="177">
                  <c:v>0.69433554075203929</c:v>
                </c:pt>
                <c:pt idx="178">
                  <c:v>0.69432792782939401</c:v>
                </c:pt>
                <c:pt idx="179">
                  <c:v>0.69432335914802112</c:v>
                </c:pt>
                <c:pt idx="180">
                  <c:v>0.69432183609958498</c:v>
                </c:pt>
                <c:pt idx="181">
                  <c:v>0.69432335914802112</c:v>
                </c:pt>
                <c:pt idx="182">
                  <c:v>0.69432792782939401</c:v>
                </c:pt>
                <c:pt idx="183">
                  <c:v>0.69433554075203929</c:v>
                </c:pt>
                <c:pt idx="184">
                  <c:v>0.69434619559698674</c:v>
                </c:pt>
                <c:pt idx="185">
                  <c:v>0.69435988911866753</c:v>
                </c:pt>
                <c:pt idx="186">
                  <c:v>0.69437661714590226</c:v>
                </c:pt>
                <c:pt idx="187">
                  <c:v>0.69439637458317172</c:v>
                </c:pt>
                <c:pt idx="188">
                  <c:v>0.69441915541216925</c:v>
                </c:pt>
                <c:pt idx="189">
                  <c:v>0.6944449526936336</c:v>
                </c:pt>
                <c:pt idx="190">
                  <c:v>0.69447375856946292</c:v>
                </c:pt>
                <c:pt idx="191">
                  <c:v>0.69450556426510834</c:v>
                </c:pt>
                <c:pt idx="192">
                  <c:v>0.69454036009224696</c:v>
                </c:pt>
                <c:pt idx="193">
                  <c:v>0.69457813545173264</c:v>
                </c:pt>
                <c:pt idx="194">
                  <c:v>0.69461887883682505</c:v>
                </c:pt>
                <c:pt idx="195">
                  <c:v>0.69466257783669427</c:v>
                </c:pt>
                <c:pt idx="196">
                  <c:v>0.69470921914020178</c:v>
                </c:pt>
                <c:pt idx="197">
                  <c:v>0.69475878853995465</c:v>
                </c:pt>
                <c:pt idx="198">
                  <c:v>0.69481127093663342</c:v>
                </c:pt>
                <c:pt idx="199">
                  <c:v>0.69486665034359185</c:v>
                </c:pt>
                <c:pt idx="200">
                  <c:v>0.69492490989172595</c:v>
                </c:pt>
                <c:pt idx="201">
                  <c:v>0.69498603183461294</c:v>
                </c:pt>
                <c:pt idx="202">
                  <c:v>0.69504999755391716</c:v>
                </c:pt>
                <c:pt idx="203">
                  <c:v>0.69511678756506057</c:v>
                </c:pt>
                <c:pt idx="204">
                  <c:v>0.69518638152315892</c:v>
                </c:pt>
                <c:pt idx="205">
                  <c:v>0.69525875822921845</c:v>
                </c:pt>
                <c:pt idx="206">
                  <c:v>0.69533389563659331</c:v>
                </c:pt>
                <c:pt idx="207">
                  <c:v>0.69541177085770134</c:v>
                </c:pt>
                <c:pt idx="208">
                  <c:v>0.69549236017099569</c:v>
                </c:pt>
                <c:pt idx="209">
                  <c:v>0.69557563902819097</c:v>
                </c:pt>
                <c:pt idx="210">
                  <c:v>0.69566158206174056</c:v>
                </c:pt>
                <c:pt idx="211">
                  <c:v>0.69575016309256388</c:v>
                </c:pt>
                <c:pt idx="212">
                  <c:v>0.6958413551380207</c:v>
                </c:pt>
                <c:pt idx="213">
                  <c:v>0.69593513042013078</c:v>
                </c:pt>
                <c:pt idx="214">
                  <c:v>0.69603146037403452</c:v>
                </c:pt>
                <c:pt idx="215">
                  <c:v>0.69613031565669503</c:v>
                </c:pt>
                <c:pt idx="216">
                  <c:v>0.69623166615583554</c:v>
                </c:pt>
                <c:pt idx="217">
                  <c:v>0.69633548099911202</c:v>
                </c:pt>
                <c:pt idx="218">
                  <c:v>0.69644172856351771</c:v>
                </c:pt>
                <c:pt idx="219">
                  <c:v>0.69655037648501528</c:v>
                </c:pt>
                <c:pt idx="220">
                  <c:v>0.69666139166839525</c:v>
                </c:pt>
                <c:pt idx="221">
                  <c:v>0.69677474029735731</c:v>
                </c:pt>
                <c:pt idx="222">
                  <c:v>0.69689038784481105</c:v>
                </c:pt>
                <c:pt idx="223">
                  <c:v>0.69700829908339323</c:v>
                </c:pt>
                <c:pt idx="224">
                  <c:v>0.69712843809619851</c:v>
                </c:pt>
                <c:pt idx="225">
                  <c:v>0.69725076828771948</c:v>
                </c:pt>
                <c:pt idx="226">
                  <c:v>0.69737525239499498</c:v>
                </c:pt>
                <c:pt idx="227">
                  <c:v>0.69750185249896002</c:v>
                </c:pt>
                <c:pt idx="228">
                  <c:v>0.6976305300359964</c:v>
                </c:pt>
                <c:pt idx="229">
                  <c:v>0.69776124580967991</c:v>
                </c:pt>
                <c:pt idx="230">
                  <c:v>0.69789396000271964</c:v>
                </c:pt>
                <c:pt idx="231">
                  <c:v>0.69802863218908662</c:v>
                </c:pt>
                <c:pt idx="232">
                  <c:v>0.69816522134632841</c:v>
                </c:pt>
                <c:pt idx="233">
                  <c:v>0.69830368586806446</c:v>
                </c:pt>
                <c:pt idx="234">
                  <c:v>0.69844398357666027</c:v>
                </c:pt>
                <c:pt idx="235">
                  <c:v>0.69858607173607457</c:v>
                </c:pt>
                <c:pt idx="236">
                  <c:v>0.69872990706487748</c:v>
                </c:pt>
                <c:pt idx="237">
                  <c:v>0.69887544574943472</c:v>
                </c:pt>
                <c:pt idx="238">
                  <c:v>0.69902264345725296</c:v>
                </c:pt>
                <c:pt idx="239">
                  <c:v>0.69917145535048442</c:v>
                </c:pt>
                <c:pt idx="240">
                  <c:v>0.69932183609958498</c:v>
                </c:pt>
                <c:pt idx="241">
                  <c:v>0.69947373989712158</c:v>
                </c:pt>
                <c:pt idx="242">
                  <c:v>0.69962712047172604</c:v>
                </c:pt>
                <c:pt idx="243">
                  <c:v>0.69978193110218956</c:v>
                </c:pt>
                <c:pt idx="244">
                  <c:v>0.69993812463169425</c:v>
                </c:pt>
                <c:pt idx="245">
                  <c:v>0.70009565348217795</c:v>
                </c:pt>
                <c:pt idx="246">
                  <c:v>0.70025446966882698</c:v>
                </c:pt>
                <c:pt idx="247">
                  <c:v>0.70041452481469224</c:v>
                </c:pt>
                <c:pt idx="248">
                  <c:v>0.70057577016542583</c:v>
                </c:pt>
                <c:pt idx="249">
                  <c:v>0.70073815660413197</c:v>
                </c:pt>
                <c:pt idx="250">
                  <c:v>0.70090163466632827</c:v>
                </c:pt>
                <c:pt idx="251">
                  <c:v>0.70106615455501342</c:v>
                </c:pt>
                <c:pt idx="252">
                  <c:v>0.70123166615583554</c:v>
                </c:pt>
                <c:pt idx="253">
                  <c:v>0.7013981190523576</c:v>
                </c:pt>
                <c:pt idx="254">
                  <c:v>0.70156546254141494</c:v>
                </c:pt>
                <c:pt idx="255">
                  <c:v>0.70173364564855978</c:v>
                </c:pt>
                <c:pt idx="256">
                  <c:v>0.70190261714358826</c:v>
                </c:pt>
                <c:pt idx="257">
                  <c:v>0.70207232555614629</c:v>
                </c:pt>
                <c:pt idx="258">
                  <c:v>0.70224271919140735</c:v>
                </c:pt>
                <c:pt idx="259">
                  <c:v>0.70241374614581953</c:v>
                </c:pt>
                <c:pt idx="260">
                  <c:v>0.70258535432291569</c:v>
                </c:pt>
                <c:pt idx="261">
                  <c:v>0.70275749144918265</c:v>
                </c:pt>
                <c:pt idx="262">
                  <c:v>0.70293010508998433</c:v>
                </c:pt>
                <c:pt idx="263">
                  <c:v>0.70310314266553353</c:v>
                </c:pt>
                <c:pt idx="264">
                  <c:v>0.70327655146690848</c:v>
                </c:pt>
                <c:pt idx="265">
                  <c:v>0.70345027867210841</c:v>
                </c:pt>
                <c:pt idx="266">
                  <c:v>0.70362427136214378</c:v>
                </c:pt>
                <c:pt idx="267">
                  <c:v>0.70379847653715555</c:v>
                </c:pt>
                <c:pt idx="268">
                  <c:v>0.70397284113255998</c:v>
                </c:pt>
                <c:pt idx="269">
                  <c:v>0.70414731203521219</c:v>
                </c:pt>
                <c:pt idx="270">
                  <c:v>0.70432183609958499</c:v>
                </c:pt>
                <c:pt idx="271">
                  <c:v>0.70449636016395778</c:v>
                </c:pt>
                <c:pt idx="272">
                  <c:v>0.70467083106660999</c:v>
                </c:pt>
                <c:pt idx="273">
                  <c:v>0.70484519566201442</c:v>
                </c:pt>
                <c:pt idx="274">
                  <c:v>0.70501940083702619</c:v>
                </c:pt>
                <c:pt idx="275">
                  <c:v>0.70519339352706156</c:v>
                </c:pt>
                <c:pt idx="276">
                  <c:v>0.70536712073226149</c:v>
                </c:pt>
                <c:pt idx="277">
                  <c:v>0.70554052953363644</c:v>
                </c:pt>
                <c:pt idx="278">
                  <c:v>0.70571356710918565</c:v>
                </c:pt>
                <c:pt idx="279">
                  <c:v>0.70588618074998732</c:v>
                </c:pt>
                <c:pt idx="280">
                  <c:v>0.70605831787625428</c:v>
                </c:pt>
                <c:pt idx="281">
                  <c:v>0.70622992605335044</c:v>
                </c:pt>
                <c:pt idx="282">
                  <c:v>0.70640095300776262</c:v>
                </c:pt>
                <c:pt idx="283">
                  <c:v>0.70657134664302368</c:v>
                </c:pt>
                <c:pt idx="284">
                  <c:v>0.70674105505558171</c:v>
                </c:pt>
                <c:pt idx="285">
                  <c:v>0.70691002655061019</c:v>
                </c:pt>
                <c:pt idx="286">
                  <c:v>0.70707820965775503</c:v>
                </c:pt>
                <c:pt idx="287">
                  <c:v>0.70724555314681237</c:v>
                </c:pt>
                <c:pt idx="288">
                  <c:v>0.70741200604333443</c:v>
                </c:pt>
                <c:pt idx="289">
                  <c:v>0.70757751764415655</c:v>
                </c:pt>
                <c:pt idx="290">
                  <c:v>0.70774203753284171</c:v>
                </c:pt>
                <c:pt idx="291">
                  <c:v>0.707905515595038</c:v>
                </c:pt>
                <c:pt idx="292">
                  <c:v>0.70806790203374415</c:v>
                </c:pt>
                <c:pt idx="293">
                  <c:v>0.70822914738447773</c:v>
                </c:pt>
                <c:pt idx="294">
                  <c:v>0.70838920253034299</c:v>
                </c:pt>
                <c:pt idx="295">
                  <c:v>0.70854801871699202</c:v>
                </c:pt>
                <c:pt idx="296">
                  <c:v>0.70870554756747572</c:v>
                </c:pt>
                <c:pt idx="297">
                  <c:v>0.70886174109698041</c:v>
                </c:pt>
                <c:pt idx="298">
                  <c:v>0.70901655172744393</c:v>
                </c:pt>
                <c:pt idx="299">
                  <c:v>0.70916993230204839</c:v>
                </c:pt>
                <c:pt idx="300">
                  <c:v>0.70932183609958499</c:v>
                </c:pt>
                <c:pt idx="301">
                  <c:v>0.70947221684868556</c:v>
                </c:pt>
                <c:pt idx="302">
                  <c:v>0.70962102874191701</c:v>
                </c:pt>
                <c:pt idx="303">
                  <c:v>0.70976822644973525</c:v>
                </c:pt>
                <c:pt idx="304">
                  <c:v>0.7099137651342925</c:v>
                </c:pt>
                <c:pt idx="305">
                  <c:v>0.71005760046309541</c:v>
                </c:pt>
                <c:pt idx="306">
                  <c:v>0.71019968862250971</c:v>
                </c:pt>
                <c:pt idx="307">
                  <c:v>0.71033998633110551</c:v>
                </c:pt>
                <c:pt idx="308">
                  <c:v>0.71047845085284156</c:v>
                </c:pt>
                <c:pt idx="309">
                  <c:v>0.71061504001008335</c:v>
                </c:pt>
                <c:pt idx="310">
                  <c:v>0.71074971219645033</c:v>
                </c:pt>
                <c:pt idx="311">
                  <c:v>0.71088242638949006</c:v>
                </c:pt>
                <c:pt idx="312">
                  <c:v>0.71101314216317357</c:v>
                </c:pt>
                <c:pt idx="313">
                  <c:v>0.71114181970020995</c:v>
                </c:pt>
                <c:pt idx="314">
                  <c:v>0.71126841980417499</c:v>
                </c:pt>
                <c:pt idx="315">
                  <c:v>0.71139290391145049</c:v>
                </c:pt>
                <c:pt idx="316">
                  <c:v>0.71151523410297146</c:v>
                </c:pt>
                <c:pt idx="317">
                  <c:v>0.71163537311577674</c:v>
                </c:pt>
                <c:pt idx="318">
                  <c:v>0.71175328435435892</c:v>
                </c:pt>
                <c:pt idx="319">
                  <c:v>0.71186893190181266</c:v>
                </c:pt>
                <c:pt idx="320">
                  <c:v>0.71198228053077472</c:v>
                </c:pt>
                <c:pt idx="321">
                  <c:v>0.71209329571415469</c:v>
                </c:pt>
                <c:pt idx="322">
                  <c:v>0.71220194363565226</c:v>
                </c:pt>
                <c:pt idx="323">
                  <c:v>0.71230819120005795</c:v>
                </c:pt>
                <c:pt idx="324">
                  <c:v>0.71241200604333443</c:v>
                </c:pt>
                <c:pt idx="325">
                  <c:v>0.71251335654247494</c:v>
                </c:pt>
                <c:pt idx="326">
                  <c:v>0.71261221182513546</c:v>
                </c:pt>
                <c:pt idx="327">
                  <c:v>0.7127085417790392</c:v>
                </c:pt>
                <c:pt idx="328">
                  <c:v>0.71280231706114927</c:v>
                </c:pt>
                <c:pt idx="329">
                  <c:v>0.71289350910660609</c:v>
                </c:pt>
                <c:pt idx="330">
                  <c:v>0.71298209013742941</c:v>
                </c:pt>
                <c:pt idx="331">
                  <c:v>0.713068033170979</c:v>
                </c:pt>
                <c:pt idx="332">
                  <c:v>0.71315131202817428</c:v>
                </c:pt>
                <c:pt idx="333">
                  <c:v>0.71323190134146863</c:v>
                </c:pt>
                <c:pt idx="334">
                  <c:v>0.71330977656257666</c:v>
                </c:pt>
                <c:pt idx="335">
                  <c:v>0.71338491396995152</c:v>
                </c:pt>
                <c:pt idx="336">
                  <c:v>0.71345729067601105</c:v>
                </c:pt>
                <c:pt idx="337">
                  <c:v>0.7135268846341094</c:v>
                </c:pt>
                <c:pt idx="338">
                  <c:v>0.71359367464525281</c:v>
                </c:pt>
                <c:pt idx="339">
                  <c:v>0.71365764036455703</c:v>
                </c:pt>
                <c:pt idx="340">
                  <c:v>0.71371876230744402</c:v>
                </c:pt>
                <c:pt idx="341">
                  <c:v>0.71377702185557812</c:v>
                </c:pt>
                <c:pt idx="342">
                  <c:v>0.71383240126253655</c:v>
                </c:pt>
                <c:pt idx="343">
                  <c:v>0.71388488365921532</c:v>
                </c:pt>
                <c:pt idx="344">
                  <c:v>0.71393445305896819</c:v>
                </c:pt>
                <c:pt idx="345">
                  <c:v>0.7139810943624757</c:v>
                </c:pt>
                <c:pt idx="346">
                  <c:v>0.71402479336234492</c:v>
                </c:pt>
                <c:pt idx="347">
                  <c:v>0.71406553674743733</c:v>
                </c:pt>
                <c:pt idx="348">
                  <c:v>0.71410331210692302</c:v>
                </c:pt>
                <c:pt idx="349">
                  <c:v>0.71413810793406163</c:v>
                </c:pt>
                <c:pt idx="350">
                  <c:v>0.71416991362970705</c:v>
                </c:pt>
                <c:pt idx="351">
                  <c:v>0.71419871950553637</c:v>
                </c:pt>
                <c:pt idx="352">
                  <c:v>0.71422451678700072</c:v>
                </c:pt>
                <c:pt idx="353">
                  <c:v>0.71424729761599826</c:v>
                </c:pt>
                <c:pt idx="354">
                  <c:v>0.71426705505326771</c:v>
                </c:pt>
                <c:pt idx="355">
                  <c:v>0.71428378308050244</c:v>
                </c:pt>
                <c:pt idx="356">
                  <c:v>0.71429747660218323</c:v>
                </c:pt>
                <c:pt idx="357">
                  <c:v>0.71430813144713068</c:v>
                </c:pt>
                <c:pt idx="358">
                  <c:v>0.71431574436977596</c:v>
                </c:pt>
                <c:pt idx="359">
                  <c:v>0.71432031305114885</c:v>
                </c:pt>
              </c:numCache>
            </c:numRef>
          </c:xVal>
          <c:yVal>
            <c:numRef>
              <c:f>'ER6N Data'!$AM$3:$AM$362</c:f>
              <c:numCache>
                <c:formatCode>General</c:formatCode>
                <c:ptCount val="360"/>
                <c:pt idx="0">
                  <c:v>0.53655283179637825</c:v>
                </c:pt>
                <c:pt idx="1">
                  <c:v>0.53672735586075104</c:v>
                </c:pt>
                <c:pt idx="2">
                  <c:v>0.53690182676340326</c:v>
                </c:pt>
                <c:pt idx="3">
                  <c:v>0.53707619135880769</c:v>
                </c:pt>
                <c:pt idx="4">
                  <c:v>0.53725039653381945</c:v>
                </c:pt>
                <c:pt idx="5">
                  <c:v>0.53742438922385483</c:v>
                </c:pt>
                <c:pt idx="6">
                  <c:v>0.53759811642905475</c:v>
                </c:pt>
                <c:pt idx="7">
                  <c:v>0.5377715252304297</c:v>
                </c:pt>
                <c:pt idx="8">
                  <c:v>0.53794456280597891</c:v>
                </c:pt>
                <c:pt idx="9">
                  <c:v>0.53811717644678059</c:v>
                </c:pt>
                <c:pt idx="10">
                  <c:v>0.53828931357304755</c:v>
                </c:pt>
                <c:pt idx="11">
                  <c:v>0.53846092175014371</c:v>
                </c:pt>
                <c:pt idx="12">
                  <c:v>0.53863194870455589</c:v>
                </c:pt>
                <c:pt idx="13">
                  <c:v>0.53880234233981694</c:v>
                </c:pt>
                <c:pt idx="14">
                  <c:v>0.53897205075237498</c:v>
                </c:pt>
                <c:pt idx="15">
                  <c:v>0.53914102224740346</c:v>
                </c:pt>
                <c:pt idx="16">
                  <c:v>0.53930920535454829</c:v>
                </c:pt>
                <c:pt idx="17">
                  <c:v>0.53947654884360563</c:v>
                </c:pt>
                <c:pt idx="18">
                  <c:v>0.53964300174012769</c:v>
                </c:pt>
                <c:pt idx="19">
                  <c:v>0.53980851334094981</c:v>
                </c:pt>
                <c:pt idx="20">
                  <c:v>0.53997303322963497</c:v>
                </c:pt>
                <c:pt idx="21">
                  <c:v>0.54013651129183127</c:v>
                </c:pt>
                <c:pt idx="22">
                  <c:v>0.54029889773053741</c:v>
                </c:pt>
                <c:pt idx="23">
                  <c:v>0.54046014308127099</c:v>
                </c:pt>
                <c:pt idx="24">
                  <c:v>0.54062019822713625</c:v>
                </c:pt>
                <c:pt idx="25">
                  <c:v>0.54077901441378529</c:v>
                </c:pt>
                <c:pt idx="26">
                  <c:v>0.54093654326426899</c:v>
                </c:pt>
                <c:pt idx="27">
                  <c:v>0.54109273679377368</c:v>
                </c:pt>
                <c:pt idx="28">
                  <c:v>0.5412475474242372</c:v>
                </c:pt>
                <c:pt idx="29">
                  <c:v>0.54140092799884165</c:v>
                </c:pt>
                <c:pt idx="30">
                  <c:v>0.54155283179637825</c:v>
                </c:pt>
                <c:pt idx="31">
                  <c:v>0.54170321254547882</c:v>
                </c:pt>
                <c:pt idx="32">
                  <c:v>0.54185202443871028</c:v>
                </c:pt>
                <c:pt idx="33">
                  <c:v>0.54199922214652851</c:v>
                </c:pt>
                <c:pt idx="34">
                  <c:v>0.54214476083108576</c:v>
                </c:pt>
                <c:pt idx="35">
                  <c:v>0.54228859615988867</c:v>
                </c:pt>
                <c:pt idx="36">
                  <c:v>0.54243068431930297</c:v>
                </c:pt>
                <c:pt idx="37">
                  <c:v>0.54257098202789877</c:v>
                </c:pt>
                <c:pt idx="38">
                  <c:v>0.54270944654963482</c:v>
                </c:pt>
                <c:pt idx="39">
                  <c:v>0.54284603570687662</c:v>
                </c:pt>
                <c:pt idx="40">
                  <c:v>0.5429807078932436</c:v>
                </c:pt>
                <c:pt idx="41">
                  <c:v>0.54311342208628333</c:v>
                </c:pt>
                <c:pt idx="42">
                  <c:v>0.54324413785996684</c:v>
                </c:pt>
                <c:pt idx="43">
                  <c:v>0.54337281539700322</c:v>
                </c:pt>
                <c:pt idx="44">
                  <c:v>0.54349941550096825</c:v>
                </c:pt>
                <c:pt idx="45">
                  <c:v>0.54362389960824375</c:v>
                </c:pt>
                <c:pt idx="46">
                  <c:v>0.54374622979976472</c:v>
                </c:pt>
                <c:pt idx="47">
                  <c:v>0.54386636881257</c:v>
                </c:pt>
                <c:pt idx="48">
                  <c:v>0.54398428005115218</c:v>
                </c:pt>
                <c:pt idx="49">
                  <c:v>0.54409992759860593</c:v>
                </c:pt>
                <c:pt idx="50">
                  <c:v>0.54421327622756799</c:v>
                </c:pt>
                <c:pt idx="51">
                  <c:v>0.54432429141094796</c:v>
                </c:pt>
                <c:pt idx="52">
                  <c:v>0.54443293933244552</c:v>
                </c:pt>
                <c:pt idx="53">
                  <c:v>0.54453918689685121</c:v>
                </c:pt>
                <c:pt idx="54">
                  <c:v>0.5446430017401277</c:v>
                </c:pt>
                <c:pt idx="55">
                  <c:v>0.5447443522392682</c:v>
                </c:pt>
                <c:pt idx="56">
                  <c:v>0.54484320752192872</c:v>
                </c:pt>
                <c:pt idx="57">
                  <c:v>0.54493953747583246</c:v>
                </c:pt>
                <c:pt idx="58">
                  <c:v>0.54503331275794253</c:v>
                </c:pt>
                <c:pt idx="59">
                  <c:v>0.54512450480339936</c:v>
                </c:pt>
                <c:pt idx="60">
                  <c:v>0.54521308583422268</c:v>
                </c:pt>
                <c:pt idx="61">
                  <c:v>0.54529902886777215</c:v>
                </c:pt>
                <c:pt idx="62">
                  <c:v>0.54538230772496754</c:v>
                </c:pt>
                <c:pt idx="63">
                  <c:v>0.5454628970382619</c:v>
                </c:pt>
                <c:pt idx="64">
                  <c:v>0.54554077225936992</c:v>
                </c:pt>
                <c:pt idx="65">
                  <c:v>0.54561590966674478</c:v>
                </c:pt>
                <c:pt idx="66">
                  <c:v>0.54568828637280431</c:v>
                </c:pt>
                <c:pt idx="67">
                  <c:v>0.54575788033090267</c:v>
                </c:pt>
                <c:pt idx="68">
                  <c:v>0.54582467034204607</c:v>
                </c:pt>
                <c:pt idx="69">
                  <c:v>0.5458886360613503</c:v>
                </c:pt>
                <c:pt idx="70">
                  <c:v>0.54594975800423728</c:v>
                </c:pt>
                <c:pt idx="71">
                  <c:v>0.54600801755237138</c:v>
                </c:pt>
                <c:pt idx="72">
                  <c:v>0.54606339695932982</c:v>
                </c:pt>
                <c:pt idx="73">
                  <c:v>0.54611587935600858</c:v>
                </c:pt>
                <c:pt idx="74">
                  <c:v>0.54616544875576145</c:v>
                </c:pt>
                <c:pt idx="75">
                  <c:v>0.54621209005926896</c:v>
                </c:pt>
                <c:pt idx="76">
                  <c:v>0.54625578905913819</c:v>
                </c:pt>
                <c:pt idx="77">
                  <c:v>0.5462965324442306</c:v>
                </c:pt>
                <c:pt idx="78">
                  <c:v>0.54633430780371628</c:v>
                </c:pt>
                <c:pt idx="79">
                  <c:v>0.54636910363085489</c:v>
                </c:pt>
                <c:pt idx="80">
                  <c:v>0.54640090932650032</c:v>
                </c:pt>
                <c:pt idx="81">
                  <c:v>0.54642971520232964</c:v>
                </c:pt>
                <c:pt idx="82">
                  <c:v>0.54645551248379398</c:v>
                </c:pt>
                <c:pt idx="83">
                  <c:v>0.54647829331279152</c:v>
                </c:pt>
                <c:pt idx="84">
                  <c:v>0.54649805075006097</c:v>
                </c:pt>
                <c:pt idx="85">
                  <c:v>0.54651477877729571</c:v>
                </c:pt>
                <c:pt idx="86">
                  <c:v>0.5465284722989765</c:v>
                </c:pt>
                <c:pt idx="87">
                  <c:v>0.54653912714392394</c:v>
                </c:pt>
                <c:pt idx="88">
                  <c:v>0.54654674006656923</c:v>
                </c:pt>
                <c:pt idx="89">
                  <c:v>0.54655130874794211</c:v>
                </c:pt>
                <c:pt idx="90">
                  <c:v>0.54655283179637826</c:v>
                </c:pt>
                <c:pt idx="91">
                  <c:v>0.54655130874794211</c:v>
                </c:pt>
                <c:pt idx="92">
                  <c:v>0.54654674006656923</c:v>
                </c:pt>
                <c:pt idx="93">
                  <c:v>0.54653912714392394</c:v>
                </c:pt>
                <c:pt idx="94">
                  <c:v>0.5465284722989765</c:v>
                </c:pt>
                <c:pt idx="95">
                  <c:v>0.54651477877729571</c:v>
                </c:pt>
                <c:pt idx="96">
                  <c:v>0.54649805075006097</c:v>
                </c:pt>
                <c:pt idx="97">
                  <c:v>0.54647829331279152</c:v>
                </c:pt>
                <c:pt idx="98">
                  <c:v>0.54645551248379398</c:v>
                </c:pt>
                <c:pt idx="99">
                  <c:v>0.54642971520232964</c:v>
                </c:pt>
                <c:pt idx="100">
                  <c:v>0.54640090932650032</c:v>
                </c:pt>
                <c:pt idx="101">
                  <c:v>0.54636910363085489</c:v>
                </c:pt>
                <c:pt idx="102">
                  <c:v>0.54633430780371628</c:v>
                </c:pt>
                <c:pt idx="103">
                  <c:v>0.5462965324442306</c:v>
                </c:pt>
                <c:pt idx="104">
                  <c:v>0.54625578905913819</c:v>
                </c:pt>
                <c:pt idx="105">
                  <c:v>0.54621209005926896</c:v>
                </c:pt>
                <c:pt idx="106">
                  <c:v>0.54616544875576145</c:v>
                </c:pt>
                <c:pt idx="107">
                  <c:v>0.54611587935600858</c:v>
                </c:pt>
                <c:pt idx="108">
                  <c:v>0.54606339695932982</c:v>
                </c:pt>
                <c:pt idx="109">
                  <c:v>0.54600801755237138</c:v>
                </c:pt>
                <c:pt idx="110">
                  <c:v>0.54594975800423728</c:v>
                </c:pt>
                <c:pt idx="111">
                  <c:v>0.5458886360613503</c:v>
                </c:pt>
                <c:pt idx="112">
                  <c:v>0.54582467034204607</c:v>
                </c:pt>
                <c:pt idx="113">
                  <c:v>0.54575788033090267</c:v>
                </c:pt>
                <c:pt idx="114">
                  <c:v>0.54568828637280431</c:v>
                </c:pt>
                <c:pt idx="115">
                  <c:v>0.54561590966674478</c:v>
                </c:pt>
                <c:pt idx="116">
                  <c:v>0.54554077225936992</c:v>
                </c:pt>
                <c:pt idx="117">
                  <c:v>0.5454628970382619</c:v>
                </c:pt>
                <c:pt idx="118">
                  <c:v>0.54538230772496754</c:v>
                </c:pt>
                <c:pt idx="119">
                  <c:v>0.54529902886777226</c:v>
                </c:pt>
                <c:pt idx="120">
                  <c:v>0.54521308583422268</c:v>
                </c:pt>
                <c:pt idx="121">
                  <c:v>0.54512450480339936</c:v>
                </c:pt>
                <c:pt idx="122">
                  <c:v>0.54503331275794253</c:v>
                </c:pt>
                <c:pt idx="123">
                  <c:v>0.54493953747583246</c:v>
                </c:pt>
                <c:pt idx="124">
                  <c:v>0.54484320752192872</c:v>
                </c:pt>
                <c:pt idx="125">
                  <c:v>0.5447443522392682</c:v>
                </c:pt>
                <c:pt idx="126">
                  <c:v>0.5446430017401277</c:v>
                </c:pt>
                <c:pt idx="127">
                  <c:v>0.54453918689685121</c:v>
                </c:pt>
                <c:pt idx="128">
                  <c:v>0.54443293933244552</c:v>
                </c:pt>
                <c:pt idx="129">
                  <c:v>0.54432429141094796</c:v>
                </c:pt>
                <c:pt idx="130">
                  <c:v>0.54421327622756799</c:v>
                </c:pt>
                <c:pt idx="131">
                  <c:v>0.54409992759860593</c:v>
                </c:pt>
                <c:pt idx="132">
                  <c:v>0.54398428005115218</c:v>
                </c:pt>
                <c:pt idx="133">
                  <c:v>0.54386636881257</c:v>
                </c:pt>
                <c:pt idx="134">
                  <c:v>0.54374622979976472</c:v>
                </c:pt>
                <c:pt idx="135">
                  <c:v>0.54362389960824375</c:v>
                </c:pt>
                <c:pt idx="136">
                  <c:v>0.54349941550096825</c:v>
                </c:pt>
                <c:pt idx="137">
                  <c:v>0.54337281539700322</c:v>
                </c:pt>
                <c:pt idx="138">
                  <c:v>0.54324413785996684</c:v>
                </c:pt>
                <c:pt idx="139">
                  <c:v>0.54311342208628333</c:v>
                </c:pt>
                <c:pt idx="140">
                  <c:v>0.5429807078932436</c:v>
                </c:pt>
                <c:pt idx="141">
                  <c:v>0.54284603570687662</c:v>
                </c:pt>
                <c:pt idx="142">
                  <c:v>0.54270944654963482</c:v>
                </c:pt>
                <c:pt idx="143">
                  <c:v>0.54257098202789877</c:v>
                </c:pt>
                <c:pt idx="144">
                  <c:v>0.54243068431930297</c:v>
                </c:pt>
                <c:pt idx="145">
                  <c:v>0.54228859615988867</c:v>
                </c:pt>
                <c:pt idx="146">
                  <c:v>0.54214476083108576</c:v>
                </c:pt>
                <c:pt idx="147">
                  <c:v>0.54199922214652851</c:v>
                </c:pt>
                <c:pt idx="148">
                  <c:v>0.54185202443871028</c:v>
                </c:pt>
                <c:pt idx="149">
                  <c:v>0.54170321254547882</c:v>
                </c:pt>
                <c:pt idx="150">
                  <c:v>0.54155283179637825</c:v>
                </c:pt>
                <c:pt idx="151">
                  <c:v>0.54140092799884165</c:v>
                </c:pt>
                <c:pt idx="152">
                  <c:v>0.5412475474242372</c:v>
                </c:pt>
                <c:pt idx="153">
                  <c:v>0.54109273679377368</c:v>
                </c:pt>
                <c:pt idx="154">
                  <c:v>0.54093654326426899</c:v>
                </c:pt>
                <c:pt idx="155">
                  <c:v>0.54077901441378529</c:v>
                </c:pt>
                <c:pt idx="156">
                  <c:v>0.54062019822713625</c:v>
                </c:pt>
                <c:pt idx="157">
                  <c:v>0.54046014308127099</c:v>
                </c:pt>
                <c:pt idx="158">
                  <c:v>0.54029889773053741</c:v>
                </c:pt>
                <c:pt idx="159">
                  <c:v>0.54013651129183127</c:v>
                </c:pt>
                <c:pt idx="160">
                  <c:v>0.53997303322963497</c:v>
                </c:pt>
                <c:pt idx="161">
                  <c:v>0.53980851334094981</c:v>
                </c:pt>
                <c:pt idx="162">
                  <c:v>0.53964300174012769</c:v>
                </c:pt>
                <c:pt idx="163">
                  <c:v>0.53947654884360563</c:v>
                </c:pt>
                <c:pt idx="164">
                  <c:v>0.53930920535454829</c:v>
                </c:pt>
                <c:pt idx="165">
                  <c:v>0.53914102224740346</c:v>
                </c:pt>
                <c:pt idx="166">
                  <c:v>0.53897205075237498</c:v>
                </c:pt>
                <c:pt idx="167">
                  <c:v>0.53880234233981694</c:v>
                </c:pt>
                <c:pt idx="168">
                  <c:v>0.53863194870455589</c:v>
                </c:pt>
                <c:pt idx="169">
                  <c:v>0.53846092175014371</c:v>
                </c:pt>
                <c:pt idx="170">
                  <c:v>0.53828931357304755</c:v>
                </c:pt>
                <c:pt idx="171">
                  <c:v>0.53811717644678059</c:v>
                </c:pt>
                <c:pt idx="172">
                  <c:v>0.53794456280597891</c:v>
                </c:pt>
                <c:pt idx="173">
                  <c:v>0.5377715252304297</c:v>
                </c:pt>
                <c:pt idx="174">
                  <c:v>0.53759811642905475</c:v>
                </c:pt>
                <c:pt idx="175">
                  <c:v>0.53742438922385483</c:v>
                </c:pt>
                <c:pt idx="176">
                  <c:v>0.53725039653381945</c:v>
                </c:pt>
                <c:pt idx="177">
                  <c:v>0.53707619135880769</c:v>
                </c:pt>
                <c:pt idx="178">
                  <c:v>0.53690182676340326</c:v>
                </c:pt>
                <c:pt idx="179">
                  <c:v>0.53672735586075104</c:v>
                </c:pt>
                <c:pt idx="180">
                  <c:v>0.53655283179637825</c:v>
                </c:pt>
                <c:pt idx="181">
                  <c:v>0.53637830773200545</c:v>
                </c:pt>
                <c:pt idx="182">
                  <c:v>0.53620383682935324</c:v>
                </c:pt>
                <c:pt idx="183">
                  <c:v>0.53602947223394881</c:v>
                </c:pt>
                <c:pt idx="184">
                  <c:v>0.53585526705893705</c:v>
                </c:pt>
                <c:pt idx="185">
                  <c:v>0.53568127436890167</c:v>
                </c:pt>
                <c:pt idx="186">
                  <c:v>0.53550754716370175</c:v>
                </c:pt>
                <c:pt idx="187">
                  <c:v>0.53533413836232679</c:v>
                </c:pt>
                <c:pt idx="188">
                  <c:v>0.53516110078677759</c:v>
                </c:pt>
                <c:pt idx="189">
                  <c:v>0.53498848714597591</c:v>
                </c:pt>
                <c:pt idx="190">
                  <c:v>0.53481635001970895</c:v>
                </c:pt>
                <c:pt idx="191">
                  <c:v>0.53464474184261279</c:v>
                </c:pt>
                <c:pt idx="192">
                  <c:v>0.53447371488820061</c:v>
                </c:pt>
                <c:pt idx="193">
                  <c:v>0.53430332125293956</c:v>
                </c:pt>
                <c:pt idx="194">
                  <c:v>0.53413361284038152</c:v>
                </c:pt>
                <c:pt idx="195">
                  <c:v>0.53396464134535304</c:v>
                </c:pt>
                <c:pt idx="196">
                  <c:v>0.5337964582382082</c:v>
                </c:pt>
                <c:pt idx="197">
                  <c:v>0.53362911474915087</c:v>
                </c:pt>
                <c:pt idx="198">
                  <c:v>0.53346266185262881</c:v>
                </c:pt>
                <c:pt idx="199">
                  <c:v>0.53329715025180668</c:v>
                </c:pt>
                <c:pt idx="200">
                  <c:v>0.53313263036312153</c:v>
                </c:pt>
                <c:pt idx="201">
                  <c:v>0.53296915230092523</c:v>
                </c:pt>
                <c:pt idx="202">
                  <c:v>0.53280676586221909</c:v>
                </c:pt>
                <c:pt idx="203">
                  <c:v>0.5326455205114855</c:v>
                </c:pt>
                <c:pt idx="204">
                  <c:v>0.53248546536562025</c:v>
                </c:pt>
                <c:pt idx="205">
                  <c:v>0.53232664917897121</c:v>
                </c:pt>
                <c:pt idx="206">
                  <c:v>0.53216912032848751</c:v>
                </c:pt>
                <c:pt idx="207">
                  <c:v>0.53201292679898282</c:v>
                </c:pt>
                <c:pt idx="208">
                  <c:v>0.5318581161685193</c:v>
                </c:pt>
                <c:pt idx="209">
                  <c:v>0.53170473559391485</c:v>
                </c:pt>
                <c:pt idx="210">
                  <c:v>0.53155283179637824</c:v>
                </c:pt>
                <c:pt idx="211">
                  <c:v>0.53140245104727768</c:v>
                </c:pt>
                <c:pt idx="212">
                  <c:v>0.53125363915404622</c:v>
                </c:pt>
                <c:pt idx="213">
                  <c:v>0.53110644144622798</c:v>
                </c:pt>
                <c:pt idx="214">
                  <c:v>0.53096090276167074</c:v>
                </c:pt>
                <c:pt idx="215">
                  <c:v>0.53081706743286783</c:v>
                </c:pt>
                <c:pt idx="216">
                  <c:v>0.53067497927345353</c:v>
                </c:pt>
                <c:pt idx="217">
                  <c:v>0.53053468156485772</c:v>
                </c:pt>
                <c:pt idx="218">
                  <c:v>0.53039621704312168</c:v>
                </c:pt>
                <c:pt idx="219">
                  <c:v>0.53025962788587988</c:v>
                </c:pt>
                <c:pt idx="220">
                  <c:v>0.5301249556995129</c:v>
                </c:pt>
                <c:pt idx="221">
                  <c:v>0.52999224150647317</c:v>
                </c:pt>
                <c:pt idx="222">
                  <c:v>0.52986152573278966</c:v>
                </c:pt>
                <c:pt idx="223">
                  <c:v>0.52973284819575328</c:v>
                </c:pt>
                <c:pt idx="224">
                  <c:v>0.52960624809178825</c:v>
                </c:pt>
                <c:pt idx="225">
                  <c:v>0.52948176398451274</c:v>
                </c:pt>
                <c:pt idx="226">
                  <c:v>0.52935943379299177</c:v>
                </c:pt>
                <c:pt idx="227">
                  <c:v>0.5292392947801865</c:v>
                </c:pt>
                <c:pt idx="228">
                  <c:v>0.52912138354160432</c:v>
                </c:pt>
                <c:pt idx="229">
                  <c:v>0.52900573599415057</c:v>
                </c:pt>
                <c:pt idx="230">
                  <c:v>0.52889238736518851</c:v>
                </c:pt>
                <c:pt idx="231">
                  <c:v>0.52878137218180854</c:v>
                </c:pt>
                <c:pt idx="232">
                  <c:v>0.52867272426031098</c:v>
                </c:pt>
                <c:pt idx="233">
                  <c:v>0.52856647669590529</c:v>
                </c:pt>
                <c:pt idx="234">
                  <c:v>0.5284626618526288</c:v>
                </c:pt>
                <c:pt idx="235">
                  <c:v>0.52836131135348829</c:v>
                </c:pt>
                <c:pt idx="236">
                  <c:v>0.52826245607082778</c:v>
                </c:pt>
                <c:pt idx="237">
                  <c:v>0.52816612611692404</c:v>
                </c:pt>
                <c:pt idx="238">
                  <c:v>0.52807235083481396</c:v>
                </c:pt>
                <c:pt idx="239">
                  <c:v>0.52798115878935714</c:v>
                </c:pt>
                <c:pt idx="240">
                  <c:v>0.52789257775853382</c:v>
                </c:pt>
                <c:pt idx="241">
                  <c:v>0.52780663472498424</c:v>
                </c:pt>
                <c:pt idx="242">
                  <c:v>0.52772335586778896</c:v>
                </c:pt>
                <c:pt idx="243">
                  <c:v>0.5276427665544946</c:v>
                </c:pt>
                <c:pt idx="244">
                  <c:v>0.52756489133338658</c:v>
                </c:pt>
                <c:pt idx="245">
                  <c:v>0.52748975392601172</c:v>
                </c:pt>
                <c:pt idx="246">
                  <c:v>0.52741737721995219</c:v>
                </c:pt>
                <c:pt idx="247">
                  <c:v>0.52734778326185383</c:v>
                </c:pt>
                <c:pt idx="248">
                  <c:v>0.52728099325071043</c:v>
                </c:pt>
                <c:pt idx="249">
                  <c:v>0.5272170275314062</c:v>
                </c:pt>
                <c:pt idx="250">
                  <c:v>0.52715590558851921</c:v>
                </c:pt>
                <c:pt idx="251">
                  <c:v>0.52709764604038511</c:v>
                </c:pt>
                <c:pt idx="252">
                  <c:v>0.52704226663342668</c:v>
                </c:pt>
                <c:pt idx="253">
                  <c:v>0.52698978423674792</c:v>
                </c:pt>
                <c:pt idx="254">
                  <c:v>0.52694021483699505</c:v>
                </c:pt>
                <c:pt idx="255">
                  <c:v>0.52689357353348754</c:v>
                </c:pt>
                <c:pt idx="256">
                  <c:v>0.52684987453361831</c:v>
                </c:pt>
                <c:pt idx="257">
                  <c:v>0.5268091311485259</c:v>
                </c:pt>
                <c:pt idx="258">
                  <c:v>0.52677135578904022</c:v>
                </c:pt>
                <c:pt idx="259">
                  <c:v>0.52673655996190161</c:v>
                </c:pt>
                <c:pt idx="260">
                  <c:v>0.52670475426625618</c:v>
                </c:pt>
                <c:pt idx="261">
                  <c:v>0.52667594839042686</c:v>
                </c:pt>
                <c:pt idx="262">
                  <c:v>0.52665015110896252</c:v>
                </c:pt>
                <c:pt idx="263">
                  <c:v>0.52662737027996498</c:v>
                </c:pt>
                <c:pt idx="264">
                  <c:v>0.52660761284269553</c:v>
                </c:pt>
                <c:pt idx="265">
                  <c:v>0.52659088481546079</c:v>
                </c:pt>
                <c:pt idx="266">
                  <c:v>0.52657719129378</c:v>
                </c:pt>
                <c:pt idx="267">
                  <c:v>0.52656653644883256</c:v>
                </c:pt>
                <c:pt idx="268">
                  <c:v>0.52655892352618727</c:v>
                </c:pt>
                <c:pt idx="269">
                  <c:v>0.52655435484481439</c:v>
                </c:pt>
                <c:pt idx="270">
                  <c:v>0.52655283179637824</c:v>
                </c:pt>
                <c:pt idx="271">
                  <c:v>0.52655435484481439</c:v>
                </c:pt>
                <c:pt idx="272">
                  <c:v>0.52655892352618727</c:v>
                </c:pt>
                <c:pt idx="273">
                  <c:v>0.52656653644883256</c:v>
                </c:pt>
                <c:pt idx="274">
                  <c:v>0.52657719129378</c:v>
                </c:pt>
                <c:pt idx="275">
                  <c:v>0.52659088481546079</c:v>
                </c:pt>
                <c:pt idx="276">
                  <c:v>0.52660761284269553</c:v>
                </c:pt>
                <c:pt idx="277">
                  <c:v>0.52662737027996498</c:v>
                </c:pt>
                <c:pt idx="278">
                  <c:v>0.52665015110896252</c:v>
                </c:pt>
                <c:pt idx="279">
                  <c:v>0.52667594839042686</c:v>
                </c:pt>
                <c:pt idx="280">
                  <c:v>0.52670475426625618</c:v>
                </c:pt>
                <c:pt idx="281">
                  <c:v>0.52673655996190161</c:v>
                </c:pt>
                <c:pt idx="282">
                  <c:v>0.52677135578904022</c:v>
                </c:pt>
                <c:pt idx="283">
                  <c:v>0.5268091311485259</c:v>
                </c:pt>
                <c:pt idx="284">
                  <c:v>0.52684987453361831</c:v>
                </c:pt>
                <c:pt idx="285">
                  <c:v>0.52689357353348754</c:v>
                </c:pt>
                <c:pt idx="286">
                  <c:v>0.52694021483699505</c:v>
                </c:pt>
                <c:pt idx="287">
                  <c:v>0.52698978423674792</c:v>
                </c:pt>
                <c:pt idx="288">
                  <c:v>0.52704226663342668</c:v>
                </c:pt>
                <c:pt idx="289">
                  <c:v>0.52709764604038511</c:v>
                </c:pt>
                <c:pt idx="290">
                  <c:v>0.52715590558851921</c:v>
                </c:pt>
                <c:pt idx="291">
                  <c:v>0.5272170275314062</c:v>
                </c:pt>
                <c:pt idx="292">
                  <c:v>0.52728099325071043</c:v>
                </c:pt>
                <c:pt idx="293">
                  <c:v>0.52734778326185383</c:v>
                </c:pt>
                <c:pt idx="294">
                  <c:v>0.52741737721995219</c:v>
                </c:pt>
                <c:pt idx="295">
                  <c:v>0.52748975392601172</c:v>
                </c:pt>
                <c:pt idx="296">
                  <c:v>0.52756489133338658</c:v>
                </c:pt>
                <c:pt idx="297">
                  <c:v>0.5276427665544946</c:v>
                </c:pt>
                <c:pt idx="298">
                  <c:v>0.52772335586778896</c:v>
                </c:pt>
                <c:pt idx="299">
                  <c:v>0.52780663472498435</c:v>
                </c:pt>
                <c:pt idx="300">
                  <c:v>0.52789257775853382</c:v>
                </c:pt>
                <c:pt idx="301">
                  <c:v>0.52798115878935714</c:v>
                </c:pt>
                <c:pt idx="302">
                  <c:v>0.52807235083481396</c:v>
                </c:pt>
                <c:pt idx="303">
                  <c:v>0.52816612611692404</c:v>
                </c:pt>
                <c:pt idx="304">
                  <c:v>0.52826245607082778</c:v>
                </c:pt>
                <c:pt idx="305">
                  <c:v>0.52836131135348829</c:v>
                </c:pt>
                <c:pt idx="306">
                  <c:v>0.5284626618526288</c:v>
                </c:pt>
                <c:pt idx="307">
                  <c:v>0.52856647669590529</c:v>
                </c:pt>
                <c:pt idx="308">
                  <c:v>0.52867272426031098</c:v>
                </c:pt>
                <c:pt idx="309">
                  <c:v>0.52878137218180854</c:v>
                </c:pt>
                <c:pt idx="310">
                  <c:v>0.52889238736518851</c:v>
                </c:pt>
                <c:pt idx="311">
                  <c:v>0.52900573599415057</c:v>
                </c:pt>
                <c:pt idx="312">
                  <c:v>0.52912138354160432</c:v>
                </c:pt>
                <c:pt idx="313">
                  <c:v>0.5292392947801865</c:v>
                </c:pt>
                <c:pt idx="314">
                  <c:v>0.52935943379299177</c:v>
                </c:pt>
                <c:pt idx="315">
                  <c:v>0.52948176398451274</c:v>
                </c:pt>
                <c:pt idx="316">
                  <c:v>0.52960624809178825</c:v>
                </c:pt>
                <c:pt idx="317">
                  <c:v>0.52973284819575328</c:v>
                </c:pt>
                <c:pt idx="318">
                  <c:v>0.52986152573278966</c:v>
                </c:pt>
                <c:pt idx="319">
                  <c:v>0.52999224150647317</c:v>
                </c:pt>
                <c:pt idx="320">
                  <c:v>0.5301249556995129</c:v>
                </c:pt>
                <c:pt idx="321">
                  <c:v>0.53025962788587988</c:v>
                </c:pt>
                <c:pt idx="322">
                  <c:v>0.53039621704312168</c:v>
                </c:pt>
                <c:pt idx="323">
                  <c:v>0.53053468156485772</c:v>
                </c:pt>
                <c:pt idx="324">
                  <c:v>0.53067497927345353</c:v>
                </c:pt>
                <c:pt idx="325">
                  <c:v>0.53081706743286783</c:v>
                </c:pt>
                <c:pt idx="326">
                  <c:v>0.53096090276167074</c:v>
                </c:pt>
                <c:pt idx="327">
                  <c:v>0.53110644144622798</c:v>
                </c:pt>
                <c:pt idx="328">
                  <c:v>0.53125363915404622</c:v>
                </c:pt>
                <c:pt idx="329">
                  <c:v>0.53140245104727768</c:v>
                </c:pt>
                <c:pt idx="330">
                  <c:v>0.53155283179637824</c:v>
                </c:pt>
                <c:pt idx="331">
                  <c:v>0.53170473559391485</c:v>
                </c:pt>
                <c:pt idx="332">
                  <c:v>0.5318581161685193</c:v>
                </c:pt>
                <c:pt idx="333">
                  <c:v>0.53201292679898282</c:v>
                </c:pt>
                <c:pt idx="334">
                  <c:v>0.53216912032848751</c:v>
                </c:pt>
                <c:pt idx="335">
                  <c:v>0.53232664917897121</c:v>
                </c:pt>
                <c:pt idx="336">
                  <c:v>0.53248546536562025</c:v>
                </c:pt>
                <c:pt idx="337">
                  <c:v>0.5326455205114855</c:v>
                </c:pt>
                <c:pt idx="338">
                  <c:v>0.53280676586221909</c:v>
                </c:pt>
                <c:pt idx="339">
                  <c:v>0.53296915230092523</c:v>
                </c:pt>
                <c:pt idx="340">
                  <c:v>0.53313263036312153</c:v>
                </c:pt>
                <c:pt idx="341">
                  <c:v>0.53329715025180668</c:v>
                </c:pt>
                <c:pt idx="342">
                  <c:v>0.53346266185262881</c:v>
                </c:pt>
                <c:pt idx="343">
                  <c:v>0.53362911474915087</c:v>
                </c:pt>
                <c:pt idx="344">
                  <c:v>0.5337964582382082</c:v>
                </c:pt>
                <c:pt idx="345">
                  <c:v>0.53396464134535304</c:v>
                </c:pt>
                <c:pt idx="346">
                  <c:v>0.53413361284038152</c:v>
                </c:pt>
                <c:pt idx="347">
                  <c:v>0.53430332125293956</c:v>
                </c:pt>
                <c:pt idx="348">
                  <c:v>0.53447371488820061</c:v>
                </c:pt>
                <c:pt idx="349">
                  <c:v>0.53464474184261279</c:v>
                </c:pt>
                <c:pt idx="350">
                  <c:v>0.53481635001970895</c:v>
                </c:pt>
                <c:pt idx="351">
                  <c:v>0.53498848714597591</c:v>
                </c:pt>
                <c:pt idx="352">
                  <c:v>0.53516110078677759</c:v>
                </c:pt>
                <c:pt idx="353">
                  <c:v>0.53533413836232679</c:v>
                </c:pt>
                <c:pt idx="354">
                  <c:v>0.53550754716370175</c:v>
                </c:pt>
                <c:pt idx="355">
                  <c:v>0.53568127436890167</c:v>
                </c:pt>
                <c:pt idx="356">
                  <c:v>0.53585526705893705</c:v>
                </c:pt>
                <c:pt idx="357">
                  <c:v>0.53602947223394881</c:v>
                </c:pt>
                <c:pt idx="358">
                  <c:v>0.53620383682935324</c:v>
                </c:pt>
                <c:pt idx="359">
                  <c:v>0.53637830773200545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609-4266-914D-9D55AAED0CF5}"/>
            </c:ext>
          </c:extLst>
        </c:ser>
        <c:ser>
          <c:idx val="7"/>
          <c:order val="7"/>
          <c:tx>
            <c:strRef>
              <c:f>{"Forks"}</c:f>
              <c:strCache>
                <c:ptCount val="1"/>
                <c:pt idx="0">
                  <c:v>Forks</c:v>
                </c:pt>
              </c:strCache>
            </c:strRef>
          </c:tx>
          <c:spPr>
            <a:ln w="19050" cap="rnd">
              <a:solidFill>
                <a:srgbClr val="57811B"/>
              </a:solidFill>
              <a:round/>
            </a:ln>
            <a:effectLst/>
          </c:spPr>
          <c:marker>
            <c:symbol val="none"/>
          </c:marker>
          <c:xVal>
            <c:numRef>
              <c:f>'ER6N Data'!$Z$3:$Z$4</c:f>
              <c:numCache>
                <c:formatCode>General</c:formatCode>
                <c:ptCount val="2"/>
                <c:pt idx="0">
                  <c:v>0</c:v>
                </c:pt>
                <c:pt idx="1">
                  <c:v>0.24494159108270563</c:v>
                </c:pt>
              </c:numCache>
            </c:numRef>
          </c:xVal>
          <c:yVal>
            <c:numRef>
              <c:f>'ER6N Data'!$AA$3:$AA$4</c:f>
              <c:numCache>
                <c:formatCode>General</c:formatCode>
                <c:ptCount val="2"/>
                <c:pt idx="0">
                  <c:v>0.2999</c:v>
                </c:pt>
                <c:pt idx="1">
                  <c:v>0.96076810859495443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609-4266-914D-9D55AAED0CF5}"/>
            </c:ext>
          </c:extLst>
        </c:ser>
        <c:ser>
          <c:idx val="8"/>
          <c:order val="8"/>
          <c:tx>
            <c:strRef>
              <c:f>{"Steering Axis"}</c:f>
              <c:strCache>
                <c:ptCount val="1"/>
                <c:pt idx="0">
                  <c:v>Steering Axis</c:v>
                </c:pt>
              </c:strCache>
            </c:strRef>
          </c:tx>
          <c:spPr>
            <a:ln w="19050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xVal>
            <c:numRef>
              <c:f>'ER6N Data'!$AD$3:$AD$4</c:f>
              <c:numCache>
                <c:formatCode>General</c:formatCode>
                <c:ptCount val="2"/>
                <c:pt idx="0">
                  <c:v>0.26603911157559224</c:v>
                </c:pt>
                <c:pt idx="1">
                  <c:v>-8.7158061368953654E-2</c:v>
                </c:pt>
              </c:numCache>
            </c:numRef>
          </c:xVal>
          <c:yVal>
            <c:numRef>
              <c:f>'ER6N Data'!$AE$3:$AE$4</c:f>
              <c:numCache>
                <c:formatCode>General</c:formatCode>
                <c:ptCount val="2"/>
                <c:pt idx="0">
                  <c:v>0.95294860547440829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609-4266-914D-9D55AAED0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038536"/>
        <c:axId val="1478040584"/>
      </c:scatterChart>
      <c:valAx>
        <c:axId val="147803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40584"/>
        <c:crosses val="autoZero"/>
        <c:crossBetween val="midCat"/>
      </c:valAx>
      <c:valAx>
        <c:axId val="147804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038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5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6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1</xdr:row>
      <xdr:rowOff>4761</xdr:rowOff>
    </xdr:from>
    <xdr:to>
      <xdr:col>36</xdr:col>
      <xdr:colOff>314325</xdr:colOff>
      <xdr:row>29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DCCA0C-E8AF-4D37-8A5A-155251585D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609599</xdr:colOff>
      <xdr:row>32</xdr:row>
      <xdr:rowOff>0</xdr:rowOff>
    </xdr:from>
    <xdr:to>
      <xdr:col>36</xdr:col>
      <xdr:colOff>314325</xdr:colOff>
      <xdr:row>60</xdr:row>
      <xdr:rowOff>52389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02DC66-60D0-4AE8-A18F-2B3FF8DEEC85}"/>
            </a:ext>
            <a:ext uri="{147F2762-F138-4A5C-976F-8EAC2B608ADB}">
              <a16:predDERef xmlns:a16="http://schemas.microsoft.com/office/drawing/2014/main" pred="{05DCCA0C-E8AF-4D37-8A5A-155251585D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600075</xdr:colOff>
      <xdr:row>1</xdr:row>
      <xdr:rowOff>180975</xdr:rowOff>
    </xdr:from>
    <xdr:to>
      <xdr:col>36</xdr:col>
      <xdr:colOff>57150</xdr:colOff>
      <xdr:row>30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2CD825-CA02-4AE0-A218-9AF5811B6A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</xdr:row>
      <xdr:rowOff>0</xdr:rowOff>
    </xdr:from>
    <xdr:to>
      <xdr:col>18</xdr:col>
      <xdr:colOff>66675</xdr:colOff>
      <xdr:row>30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5759F35-3B9F-489A-8961-42CD6CD55A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219075</xdr:colOff>
      <xdr:row>2</xdr:row>
      <xdr:rowOff>9525</xdr:rowOff>
    </xdr:from>
    <xdr:to>
      <xdr:col>58</xdr:col>
      <xdr:colOff>285750</xdr:colOff>
      <xdr:row>31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E466571-85B4-460F-8660-FF195C31D7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219075</xdr:colOff>
      <xdr:row>2</xdr:row>
      <xdr:rowOff>9525</xdr:rowOff>
    </xdr:from>
    <xdr:to>
      <xdr:col>58</xdr:col>
      <xdr:colOff>285750</xdr:colOff>
      <xdr:row>31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FE2535-1C47-2AFA-CADB-95C8D54E30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400270_student_uwtsd_ac_uk/Documents/Uni%20Work/Yr1/Motorcycle%20Dynamics/Magic%20Spreadsheet.xlsx" TargetMode="External"/><Relationship Id="rId1" Type="http://schemas.openxmlformats.org/officeDocument/2006/relationships/externalLinkPath" Target="Magic%20Spread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mnE8pnMXrUGutWNtB1vupAdzglcoDVJOpr6N-F5E1kN4eA0Xc206RqBppsV3aeAM" itemId="016NV4JACJWA2MAVPSTJDIXJQ3WGF2WIHD">
      <xxl21:absoluteUrl r:id="rId2"/>
    </xxl21:alternateUrls>
    <sheetNames>
      <sheetName val="Trail Calculation"/>
      <sheetName val="Centre of Gravity"/>
      <sheetName val="Wheel Diameter"/>
      <sheetName val="Gearbox Calculator"/>
      <sheetName val="Shift Point Data"/>
    </sheetNames>
    <sheetDataSet>
      <sheetData sheetId="0"/>
      <sheetData sheetId="1"/>
      <sheetData sheetId="2">
        <row r="3">
          <cell r="E3">
            <v>0.62379999999999991</v>
          </cell>
        </row>
      </sheetData>
      <sheetData sheetId="3"/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29"/>
  <sheetViews>
    <sheetView tabSelected="1" workbookViewId="0">
      <selection activeCell="A2" sqref="A2"/>
    </sheetView>
  </sheetViews>
  <sheetFormatPr defaultRowHeight="15"/>
  <cols>
    <col min="2" max="2" width="11.7109375" bestFit="1" customWidth="1"/>
    <col min="3" max="3" width="12" bestFit="1" customWidth="1"/>
    <col min="4" max="4" width="14.140625" bestFit="1" customWidth="1"/>
    <col min="5" max="5" width="12.85546875" bestFit="1" customWidth="1"/>
    <col min="7" max="7" width="11.7109375" bestFit="1" customWidth="1"/>
    <col min="8" max="9" width="12" bestFit="1" customWidth="1"/>
    <col min="10" max="10" width="12.85546875" bestFit="1" customWidth="1"/>
    <col min="12" max="12" width="12.42578125" bestFit="1" customWidth="1"/>
    <col min="13" max="14" width="12" bestFit="1" customWidth="1"/>
    <col min="15" max="15" width="12.85546875" bestFit="1" customWidth="1"/>
    <col min="17" max="17" width="11.7109375" bestFit="1" customWidth="1"/>
    <col min="18" max="19" width="12" bestFit="1" customWidth="1"/>
    <col min="20" max="20" width="12.85546875" bestFit="1" customWidth="1"/>
  </cols>
  <sheetData>
    <row r="2" spans="2:20">
      <c r="B2" s="82" t="s">
        <v>0</v>
      </c>
      <c r="G2" s="82" t="s">
        <v>1</v>
      </c>
      <c r="L2" s="84" t="s">
        <v>2</v>
      </c>
      <c r="Q2" s="84" t="s">
        <v>3</v>
      </c>
    </row>
    <row r="3" spans="2:20">
      <c r="B3" s="83" t="s">
        <v>4</v>
      </c>
      <c r="C3" s="83" t="s">
        <v>5</v>
      </c>
      <c r="D3" s="83" t="s">
        <v>6</v>
      </c>
      <c r="E3" s="83" t="s">
        <v>7</v>
      </c>
      <c r="G3" s="83" t="s">
        <v>4</v>
      </c>
      <c r="H3" s="83" t="s">
        <v>5</v>
      </c>
      <c r="I3" s="83" t="s">
        <v>6</v>
      </c>
      <c r="J3" s="83" t="s">
        <v>7</v>
      </c>
      <c r="L3" s="85" t="s">
        <v>4</v>
      </c>
      <c r="M3" s="85" t="s">
        <v>5</v>
      </c>
      <c r="N3" s="85" t="s">
        <v>6</v>
      </c>
      <c r="O3" s="85" t="s">
        <v>7</v>
      </c>
      <c r="Q3" s="85" t="s">
        <v>4</v>
      </c>
      <c r="R3" s="85" t="s">
        <v>5</v>
      </c>
      <c r="S3" s="85" t="s">
        <v>6</v>
      </c>
      <c r="T3" s="85" t="s">
        <v>7</v>
      </c>
    </row>
    <row r="4" spans="2:20">
      <c r="B4" s="3">
        <v>120</v>
      </c>
      <c r="C4" s="4">
        <v>70</v>
      </c>
      <c r="D4" s="4">
        <v>17</v>
      </c>
      <c r="E4" s="5">
        <f>((D4*25.4)+(2*(C4/100)*B4))/1000</f>
        <v>0.5998</v>
      </c>
      <c r="G4" s="3">
        <v>160</v>
      </c>
      <c r="H4" s="4">
        <v>60</v>
      </c>
      <c r="I4" s="4">
        <v>17</v>
      </c>
      <c r="J4" s="5">
        <f>((I4*25.4)+(2*(H4/100)*G4))/1000</f>
        <v>0.62379999999999991</v>
      </c>
      <c r="L4" s="3">
        <v>120</v>
      </c>
      <c r="M4" s="4">
        <v>70</v>
      </c>
      <c r="N4" s="4">
        <v>17</v>
      </c>
      <c r="O4" s="5">
        <f>((N4*25.4)+(2*(M4/100)*L4))/1000</f>
        <v>0.5998</v>
      </c>
      <c r="Q4" s="3">
        <v>170</v>
      </c>
      <c r="R4" s="4">
        <v>60</v>
      </c>
      <c r="S4" s="4">
        <v>17</v>
      </c>
      <c r="T4" s="5">
        <f>((S4*25.4)+(2*(R4/100)*Q4))/1000</f>
        <v>0.63579999999999992</v>
      </c>
    </row>
    <row r="15" spans="2:20">
      <c r="B15" t="s">
        <v>8</v>
      </c>
      <c r="C15" t="s">
        <v>9</v>
      </c>
      <c r="D15" t="s">
        <v>10</v>
      </c>
    </row>
    <row r="16" spans="2:20">
      <c r="B16">
        <v>90</v>
      </c>
      <c r="C16">
        <v>30</v>
      </c>
      <c r="D16">
        <v>12</v>
      </c>
    </row>
    <row r="17" spans="2:4">
      <c r="B17">
        <v>100</v>
      </c>
      <c r="C17">
        <v>35</v>
      </c>
      <c r="D17">
        <v>13</v>
      </c>
    </row>
    <row r="18" spans="2:4">
      <c r="B18">
        <v>110</v>
      </c>
      <c r="C18">
        <v>40</v>
      </c>
      <c r="D18">
        <v>14</v>
      </c>
    </row>
    <row r="19" spans="2:4">
      <c r="B19">
        <v>120</v>
      </c>
      <c r="C19">
        <v>45</v>
      </c>
      <c r="D19">
        <v>15</v>
      </c>
    </row>
    <row r="20" spans="2:4">
      <c r="B20">
        <v>130</v>
      </c>
      <c r="C20">
        <v>50</v>
      </c>
      <c r="D20">
        <v>16</v>
      </c>
    </row>
    <row r="21" spans="2:4">
      <c r="B21">
        <v>140</v>
      </c>
      <c r="C21">
        <v>55</v>
      </c>
      <c r="D21">
        <v>17</v>
      </c>
    </row>
    <row r="22" spans="2:4">
      <c r="B22">
        <v>150</v>
      </c>
      <c r="C22">
        <v>60</v>
      </c>
      <c r="D22">
        <v>18</v>
      </c>
    </row>
    <row r="23" spans="2:4">
      <c r="B23">
        <v>160</v>
      </c>
      <c r="C23">
        <v>65</v>
      </c>
      <c r="D23">
        <v>19</v>
      </c>
    </row>
    <row r="24" spans="2:4">
      <c r="B24">
        <v>170</v>
      </c>
      <c r="C24">
        <v>70</v>
      </c>
      <c r="D24">
        <v>20</v>
      </c>
    </row>
    <row r="25" spans="2:4">
      <c r="B25">
        <v>180</v>
      </c>
      <c r="C25">
        <v>75</v>
      </c>
      <c r="D25">
        <v>21</v>
      </c>
    </row>
    <row r="26" spans="2:4">
      <c r="B26">
        <v>190</v>
      </c>
      <c r="C26">
        <v>80</v>
      </c>
      <c r="D26">
        <v>22</v>
      </c>
    </row>
    <row r="27" spans="2:4">
      <c r="B27">
        <v>200</v>
      </c>
      <c r="C27">
        <v>85</v>
      </c>
    </row>
    <row r="28" spans="2:4">
      <c r="B28">
        <v>210</v>
      </c>
      <c r="C28">
        <v>90</v>
      </c>
    </row>
    <row r="29" spans="2:4">
      <c r="B29">
        <v>220</v>
      </c>
      <c r="C29">
        <v>95</v>
      </c>
    </row>
  </sheetData>
  <dataValidations count="3">
    <dataValidation type="list" allowBlank="1" showInputMessage="1" showErrorMessage="1" sqref="D4 I4 N4 S4" xr:uid="{D90B9C58-2559-43AE-9BAB-299A38E2E061}">
      <formula1>$D$16:$D$26</formula1>
    </dataValidation>
    <dataValidation type="list" allowBlank="1" showInputMessage="1" showErrorMessage="1" sqref="C4 H4 M4 R4" xr:uid="{DB8C9010-2FA4-48C3-BC7C-E1A8F800ACFA}">
      <formula1>$C$16:$C$29</formula1>
    </dataValidation>
    <dataValidation type="list" allowBlank="1" showInputMessage="1" showErrorMessage="1" sqref="B4 G4 L4 Q4" xr:uid="{1EEB8D2F-DDE9-4015-837F-7788B0502DB6}">
      <formula1>$B$16:$B$29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629ED-B9D2-4BDB-8FE0-67B900B38004}">
  <dimension ref="B2:F10"/>
  <sheetViews>
    <sheetView workbookViewId="0">
      <selection activeCell="C7" sqref="C7"/>
    </sheetView>
  </sheetViews>
  <sheetFormatPr defaultRowHeight="15"/>
  <cols>
    <col min="2" max="2" width="22.85546875" bestFit="1" customWidth="1"/>
    <col min="3" max="3" width="12.28515625" bestFit="1" customWidth="1"/>
    <col min="5" max="5" width="22.85546875" bestFit="1" customWidth="1"/>
    <col min="6" max="6" width="12.28515625" bestFit="1" customWidth="1"/>
  </cols>
  <sheetData>
    <row r="2" spans="2:6">
      <c r="B2" s="58" t="s">
        <v>11</v>
      </c>
      <c r="E2" s="59" t="s">
        <v>12</v>
      </c>
    </row>
    <row r="3" spans="2:6">
      <c r="B3" s="86" t="s">
        <v>13</v>
      </c>
      <c r="C3" s="53">
        <f>'Wheel Diameter'!E4*500</f>
        <v>299.89999999999998</v>
      </c>
      <c r="E3" s="90" t="s">
        <v>13</v>
      </c>
      <c r="F3" s="53">
        <f>'Wheel Diameter'!O4*500</f>
        <v>299.89999999999998</v>
      </c>
    </row>
    <row r="4" spans="2:6">
      <c r="B4" s="87" t="s">
        <v>14</v>
      </c>
      <c r="C4" s="54">
        <f>'ER6N Data'!C5</f>
        <v>21.5</v>
      </c>
      <c r="E4" s="91" t="s">
        <v>14</v>
      </c>
      <c r="F4" s="54">
        <f>'ZXR750 Data'!C5</f>
        <v>20.5</v>
      </c>
    </row>
    <row r="5" spans="2:6">
      <c r="B5" s="88" t="s">
        <v>15</v>
      </c>
      <c r="C5" s="55">
        <v>22.5</v>
      </c>
      <c r="E5" s="92" t="s">
        <v>15</v>
      </c>
      <c r="F5" s="55">
        <v>32.25</v>
      </c>
    </row>
    <row r="7" spans="2:6">
      <c r="B7" s="89" t="s">
        <v>16</v>
      </c>
      <c r="C7" s="52">
        <f>(((C3*SIN(RADIANS(C4))-C5)/COS(RADIANS(C4))))</f>
        <v>93.951061225346038</v>
      </c>
      <c r="E7" s="93" t="s">
        <v>16</v>
      </c>
      <c r="F7" s="52">
        <f>(((F3*SIN(RADIANS(F4))-F5)/COS(RADIANS(F4))))</f>
        <v>77.697613396755145</v>
      </c>
    </row>
    <row r="10" spans="2:6">
      <c r="B10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DE7D4-C5CF-4B2D-A0CE-1DCDA345AB01}">
  <dimension ref="B2:I30"/>
  <sheetViews>
    <sheetView workbookViewId="0">
      <selection activeCell="L27" sqref="L27"/>
    </sheetView>
  </sheetViews>
  <sheetFormatPr defaultRowHeight="15"/>
  <cols>
    <col min="2" max="2" width="27.5703125" bestFit="1" customWidth="1"/>
    <col min="3" max="3" width="7" bestFit="1" customWidth="1"/>
    <col min="4" max="4" width="20.7109375" bestFit="1" customWidth="1"/>
    <col min="5" max="5" width="9.42578125" bestFit="1" customWidth="1"/>
    <col min="6" max="6" width="13.42578125" bestFit="1" customWidth="1"/>
    <col min="7" max="7" width="13.140625" bestFit="1" customWidth="1"/>
    <col min="8" max="8" width="13.85546875" bestFit="1" customWidth="1"/>
    <col min="9" max="9" width="8.140625" bestFit="1" customWidth="1"/>
  </cols>
  <sheetData>
    <row r="2" spans="2:9">
      <c r="B2" s="23" t="s">
        <v>11</v>
      </c>
      <c r="E2" s="24" t="s">
        <v>17</v>
      </c>
      <c r="F2" s="25" t="s">
        <v>18</v>
      </c>
      <c r="G2" s="25" t="s">
        <v>19</v>
      </c>
      <c r="H2" s="26" t="s">
        <v>20</v>
      </c>
    </row>
    <row r="3" spans="2:9">
      <c r="B3" s="29" t="s">
        <v>21</v>
      </c>
      <c r="C3" s="2">
        <f>E3+E4</f>
        <v>192.8</v>
      </c>
      <c r="D3" s="29" t="s">
        <v>22</v>
      </c>
      <c r="E3" s="1">
        <v>96.15</v>
      </c>
      <c r="F3" s="1">
        <v>130.55000000000001</v>
      </c>
      <c r="G3" s="1">
        <f>C3-G4</f>
        <v>105.55000000000001</v>
      </c>
      <c r="H3" s="2">
        <f>C5-H4</f>
        <v>155.60000000000002</v>
      </c>
    </row>
    <row r="4" spans="2:9">
      <c r="B4" s="30" t="s">
        <v>23</v>
      </c>
      <c r="C4" s="12">
        <v>106.25</v>
      </c>
      <c r="D4" s="31" t="s">
        <v>24</v>
      </c>
      <c r="E4" s="4">
        <v>96.65</v>
      </c>
      <c r="F4" s="4">
        <v>169.35</v>
      </c>
      <c r="G4" s="4">
        <v>87.25</v>
      </c>
      <c r="H4" s="5">
        <v>143.44999999999999</v>
      </c>
    </row>
    <row r="5" spans="2:9">
      <c r="B5" s="30" t="s">
        <v>25</v>
      </c>
      <c r="C5" s="12">
        <f>C3+C4</f>
        <v>299.05</v>
      </c>
    </row>
    <row r="6" spans="2:9">
      <c r="B6" s="30" t="s">
        <v>26</v>
      </c>
      <c r="C6" s="12">
        <v>1.405</v>
      </c>
      <c r="E6" s="27" t="s">
        <v>27</v>
      </c>
      <c r="F6" s="28" t="s">
        <v>28</v>
      </c>
      <c r="H6" s="27" t="s">
        <v>27</v>
      </c>
      <c r="I6" s="28" t="s">
        <v>28</v>
      </c>
    </row>
    <row r="7" spans="2:9">
      <c r="B7" s="30" t="s">
        <v>29</v>
      </c>
      <c r="C7" s="12">
        <f>('Wheel Diameter'!E4+'Wheel Diameter'!J4)/4</f>
        <v>0.30589999999999995</v>
      </c>
      <c r="D7" s="32" t="s">
        <v>30</v>
      </c>
      <c r="E7" s="17">
        <f>(E4*C6)/(C3)</f>
        <v>0.70432183609958499</v>
      </c>
      <c r="F7" s="18">
        <f>(F4*C6)/(C5)</f>
        <v>0.79564203310483195</v>
      </c>
      <c r="G7" s="32" t="s">
        <v>31</v>
      </c>
      <c r="H7" s="17">
        <f>(E3/C3)*100</f>
        <v>49.870331950207472</v>
      </c>
      <c r="I7" s="18">
        <f>(F3/C5)*100</f>
        <v>43.654907206152821</v>
      </c>
    </row>
    <row r="8" spans="2:9">
      <c r="B8" s="30" t="s">
        <v>32</v>
      </c>
      <c r="C8" s="34">
        <v>0.4</v>
      </c>
      <c r="D8" s="33" t="s">
        <v>33</v>
      </c>
      <c r="E8" s="20">
        <f>(((C6*(E4-G4))/(C3*TAN(RADIANS(C10))))+C7)</f>
        <v>0.53655283179637825</v>
      </c>
      <c r="F8" s="21">
        <f>((C6*(F4-H4))/(C5*TAN(RADIANS(C10)))+C7)</f>
        <v>0.71562637772515458</v>
      </c>
      <c r="G8" s="33" t="s">
        <v>34</v>
      </c>
      <c r="H8" s="20">
        <f>(E4/C3)*100</f>
        <v>50.129668049792528</v>
      </c>
      <c r="I8" s="21">
        <f>(F4/C5)*100</f>
        <v>56.629326199632168</v>
      </c>
    </row>
    <row r="9" spans="2:9">
      <c r="B9" s="30" t="s">
        <v>35</v>
      </c>
      <c r="C9" s="12">
        <v>0</v>
      </c>
    </row>
    <row r="10" spans="2:9">
      <c r="B10" s="31" t="s">
        <v>36</v>
      </c>
      <c r="C10" s="22">
        <f>DEGREES((ASIN(C8/C6)))</f>
        <v>16.540768092713805</v>
      </c>
    </row>
    <row r="12" spans="2:9">
      <c r="B12" s="6" t="s">
        <v>12</v>
      </c>
      <c r="E12" s="7" t="s">
        <v>17</v>
      </c>
      <c r="F12" s="8" t="s">
        <v>18</v>
      </c>
      <c r="G12" s="8" t="s">
        <v>19</v>
      </c>
      <c r="H12" s="9" t="s">
        <v>20</v>
      </c>
    </row>
    <row r="13" spans="2:9">
      <c r="B13" s="10" t="s">
        <v>21</v>
      </c>
      <c r="C13" s="2">
        <f>E13+E14</f>
        <v>197.1</v>
      </c>
      <c r="D13" s="10" t="s">
        <v>22</v>
      </c>
      <c r="E13" s="1">
        <v>105.85</v>
      </c>
      <c r="F13" s="1">
        <v>150.4</v>
      </c>
      <c r="G13" s="1">
        <v>114.85</v>
      </c>
      <c r="H13" s="2">
        <v>175.7</v>
      </c>
    </row>
    <row r="14" spans="2:9">
      <c r="B14" s="11" t="s">
        <v>23</v>
      </c>
      <c r="C14" s="12">
        <v>117.85</v>
      </c>
      <c r="D14" s="13" t="s">
        <v>24</v>
      </c>
      <c r="E14" s="4">
        <v>91.25</v>
      </c>
      <c r="F14" s="4">
        <v>164.6</v>
      </c>
      <c r="G14" s="4">
        <v>82.2</v>
      </c>
      <c r="H14" s="5">
        <v>138.30000000000001</v>
      </c>
    </row>
    <row r="15" spans="2:9">
      <c r="B15" s="11" t="s">
        <v>25</v>
      </c>
      <c r="C15" s="12">
        <f>C13+C14</f>
        <v>314.95</v>
      </c>
    </row>
    <row r="16" spans="2:9">
      <c r="B16" s="11" t="s">
        <v>26</v>
      </c>
      <c r="C16" s="12">
        <v>1.4450000000000001</v>
      </c>
      <c r="E16" s="14" t="s">
        <v>27</v>
      </c>
      <c r="F16" s="15" t="s">
        <v>28</v>
      </c>
      <c r="H16" s="14" t="s">
        <v>27</v>
      </c>
      <c r="I16" s="15" t="s">
        <v>28</v>
      </c>
    </row>
    <row r="17" spans="2:9">
      <c r="B17" s="11" t="s">
        <v>29</v>
      </c>
      <c r="C17" s="12">
        <f>('Wheel Diameter'!O4+'Wheel Diameter'!T4)/4</f>
        <v>0.30889999999999995</v>
      </c>
      <c r="D17" s="16" t="s">
        <v>30</v>
      </c>
      <c r="E17" s="17">
        <f>(E14*C16)/(C13)</f>
        <v>0.66898148148148162</v>
      </c>
      <c r="F17" s="18">
        <f>(F14*C16)/(C15)</f>
        <v>0.7551897126528021</v>
      </c>
      <c r="G17" s="16" t="s">
        <v>31</v>
      </c>
      <c r="H17" s="17">
        <f>(E13/C13)*100</f>
        <v>53.703703703703695</v>
      </c>
      <c r="I17" s="18">
        <f>(F13/C15)*100</f>
        <v>47.75361168439435</v>
      </c>
    </row>
    <row r="18" spans="2:9">
      <c r="B18" s="11" t="s">
        <v>32</v>
      </c>
      <c r="C18" s="34">
        <v>0.4</v>
      </c>
      <c r="D18" s="19" t="s">
        <v>33</v>
      </c>
      <c r="E18" s="20">
        <f>(((C16*(E14-G14))/(C13*TAN(RADIANS(C20))))+C17)</f>
        <v>0.53921707751674997</v>
      </c>
      <c r="F18" s="21">
        <f>((C16*(F14-H14))/(C15*TAN(RADIANS(C20)))+C17)</f>
        <v>0.72776909848389593</v>
      </c>
      <c r="G18" s="19" t="s">
        <v>34</v>
      </c>
      <c r="H18" s="20">
        <f>(E14/C13)*100</f>
        <v>46.296296296296298</v>
      </c>
      <c r="I18" s="21">
        <f>(F14/C15)*100</f>
        <v>52.262263851404988</v>
      </c>
    </row>
    <row r="19" spans="2:9">
      <c r="B19" s="11" t="s">
        <v>35</v>
      </c>
      <c r="C19" s="12">
        <v>0</v>
      </c>
    </row>
    <row r="20" spans="2:9">
      <c r="B20" s="13" t="s">
        <v>36</v>
      </c>
      <c r="C20" s="22">
        <f>DEGREES((ASIN(C18/C16)))</f>
        <v>16.07030149600681</v>
      </c>
    </row>
    <row r="27" spans="2:9">
      <c r="E27" s="67"/>
      <c r="F27" s="67"/>
      <c r="H27" s="67"/>
      <c r="I27" s="67"/>
    </row>
    <row r="28" spans="2:9">
      <c r="C28" s="36"/>
      <c r="E28" s="67"/>
      <c r="F28" s="67"/>
      <c r="H28" s="67"/>
      <c r="I28" s="67"/>
    </row>
    <row r="30" spans="2:9">
      <c r="C30" s="3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B618C-CF75-4CDC-912A-1C35704FB20E}">
  <dimension ref="A1:Q43"/>
  <sheetViews>
    <sheetView workbookViewId="0">
      <selection activeCell="I40" sqref="I40"/>
    </sheetView>
  </sheetViews>
  <sheetFormatPr defaultRowHeight="15"/>
  <cols>
    <col min="1" max="1" width="11" bestFit="1" customWidth="1"/>
    <col min="2" max="2" width="18.5703125" bestFit="1" customWidth="1"/>
    <col min="3" max="3" width="6.85546875" bestFit="1" customWidth="1"/>
    <col min="4" max="4" width="3" bestFit="1" customWidth="1"/>
    <col min="5" max="5" width="11.85546875" bestFit="1" customWidth="1"/>
    <col min="6" max="6" width="10.85546875" bestFit="1" customWidth="1"/>
    <col min="7" max="7" width="9.7109375" bestFit="1" customWidth="1"/>
    <col min="8" max="8" width="5" customWidth="1"/>
    <col min="9" max="9" width="12.140625" bestFit="1" customWidth="1"/>
    <col min="10" max="11" width="8.5703125" bestFit="1" customWidth="1"/>
    <col min="12" max="12" width="6.28515625" bestFit="1" customWidth="1"/>
    <col min="13" max="13" width="19.5703125" bestFit="1" customWidth="1"/>
    <col min="14" max="14" width="12" bestFit="1" customWidth="1"/>
  </cols>
  <sheetData>
    <row r="1" spans="1:17">
      <c r="A1" s="74" t="s">
        <v>37</v>
      </c>
    </row>
    <row r="2" spans="1:17">
      <c r="B2" s="68" t="s">
        <v>38</v>
      </c>
      <c r="C2" s="60">
        <v>42</v>
      </c>
      <c r="D2" s="53">
        <v>88</v>
      </c>
      <c r="I2" s="73" t="s">
        <v>39</v>
      </c>
    </row>
    <row r="3" spans="1:17" ht="15" customHeight="1">
      <c r="B3" s="69" t="s">
        <v>40</v>
      </c>
      <c r="C3" s="61">
        <v>15</v>
      </c>
      <c r="D3" s="55">
        <v>46</v>
      </c>
      <c r="I3" s="109" t="s">
        <v>41</v>
      </c>
      <c r="J3" s="105" t="s">
        <v>42</v>
      </c>
      <c r="K3" s="105" t="s">
        <v>43</v>
      </c>
      <c r="L3" s="105" t="s">
        <v>44</v>
      </c>
      <c r="M3" s="105" t="s">
        <v>45</v>
      </c>
      <c r="N3" s="107" t="s">
        <v>46</v>
      </c>
      <c r="O3" s="100"/>
      <c r="P3" s="100"/>
      <c r="Q3" s="100"/>
    </row>
    <row r="4" spans="1:17">
      <c r="I4" s="110"/>
      <c r="J4" s="106"/>
      <c r="K4" s="106"/>
      <c r="L4" s="106"/>
      <c r="M4" s="106"/>
      <c r="N4" s="108"/>
      <c r="O4" s="100"/>
      <c r="P4" s="100"/>
      <c r="Q4" s="100"/>
    </row>
    <row r="5" spans="1:17">
      <c r="B5" s="68" t="s">
        <v>47</v>
      </c>
      <c r="C5" s="53">
        <f>'[1]Wheel Diameter'!E3</f>
        <v>0.62379999999999991</v>
      </c>
      <c r="I5" s="64">
        <v>0.625</v>
      </c>
      <c r="J5" s="65">
        <v>15</v>
      </c>
      <c r="K5" s="65">
        <v>46</v>
      </c>
      <c r="L5" s="65">
        <v>114</v>
      </c>
      <c r="M5" s="65">
        <v>100</v>
      </c>
      <c r="N5" s="66">
        <f>0.5*(L5-0.5*(J5+K5))*25.4*I5-M5</f>
        <v>562.78125</v>
      </c>
      <c r="Q5" s="36"/>
    </row>
    <row r="6" spans="1:17">
      <c r="B6" s="69" t="s">
        <v>48</v>
      </c>
      <c r="C6" s="55">
        <v>10000</v>
      </c>
    </row>
    <row r="9" spans="1:17">
      <c r="B9" s="70" t="s">
        <v>49</v>
      </c>
      <c r="C9" s="71"/>
      <c r="D9" s="71"/>
      <c r="E9" s="71" t="s">
        <v>50</v>
      </c>
      <c r="F9" s="71" t="s">
        <v>51</v>
      </c>
      <c r="G9" s="72" t="s">
        <v>52</v>
      </c>
      <c r="Q9" s="35"/>
    </row>
    <row r="10" spans="1:17">
      <c r="B10" s="56"/>
      <c r="G10" s="54"/>
    </row>
    <row r="11" spans="1:17">
      <c r="B11" s="56" t="s">
        <v>53</v>
      </c>
      <c r="C11">
        <v>16</v>
      </c>
      <c r="D11">
        <v>39</v>
      </c>
      <c r="E11" s="36">
        <f>(($C$6*60*(C11/D11)*($C$2/$D$2)*($C$5*PI()))/1000)*($C$3/$D$3)</f>
        <v>75.076136412579331</v>
      </c>
      <c r="F11" s="36">
        <f>$C$6*(C11/D11)*(D13/C13)</f>
        <v>7032.9670329670325</v>
      </c>
      <c r="G11" s="62">
        <f>$C$6-F11</f>
        <v>2967.0329670329675</v>
      </c>
    </row>
    <row r="12" spans="1:17">
      <c r="B12" s="56"/>
      <c r="G12" s="54"/>
    </row>
    <row r="13" spans="1:17">
      <c r="B13" s="56" t="s">
        <v>54</v>
      </c>
      <c r="C13">
        <v>21</v>
      </c>
      <c r="D13">
        <v>36</v>
      </c>
      <c r="E13" s="36">
        <f>(($C$6*60*(C13/D13)*($C$2/$D$2)*($C$5*PI()))/1000)*($C$3/$D$3)</f>
        <v>106.74888146163623</v>
      </c>
      <c r="F13" s="36">
        <f>$C$6*(C13/D13)*(D15/C15)</f>
        <v>7777.7777777777783</v>
      </c>
      <c r="G13" s="62">
        <f>$C$6-F13</f>
        <v>2222.2222222222217</v>
      </c>
    </row>
    <row r="14" spans="1:17">
      <c r="B14" s="56"/>
      <c r="G14" s="54"/>
    </row>
    <row r="15" spans="1:17">
      <c r="B15" s="56" t="s">
        <v>55</v>
      </c>
      <c r="C15">
        <v>24</v>
      </c>
      <c r="D15">
        <v>32</v>
      </c>
      <c r="E15" s="36">
        <f>(($C$6*60*(C15/D15)*($C$2/$D$2)*($C$5*PI()))/1000)*($C$3/$D$3)</f>
        <v>137.24856187924658</v>
      </c>
      <c r="F15" s="36">
        <f>$C$6*(C15/D15)*(D17/C17)</f>
        <v>8333.3333333333339</v>
      </c>
      <c r="G15" s="62">
        <f>$C$6-F15</f>
        <v>1666.6666666666661</v>
      </c>
    </row>
    <row r="16" spans="1:17">
      <c r="B16" s="56"/>
      <c r="G16" s="54"/>
    </row>
    <row r="17" spans="1:14">
      <c r="B17" s="56" t="s">
        <v>56</v>
      </c>
      <c r="C17">
        <v>27</v>
      </c>
      <c r="D17">
        <v>30</v>
      </c>
      <c r="E17" s="36">
        <f>(($C$6*60*(C17/D17)*($C$2/$D$2)*($C$5*PI()))/1000)*($C$3/$D$3)</f>
        <v>164.6982742550959</v>
      </c>
      <c r="F17" s="36">
        <f>$C$6*(C17/D17)*(D19/C19)</f>
        <v>8689.6551724137935</v>
      </c>
      <c r="G17" s="62">
        <f>$C$6-F17</f>
        <v>1310.3448275862065</v>
      </c>
    </row>
    <row r="18" spans="1:14">
      <c r="B18" s="56"/>
      <c r="G18" s="54"/>
    </row>
    <row r="19" spans="1:14">
      <c r="B19" s="56" t="s">
        <v>57</v>
      </c>
      <c r="C19">
        <v>29</v>
      </c>
      <c r="D19">
        <v>28</v>
      </c>
      <c r="E19" s="36">
        <f>(($C$6*60*(C19/D19)*($C$2/$D$2)*($C$5*PI()))/1000)*($C$3/$D$3)</f>
        <v>189.53372830943576</v>
      </c>
      <c r="F19" s="36">
        <f>$C$6*(C19/D19)*(D21/C21)</f>
        <v>8822.7513227513246</v>
      </c>
      <c r="G19" s="62">
        <f>$C$6-F19</f>
        <v>1177.2486772486754</v>
      </c>
    </row>
    <row r="20" spans="1:14">
      <c r="B20" s="56"/>
      <c r="G20" s="54"/>
    </row>
    <row r="21" spans="1:14">
      <c r="B21" s="57" t="s">
        <v>58</v>
      </c>
      <c r="C21" s="61">
        <v>27</v>
      </c>
      <c r="D21" s="61">
        <v>23</v>
      </c>
      <c r="E21" s="63">
        <f>(($C$6*60*(C21/D21)*($C$2/$D$2)*($C$5*PI()))/1000)*($C$3/$D$3)</f>
        <v>214.8238359849077</v>
      </c>
      <c r="F21" s="61"/>
      <c r="G21" s="55"/>
    </row>
    <row r="23" spans="1:14">
      <c r="A23" s="77" t="s">
        <v>12</v>
      </c>
    </row>
    <row r="24" spans="1:14">
      <c r="B24" s="75" t="s">
        <v>38</v>
      </c>
      <c r="C24" s="60">
        <v>50</v>
      </c>
      <c r="D24" s="53">
        <v>85</v>
      </c>
      <c r="I24" s="59" t="s">
        <v>39</v>
      </c>
    </row>
    <row r="25" spans="1:14" ht="15" customHeight="1">
      <c r="B25" s="76" t="s">
        <v>40</v>
      </c>
      <c r="C25" s="61">
        <v>15</v>
      </c>
      <c r="D25" s="55">
        <v>47</v>
      </c>
      <c r="I25" s="111" t="s">
        <v>41</v>
      </c>
      <c r="J25" s="101" t="s">
        <v>42</v>
      </c>
      <c r="K25" s="101" t="s">
        <v>43</v>
      </c>
      <c r="L25" s="101" t="s">
        <v>44</v>
      </c>
      <c r="M25" s="101" t="s">
        <v>45</v>
      </c>
      <c r="N25" s="103" t="s">
        <v>46</v>
      </c>
    </row>
    <row r="26" spans="1:14">
      <c r="I26" s="112"/>
      <c r="J26" s="102"/>
      <c r="K26" s="102"/>
      <c r="L26" s="102"/>
      <c r="M26" s="102"/>
      <c r="N26" s="104"/>
    </row>
    <row r="27" spans="1:14">
      <c r="B27" s="75" t="s">
        <v>47</v>
      </c>
      <c r="C27" s="53">
        <f>'Wheel Diameter'!T4</f>
        <v>0.63579999999999992</v>
      </c>
      <c r="I27" s="64">
        <v>0.625</v>
      </c>
      <c r="J27" s="65">
        <v>15</v>
      </c>
      <c r="K27" s="65">
        <v>47</v>
      </c>
      <c r="L27" s="65">
        <v>112</v>
      </c>
      <c r="M27" s="65">
        <v>112</v>
      </c>
      <c r="N27" s="66">
        <f>0.5*(L27-0.5*(J27+K27))*25.4*I27-M27</f>
        <v>530.9375</v>
      </c>
    </row>
    <row r="28" spans="1:14">
      <c r="B28" s="76" t="s">
        <v>48</v>
      </c>
      <c r="C28" s="55">
        <v>10000</v>
      </c>
    </row>
    <row r="31" spans="1:14">
      <c r="B31" s="78" t="s">
        <v>49</v>
      </c>
      <c r="C31" s="79"/>
      <c r="D31" s="79"/>
      <c r="E31" s="79" t="s">
        <v>50</v>
      </c>
      <c r="F31" s="79" t="s">
        <v>51</v>
      </c>
      <c r="G31" s="80" t="s">
        <v>52</v>
      </c>
    </row>
    <row r="32" spans="1:14">
      <c r="B32" s="56"/>
      <c r="G32" s="54"/>
    </row>
    <row r="33" spans="2:7">
      <c r="B33" s="56" t="s">
        <v>53</v>
      </c>
      <c r="C33">
        <v>13</v>
      </c>
      <c r="D33">
        <v>38</v>
      </c>
      <c r="E33" s="36">
        <f>(($C$28*60*(C33/D33)*($C$24/$D$24)*($C$27*PI()))/1000)*($C$25/$D$25)</f>
        <v>76.970779023394272</v>
      </c>
      <c r="F33" s="36">
        <f>$C$28*(C33/D33)*(D35/C35)</f>
        <v>7269.7368421052633</v>
      </c>
      <c r="G33" s="62">
        <f>$C$28-F33</f>
        <v>2730.2631578947367</v>
      </c>
    </row>
    <row r="34" spans="2:7">
      <c r="B34" s="56"/>
      <c r="G34" s="54"/>
    </row>
    <row r="35" spans="2:7">
      <c r="B35" s="56" t="s">
        <v>54</v>
      </c>
      <c r="C35">
        <v>16</v>
      </c>
      <c r="D35">
        <v>34</v>
      </c>
      <c r="E35" s="36">
        <f>(($C$28*60*(C35/D35)*($C$24/$D$24)*($C$27*PI()))/1000)*($C$25/$D$25)</f>
        <v>105.8783566656645</v>
      </c>
      <c r="F35" s="36">
        <f>$C$28*(C35/D35)*(D37/C37)</f>
        <v>7843.1372549019616</v>
      </c>
      <c r="G35" s="62">
        <f>$C$28-F35</f>
        <v>2156.8627450980384</v>
      </c>
    </row>
    <row r="36" spans="2:7">
      <c r="B36" s="56"/>
      <c r="G36" s="54"/>
    </row>
    <row r="37" spans="2:7">
      <c r="B37" s="56" t="s">
        <v>55</v>
      </c>
      <c r="C37">
        <v>21</v>
      </c>
      <c r="D37">
        <v>35</v>
      </c>
      <c r="E37" s="36">
        <f>(($C$28*60*(C37/D37)*($C$24/$D$24)*($C$27*PI()))/1000)*($C$25/$D$25)</f>
        <v>134.99490474872226</v>
      </c>
      <c r="F37" s="36">
        <f>$C$28*(C37/D37)*(D39/C39)</f>
        <v>8285.7142857142862</v>
      </c>
      <c r="G37" s="62">
        <f>$C$28-F37</f>
        <v>1714.2857142857138</v>
      </c>
    </row>
    <row r="38" spans="2:7">
      <c r="B38" s="56"/>
      <c r="G38" s="54"/>
    </row>
    <row r="39" spans="2:7">
      <c r="B39" s="56" t="s">
        <v>56</v>
      </c>
      <c r="C39">
        <v>21</v>
      </c>
      <c r="D39">
        <v>29</v>
      </c>
      <c r="E39" s="36">
        <f>(($C$28*60*(C39/D39)*($C$24/$D$24)*($C$27*PI()))/1000)*($C$25/$D$25)</f>
        <v>162.92488504156134</v>
      </c>
      <c r="F39" s="36">
        <f>$C$28*(C39/D39)*(D41/C41)</f>
        <v>8815.5922038980516</v>
      </c>
      <c r="G39" s="62">
        <f>$C$28-F39</f>
        <v>1184.4077961019484</v>
      </c>
    </row>
    <row r="40" spans="2:7">
      <c r="B40" s="56"/>
      <c r="G40" s="54"/>
    </row>
    <row r="41" spans="2:7">
      <c r="B41" s="56" t="s">
        <v>57</v>
      </c>
      <c r="C41">
        <v>23</v>
      </c>
      <c r="D41">
        <v>28</v>
      </c>
      <c r="E41" s="36">
        <f>(($C$28*60*(C41/D41)*($C$24/$D$24)*($C$27*PI()))/1000)*($C$25/$D$25)</f>
        <v>184.81445292979831</v>
      </c>
      <c r="F41" s="36">
        <f>$C$28*(C41/D41)*(D43/C43)</f>
        <v>8898.8095238095229</v>
      </c>
      <c r="G41" s="62">
        <f>$C$28-F41</f>
        <v>1101.1904761904771</v>
      </c>
    </row>
    <row r="42" spans="2:7">
      <c r="B42" s="56"/>
      <c r="G42" s="54"/>
    </row>
    <row r="43" spans="2:7">
      <c r="B43" s="57" t="s">
        <v>58</v>
      </c>
      <c r="C43" s="61">
        <v>24</v>
      </c>
      <c r="D43" s="61">
        <v>26</v>
      </c>
      <c r="E43" s="63">
        <f>(($C$28*60*(C43/D43)*($C$24/$D$24)*($C$27*PI()))/1000)*($C$25/$D$25)</f>
        <v>207.68446884418807</v>
      </c>
      <c r="F43" s="61"/>
      <c r="G43" s="55"/>
    </row>
  </sheetData>
  <mergeCells count="15">
    <mergeCell ref="I3:I4"/>
    <mergeCell ref="J3:J4"/>
    <mergeCell ref="K3:K4"/>
    <mergeCell ref="I25:I26"/>
    <mergeCell ref="J25:J26"/>
    <mergeCell ref="K25:K26"/>
    <mergeCell ref="O3:O4"/>
    <mergeCell ref="P3:P4"/>
    <mergeCell ref="Q3:Q4"/>
    <mergeCell ref="L25:L26"/>
    <mergeCell ref="M25:M26"/>
    <mergeCell ref="N25:N26"/>
    <mergeCell ref="L3:L4"/>
    <mergeCell ref="M3:M4"/>
    <mergeCell ref="N3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1C9A0-A128-4E38-A7E5-2E6B30243F13}">
  <dimension ref="A1:I57"/>
  <sheetViews>
    <sheetView workbookViewId="0">
      <selection activeCell="C34" sqref="C34"/>
    </sheetView>
  </sheetViews>
  <sheetFormatPr defaultRowHeight="15"/>
  <cols>
    <col min="1" max="1" width="9.5703125" bestFit="1" customWidth="1"/>
    <col min="2" max="2" width="19.42578125" bestFit="1" customWidth="1"/>
    <col min="5" max="5" width="13.28515625" bestFit="1" customWidth="1"/>
    <col min="6" max="6" width="11.85546875" bestFit="1" customWidth="1"/>
    <col min="7" max="7" width="20.5703125" bestFit="1" customWidth="1"/>
    <col min="8" max="8" width="18.7109375" bestFit="1" customWidth="1"/>
    <col min="9" max="9" width="15.42578125" bestFit="1" customWidth="1"/>
  </cols>
  <sheetData>
    <row r="1" spans="1:9">
      <c r="A1" s="74" t="s">
        <v>59</v>
      </c>
    </row>
    <row r="2" spans="1:9">
      <c r="E2" t="s">
        <v>60</v>
      </c>
      <c r="F2" t="s">
        <v>61</v>
      </c>
      <c r="G2" t="s">
        <v>62</v>
      </c>
      <c r="H2" t="s">
        <v>63</v>
      </c>
      <c r="I2" t="s">
        <v>64</v>
      </c>
    </row>
    <row r="3" spans="1:9">
      <c r="B3" s="94" t="s">
        <v>65</v>
      </c>
      <c r="C3" s="53">
        <v>1.167</v>
      </c>
      <c r="E3">
        <v>0</v>
      </c>
      <c r="F3">
        <f>E3*0.277778</f>
        <v>0</v>
      </c>
      <c r="G3">
        <v>0</v>
      </c>
      <c r="H3">
        <f>(0.5*$C$3)*$C$4*$C$5*(F3^2)</f>
        <v>0</v>
      </c>
      <c r="I3">
        <f>G3+H3</f>
        <v>0</v>
      </c>
    </row>
    <row r="4" spans="1:9">
      <c r="B4" s="95" t="s">
        <v>66</v>
      </c>
      <c r="C4" s="54">
        <v>0.8</v>
      </c>
      <c r="E4">
        <v>10</v>
      </c>
      <c r="F4">
        <f t="shared" ref="F4:F28" si="0">E4*0.277778</f>
        <v>2.7777800000000004</v>
      </c>
      <c r="G4">
        <f>0.02*'Centre of Gravity'!$C$5*9.81</f>
        <v>58.673610000000011</v>
      </c>
      <c r="H4">
        <f>(0.5*$C$3)*$C$4*$C$5*(F4^2)</f>
        <v>1.1248601331073871</v>
      </c>
      <c r="I4">
        <f t="shared" ref="I4:I28" si="1">G4+H4</f>
        <v>59.798470133107401</v>
      </c>
    </row>
    <row r="5" spans="1:9">
      <c r="B5" s="96" t="s">
        <v>67</v>
      </c>
      <c r="C5" s="55">
        <v>0.31230000000000002</v>
      </c>
      <c r="E5">
        <v>20</v>
      </c>
      <c r="F5">
        <f t="shared" si="0"/>
        <v>5.5555600000000007</v>
      </c>
      <c r="G5">
        <f>0.02*'Centre of Gravity'!$C$5*9.81</f>
        <v>58.673610000000011</v>
      </c>
      <c r="H5">
        <f t="shared" ref="H5:H28" si="2">(0.5*$C$3)*$C$4*$C$5*(F5^2)</f>
        <v>4.4994405324295483</v>
      </c>
      <c r="I5">
        <f t="shared" si="1"/>
        <v>63.173050532429556</v>
      </c>
    </row>
    <row r="6" spans="1:9">
      <c r="E6">
        <v>30</v>
      </c>
      <c r="F6">
        <f t="shared" si="0"/>
        <v>8.3333400000000015</v>
      </c>
      <c r="G6">
        <f>0.02*'Centre of Gravity'!$C$5*9.81</f>
        <v>58.673610000000011</v>
      </c>
      <c r="H6">
        <f t="shared" si="2"/>
        <v>10.123741197966483</v>
      </c>
      <c r="I6">
        <f t="shared" si="1"/>
        <v>68.797351197966492</v>
      </c>
    </row>
    <row r="7" spans="1:9">
      <c r="E7">
        <v>40</v>
      </c>
      <c r="F7">
        <f t="shared" si="0"/>
        <v>11.111120000000001</v>
      </c>
      <c r="G7">
        <f>0.02*'Centre of Gravity'!$C$5*9.81</f>
        <v>58.673610000000011</v>
      </c>
      <c r="H7">
        <f t="shared" si="2"/>
        <v>17.997762129718193</v>
      </c>
      <c r="I7">
        <f t="shared" si="1"/>
        <v>76.671372129718208</v>
      </c>
    </row>
    <row r="8" spans="1:9">
      <c r="E8">
        <v>50</v>
      </c>
      <c r="F8">
        <f t="shared" si="0"/>
        <v>13.888900000000001</v>
      </c>
      <c r="G8">
        <f>0.02*'Centre of Gravity'!$C$5*9.81</f>
        <v>58.673610000000011</v>
      </c>
      <c r="H8">
        <f t="shared" si="2"/>
        <v>28.121503327684671</v>
      </c>
      <c r="I8">
        <f t="shared" si="1"/>
        <v>86.795113327684675</v>
      </c>
    </row>
    <row r="9" spans="1:9">
      <c r="E9">
        <v>60</v>
      </c>
      <c r="F9">
        <f t="shared" si="0"/>
        <v>16.666680000000003</v>
      </c>
      <c r="G9">
        <f>0.02*'Centre of Gravity'!$C$5*9.81</f>
        <v>58.673610000000011</v>
      </c>
      <c r="H9">
        <f t="shared" si="2"/>
        <v>40.494964791865932</v>
      </c>
      <c r="I9">
        <f t="shared" si="1"/>
        <v>99.16857479186595</v>
      </c>
    </row>
    <row r="10" spans="1:9">
      <c r="E10">
        <v>70</v>
      </c>
      <c r="F10">
        <f t="shared" si="0"/>
        <v>19.444460000000003</v>
      </c>
      <c r="G10">
        <f>0.02*'Centre of Gravity'!$C$5*9.81</f>
        <v>58.673610000000011</v>
      </c>
      <c r="H10">
        <f t="shared" si="2"/>
        <v>55.118146522261966</v>
      </c>
      <c r="I10">
        <f t="shared" si="1"/>
        <v>113.79175652226198</v>
      </c>
    </row>
    <row r="11" spans="1:9">
      <c r="E11">
        <v>80</v>
      </c>
      <c r="F11">
        <f t="shared" si="0"/>
        <v>22.222240000000003</v>
      </c>
      <c r="G11">
        <f>0.02*'Centre of Gravity'!$C$5*9.81</f>
        <v>58.673610000000011</v>
      </c>
      <c r="H11">
        <f t="shared" si="2"/>
        <v>71.991048518872773</v>
      </c>
      <c r="I11">
        <f t="shared" si="1"/>
        <v>130.66465851887278</v>
      </c>
    </row>
    <row r="12" spans="1:9">
      <c r="E12">
        <v>90</v>
      </c>
      <c r="F12">
        <f t="shared" si="0"/>
        <v>25.000020000000003</v>
      </c>
      <c r="G12">
        <f>0.02*'Centre of Gravity'!$C$5*9.81</f>
        <v>58.673610000000011</v>
      </c>
      <c r="H12">
        <f t="shared" si="2"/>
        <v>91.113670781698346</v>
      </c>
      <c r="I12">
        <f t="shared" si="1"/>
        <v>149.78728078169837</v>
      </c>
    </row>
    <row r="13" spans="1:9">
      <c r="E13">
        <v>100</v>
      </c>
      <c r="F13">
        <f t="shared" si="0"/>
        <v>27.777800000000003</v>
      </c>
      <c r="G13">
        <f>0.02*'Centre of Gravity'!$C$5*9.81</f>
        <v>58.673610000000011</v>
      </c>
      <c r="H13">
        <f t="shared" si="2"/>
        <v>112.48601331073868</v>
      </c>
      <c r="I13">
        <f t="shared" si="1"/>
        <v>171.15962331073871</v>
      </c>
    </row>
    <row r="14" spans="1:9">
      <c r="E14">
        <v>110</v>
      </c>
      <c r="F14">
        <f t="shared" si="0"/>
        <v>30.555580000000003</v>
      </c>
      <c r="G14">
        <f>0.02*'Centre of Gravity'!$C$5*9.81</f>
        <v>58.673610000000011</v>
      </c>
      <c r="H14">
        <f t="shared" si="2"/>
        <v>136.10807610599383</v>
      </c>
      <c r="I14">
        <f t="shared" si="1"/>
        <v>194.78168610599386</v>
      </c>
    </row>
    <row r="15" spans="1:9">
      <c r="E15">
        <v>120</v>
      </c>
      <c r="F15">
        <f t="shared" si="0"/>
        <v>33.333360000000006</v>
      </c>
      <c r="G15">
        <f>0.02*'Centre of Gravity'!$C$5*9.81</f>
        <v>58.673610000000011</v>
      </c>
      <c r="H15">
        <f t="shared" si="2"/>
        <v>161.97985916746373</v>
      </c>
      <c r="I15">
        <f t="shared" si="1"/>
        <v>220.65346916746375</v>
      </c>
    </row>
    <row r="16" spans="1:9">
      <c r="E16">
        <v>130</v>
      </c>
      <c r="F16">
        <f t="shared" si="0"/>
        <v>36.111140000000006</v>
      </c>
      <c r="G16">
        <f>0.02*'Centre of Gravity'!$C$5*9.81</f>
        <v>58.673610000000011</v>
      </c>
      <c r="H16">
        <f t="shared" si="2"/>
        <v>190.10136249514844</v>
      </c>
      <c r="I16">
        <f t="shared" si="1"/>
        <v>248.77497249514846</v>
      </c>
    </row>
    <row r="17" spans="1:9">
      <c r="E17">
        <v>140</v>
      </c>
      <c r="F17">
        <f t="shared" si="0"/>
        <v>38.888920000000006</v>
      </c>
      <c r="G17">
        <f>0.02*'Centre of Gravity'!$C$5*9.81</f>
        <v>58.673610000000011</v>
      </c>
      <c r="H17">
        <f t="shared" si="2"/>
        <v>220.47258608904787</v>
      </c>
      <c r="I17">
        <f t="shared" si="1"/>
        <v>279.14619608904786</v>
      </c>
    </row>
    <row r="18" spans="1:9">
      <c r="E18">
        <v>150</v>
      </c>
      <c r="F18">
        <f t="shared" si="0"/>
        <v>41.666700000000006</v>
      </c>
      <c r="G18">
        <f>0.02*'Centre of Gravity'!$C$5*9.81</f>
        <v>58.673610000000011</v>
      </c>
      <c r="H18">
        <f t="shared" si="2"/>
        <v>253.09352994916208</v>
      </c>
      <c r="I18">
        <f t="shared" si="1"/>
        <v>311.76713994916207</v>
      </c>
    </row>
    <row r="19" spans="1:9">
      <c r="E19">
        <v>160</v>
      </c>
      <c r="F19">
        <f t="shared" si="0"/>
        <v>44.444480000000006</v>
      </c>
      <c r="G19">
        <f>0.02*'Centre of Gravity'!$C$5*9.81</f>
        <v>58.673610000000011</v>
      </c>
      <c r="H19">
        <f t="shared" si="2"/>
        <v>287.96419407549109</v>
      </c>
      <c r="I19">
        <f t="shared" si="1"/>
        <v>346.63780407549109</v>
      </c>
    </row>
    <row r="20" spans="1:9">
      <c r="E20">
        <v>170</v>
      </c>
      <c r="F20">
        <f t="shared" si="0"/>
        <v>47.222260000000006</v>
      </c>
      <c r="G20">
        <f>0.02*'Centre of Gravity'!$C$5*9.81</f>
        <v>58.673610000000011</v>
      </c>
      <c r="H20">
        <f t="shared" si="2"/>
        <v>325.08457846803481</v>
      </c>
      <c r="I20">
        <f t="shared" si="1"/>
        <v>383.7581884680348</v>
      </c>
    </row>
    <row r="21" spans="1:9">
      <c r="E21">
        <v>180</v>
      </c>
      <c r="F21">
        <f t="shared" si="0"/>
        <v>50.000040000000006</v>
      </c>
      <c r="G21">
        <f>0.02*'Centre of Gravity'!$C$5*9.81</f>
        <v>58.673610000000011</v>
      </c>
      <c r="H21">
        <f t="shared" si="2"/>
        <v>364.45468312679338</v>
      </c>
      <c r="I21">
        <f t="shared" si="1"/>
        <v>423.12829312679338</v>
      </c>
    </row>
    <row r="22" spans="1:9">
      <c r="E22">
        <v>190</v>
      </c>
      <c r="F22">
        <f t="shared" si="0"/>
        <v>52.777820000000006</v>
      </c>
      <c r="G22">
        <f>0.02*'Centre of Gravity'!$C$5*9.81</f>
        <v>58.673610000000011</v>
      </c>
      <c r="H22">
        <f t="shared" si="2"/>
        <v>406.07450805176666</v>
      </c>
      <c r="I22">
        <f t="shared" si="1"/>
        <v>464.74811805176665</v>
      </c>
    </row>
    <row r="23" spans="1:9">
      <c r="E23">
        <v>200</v>
      </c>
      <c r="F23">
        <f t="shared" si="0"/>
        <v>55.555600000000005</v>
      </c>
      <c r="G23">
        <f>0.02*'Centre of Gravity'!$C$5*9.81</f>
        <v>58.673610000000011</v>
      </c>
      <c r="H23">
        <f t="shared" si="2"/>
        <v>449.94405324295474</v>
      </c>
      <c r="I23">
        <f t="shared" si="1"/>
        <v>508.61766324295473</v>
      </c>
    </row>
    <row r="24" spans="1:9">
      <c r="E24">
        <v>210</v>
      </c>
      <c r="F24">
        <f t="shared" si="0"/>
        <v>58.333380000000005</v>
      </c>
      <c r="G24">
        <f>0.02*'Centre of Gravity'!$C$5*9.81</f>
        <v>58.673610000000011</v>
      </c>
      <c r="H24">
        <f t="shared" si="2"/>
        <v>496.06331870035763</v>
      </c>
      <c r="I24">
        <f t="shared" si="1"/>
        <v>554.73692870035768</v>
      </c>
    </row>
    <row r="25" spans="1:9">
      <c r="E25">
        <v>220</v>
      </c>
      <c r="F25">
        <f t="shared" si="0"/>
        <v>61.111160000000005</v>
      </c>
      <c r="G25">
        <f>0.02*'Centre of Gravity'!$C$5*9.81</f>
        <v>58.673610000000011</v>
      </c>
      <c r="H25">
        <f t="shared" si="2"/>
        <v>544.43230442397532</v>
      </c>
      <c r="I25">
        <f t="shared" si="1"/>
        <v>603.10591442397538</v>
      </c>
    </row>
    <row r="26" spans="1:9">
      <c r="E26">
        <v>230</v>
      </c>
      <c r="F26">
        <f t="shared" si="0"/>
        <v>63.888940000000005</v>
      </c>
      <c r="G26">
        <f>0.02*'Centre of Gravity'!$C$5*9.81</f>
        <v>58.673610000000011</v>
      </c>
      <c r="H26">
        <f t="shared" si="2"/>
        <v>595.05101041380772</v>
      </c>
      <c r="I26">
        <f t="shared" si="1"/>
        <v>653.72462041380777</v>
      </c>
    </row>
    <row r="27" spans="1:9">
      <c r="E27">
        <v>240</v>
      </c>
      <c r="F27">
        <f t="shared" si="0"/>
        <v>66.666720000000012</v>
      </c>
      <c r="G27">
        <f>0.02*'Centre of Gravity'!$C$5*9.81</f>
        <v>58.673610000000011</v>
      </c>
      <c r="H27">
        <f t="shared" si="2"/>
        <v>647.91943666985492</v>
      </c>
      <c r="I27">
        <f t="shared" si="1"/>
        <v>706.59304666985497</v>
      </c>
    </row>
    <row r="28" spans="1:9">
      <c r="E28">
        <v>250</v>
      </c>
      <c r="F28">
        <f t="shared" si="0"/>
        <v>69.444500000000005</v>
      </c>
      <c r="G28">
        <f>0.02*'Centre of Gravity'!$C$5*9.81</f>
        <v>58.673610000000011</v>
      </c>
      <c r="H28">
        <f t="shared" si="2"/>
        <v>703.03758319211681</v>
      </c>
      <c r="I28">
        <f t="shared" si="1"/>
        <v>761.71119319211687</v>
      </c>
    </row>
    <row r="30" spans="1:9">
      <c r="A30" s="77" t="s">
        <v>12</v>
      </c>
    </row>
    <row r="31" spans="1:9">
      <c r="E31" t="s">
        <v>60</v>
      </c>
      <c r="F31" t="s">
        <v>61</v>
      </c>
      <c r="G31" t="s">
        <v>62</v>
      </c>
      <c r="H31" t="s">
        <v>63</v>
      </c>
      <c r="I31" t="s">
        <v>64</v>
      </c>
    </row>
    <row r="32" spans="1:9">
      <c r="B32" s="90" t="s">
        <v>65</v>
      </c>
      <c r="C32" s="53">
        <v>1.167</v>
      </c>
      <c r="E32">
        <v>0</v>
      </c>
      <c r="F32">
        <f>E32*0.277778</f>
        <v>0</v>
      </c>
      <c r="G32">
        <v>0</v>
      </c>
      <c r="H32">
        <f>(0.5*$C$32)*$C$33*$C$34*(F32^2)</f>
        <v>0</v>
      </c>
      <c r="I32">
        <f>G32+H32</f>
        <v>0</v>
      </c>
    </row>
    <row r="33" spans="2:9">
      <c r="B33" s="91" t="s">
        <v>66</v>
      </c>
      <c r="C33" s="54">
        <v>0.7</v>
      </c>
      <c r="E33">
        <v>10</v>
      </c>
      <c r="F33">
        <f t="shared" ref="F33:F57" si="3">E33*0.277778</f>
        <v>2.7777800000000004</v>
      </c>
      <c r="G33">
        <f>0.02*'Centre of Gravity'!$C$15*9.81</f>
        <v>61.793189999999996</v>
      </c>
      <c r="H33">
        <f t="shared" ref="H33:H57" si="4">(0.5*$C$32)*$C$33*$C$34*(F33^2)</f>
        <v>0.88560674104315962</v>
      </c>
      <c r="I33">
        <f t="shared" ref="I33:I57" si="5">G33+H33</f>
        <v>62.678796741043158</v>
      </c>
    </row>
    <row r="34" spans="2:9">
      <c r="B34" s="92" t="s">
        <v>67</v>
      </c>
      <c r="C34" s="55">
        <v>0.28100000000000003</v>
      </c>
      <c r="E34">
        <v>20</v>
      </c>
      <c r="F34">
        <f t="shared" si="3"/>
        <v>5.5555600000000007</v>
      </c>
      <c r="G34">
        <f>0.02*'Centre of Gravity'!$C$15*9.81</f>
        <v>61.793189999999996</v>
      </c>
      <c r="H34">
        <f t="shared" si="4"/>
        <v>3.5424269641726385</v>
      </c>
      <c r="I34">
        <f t="shared" si="5"/>
        <v>65.33561696417263</v>
      </c>
    </row>
    <row r="35" spans="2:9">
      <c r="E35">
        <v>30</v>
      </c>
      <c r="F35">
        <f t="shared" si="3"/>
        <v>8.3333400000000015</v>
      </c>
      <c r="G35">
        <f>0.02*'Centre of Gravity'!$C$15*9.81</f>
        <v>61.793189999999996</v>
      </c>
      <c r="H35">
        <f t="shared" si="4"/>
        <v>7.9704606693884363</v>
      </c>
      <c r="I35">
        <f t="shared" si="5"/>
        <v>69.763650669388426</v>
      </c>
    </row>
    <row r="36" spans="2:9">
      <c r="E36">
        <v>40</v>
      </c>
      <c r="F36">
        <f t="shared" si="3"/>
        <v>11.111120000000001</v>
      </c>
      <c r="G36">
        <f>0.02*'Centre of Gravity'!$C$15*9.81</f>
        <v>61.793189999999996</v>
      </c>
      <c r="H36">
        <f t="shared" si="4"/>
        <v>14.169707856690554</v>
      </c>
      <c r="I36">
        <f t="shared" si="5"/>
        <v>75.962897856690546</v>
      </c>
    </row>
    <row r="37" spans="2:9">
      <c r="E37">
        <v>50</v>
      </c>
      <c r="F37">
        <f t="shared" si="3"/>
        <v>13.888900000000001</v>
      </c>
      <c r="G37">
        <f>0.02*'Centre of Gravity'!$C$15*9.81</f>
        <v>61.793189999999996</v>
      </c>
      <c r="H37">
        <f t="shared" si="4"/>
        <v>22.140168526078988</v>
      </c>
      <c r="I37">
        <f t="shared" si="5"/>
        <v>83.93335852607899</v>
      </c>
    </row>
    <row r="38" spans="2:9">
      <c r="E38">
        <v>60</v>
      </c>
      <c r="F38">
        <f t="shared" si="3"/>
        <v>16.666680000000003</v>
      </c>
      <c r="G38">
        <f>0.02*'Centre of Gravity'!$C$15*9.81</f>
        <v>61.793189999999996</v>
      </c>
      <c r="H38">
        <f t="shared" si="4"/>
        <v>31.881842677553745</v>
      </c>
      <c r="I38">
        <f t="shared" si="5"/>
        <v>93.675032677553745</v>
      </c>
    </row>
    <row r="39" spans="2:9">
      <c r="E39">
        <v>70</v>
      </c>
      <c r="F39">
        <f t="shared" si="3"/>
        <v>19.444460000000003</v>
      </c>
      <c r="G39">
        <f>0.02*'Centre of Gravity'!$C$15*9.81</f>
        <v>61.793189999999996</v>
      </c>
      <c r="H39">
        <f t="shared" si="4"/>
        <v>43.39473031111482</v>
      </c>
      <c r="I39">
        <f t="shared" si="5"/>
        <v>105.18792031111482</v>
      </c>
    </row>
    <row r="40" spans="2:9">
      <c r="E40">
        <v>80</v>
      </c>
      <c r="F40">
        <f t="shared" si="3"/>
        <v>22.222240000000003</v>
      </c>
      <c r="G40">
        <f>0.02*'Centre of Gravity'!$C$15*9.81</f>
        <v>61.793189999999996</v>
      </c>
      <c r="H40">
        <f t="shared" si="4"/>
        <v>56.678831426762216</v>
      </c>
      <c r="I40">
        <f t="shared" si="5"/>
        <v>118.47202142676221</v>
      </c>
    </row>
    <row r="41" spans="2:9">
      <c r="E41">
        <v>90</v>
      </c>
      <c r="F41">
        <f t="shared" si="3"/>
        <v>25.000020000000003</v>
      </c>
      <c r="G41">
        <f>0.02*'Centre of Gravity'!$C$15*9.81</f>
        <v>61.793189999999996</v>
      </c>
      <c r="H41">
        <f t="shared" si="4"/>
        <v>71.734146024495928</v>
      </c>
      <c r="I41">
        <f t="shared" si="5"/>
        <v>133.52733602449592</v>
      </c>
    </row>
    <row r="42" spans="2:9">
      <c r="E42">
        <v>100</v>
      </c>
      <c r="F42">
        <f t="shared" si="3"/>
        <v>27.777800000000003</v>
      </c>
      <c r="G42">
        <f>0.02*'Centre of Gravity'!$C$15*9.81</f>
        <v>61.793189999999996</v>
      </c>
      <c r="H42">
        <f t="shared" si="4"/>
        <v>88.56067410431595</v>
      </c>
      <c r="I42">
        <f t="shared" si="5"/>
        <v>150.35386410431596</v>
      </c>
    </row>
    <row r="43" spans="2:9">
      <c r="E43">
        <v>110</v>
      </c>
      <c r="F43">
        <f t="shared" si="3"/>
        <v>30.555580000000003</v>
      </c>
      <c r="G43">
        <f>0.02*'Centre of Gravity'!$C$15*9.81</f>
        <v>61.793189999999996</v>
      </c>
      <c r="H43">
        <f t="shared" si="4"/>
        <v>107.15841566622231</v>
      </c>
      <c r="I43">
        <f t="shared" si="5"/>
        <v>168.95160566622229</v>
      </c>
    </row>
    <row r="44" spans="2:9">
      <c r="E44">
        <v>120</v>
      </c>
      <c r="F44">
        <f t="shared" si="3"/>
        <v>33.333360000000006</v>
      </c>
      <c r="G44">
        <f>0.02*'Centre of Gravity'!$C$15*9.81</f>
        <v>61.793189999999996</v>
      </c>
      <c r="H44">
        <f t="shared" si="4"/>
        <v>127.52737071021498</v>
      </c>
      <c r="I44">
        <f t="shared" si="5"/>
        <v>189.32056071021498</v>
      </c>
    </row>
    <row r="45" spans="2:9">
      <c r="E45">
        <v>130</v>
      </c>
      <c r="F45">
        <f t="shared" si="3"/>
        <v>36.111140000000006</v>
      </c>
      <c r="G45">
        <f>0.02*'Centre of Gravity'!$C$15*9.81</f>
        <v>61.793189999999996</v>
      </c>
      <c r="H45">
        <f t="shared" si="4"/>
        <v>149.667539236294</v>
      </c>
      <c r="I45">
        <f t="shared" si="5"/>
        <v>211.46072923629401</v>
      </c>
    </row>
    <row r="46" spans="2:9">
      <c r="E46">
        <v>140</v>
      </c>
      <c r="F46">
        <f t="shared" si="3"/>
        <v>38.888920000000006</v>
      </c>
      <c r="G46">
        <f>0.02*'Centre of Gravity'!$C$15*9.81</f>
        <v>61.793189999999996</v>
      </c>
      <c r="H46">
        <f t="shared" si="4"/>
        <v>173.57892124445928</v>
      </c>
      <c r="I46">
        <f t="shared" si="5"/>
        <v>235.37211124445929</v>
      </c>
    </row>
    <row r="47" spans="2:9">
      <c r="E47">
        <v>150</v>
      </c>
      <c r="F47">
        <f t="shared" si="3"/>
        <v>41.666700000000006</v>
      </c>
      <c r="G47">
        <f>0.02*'Centre of Gravity'!$C$15*9.81</f>
        <v>61.793189999999996</v>
      </c>
      <c r="H47">
        <f t="shared" si="4"/>
        <v>199.26151673471091</v>
      </c>
      <c r="I47">
        <f t="shared" si="5"/>
        <v>261.05470673471092</v>
      </c>
    </row>
    <row r="48" spans="2:9">
      <c r="E48">
        <v>160</v>
      </c>
      <c r="F48">
        <f t="shared" si="3"/>
        <v>44.444480000000006</v>
      </c>
      <c r="G48">
        <f>0.02*'Centre of Gravity'!$C$15*9.81</f>
        <v>61.793189999999996</v>
      </c>
      <c r="H48">
        <f t="shared" si="4"/>
        <v>226.71532570704886</v>
      </c>
      <c r="I48">
        <f t="shared" si="5"/>
        <v>288.50851570704884</v>
      </c>
    </row>
    <row r="49" spans="5:9">
      <c r="E49">
        <v>170</v>
      </c>
      <c r="F49">
        <f t="shared" si="3"/>
        <v>47.222260000000006</v>
      </c>
      <c r="G49">
        <f>0.02*'Centre of Gravity'!$C$15*9.81</f>
        <v>61.793189999999996</v>
      </c>
      <c r="H49">
        <f t="shared" si="4"/>
        <v>255.94034816147311</v>
      </c>
      <c r="I49">
        <f t="shared" si="5"/>
        <v>317.73353816147312</v>
      </c>
    </row>
    <row r="50" spans="5:9">
      <c r="E50">
        <v>180</v>
      </c>
      <c r="F50">
        <f t="shared" si="3"/>
        <v>50.000040000000006</v>
      </c>
      <c r="G50">
        <f>0.02*'Centre of Gravity'!$C$15*9.81</f>
        <v>61.793189999999996</v>
      </c>
      <c r="H50">
        <f t="shared" si="4"/>
        <v>286.93658409798371</v>
      </c>
      <c r="I50">
        <f t="shared" si="5"/>
        <v>348.72977409798369</v>
      </c>
    </row>
    <row r="51" spans="5:9">
      <c r="E51">
        <v>190</v>
      </c>
      <c r="F51">
        <f t="shared" si="3"/>
        <v>52.777820000000006</v>
      </c>
      <c r="G51">
        <f>0.02*'Centre of Gravity'!$C$15*9.81</f>
        <v>61.793189999999996</v>
      </c>
      <c r="H51">
        <f t="shared" si="4"/>
        <v>319.70403351658058</v>
      </c>
      <c r="I51">
        <f t="shared" si="5"/>
        <v>381.49722351658056</v>
      </c>
    </row>
    <row r="52" spans="5:9">
      <c r="E52">
        <v>200</v>
      </c>
      <c r="F52">
        <f t="shared" si="3"/>
        <v>55.555600000000005</v>
      </c>
      <c r="G52">
        <f>0.02*'Centre of Gravity'!$C$15*9.81</f>
        <v>61.793189999999996</v>
      </c>
      <c r="H52">
        <f t="shared" si="4"/>
        <v>354.2426964172638</v>
      </c>
      <c r="I52">
        <f t="shared" si="5"/>
        <v>416.03588641726378</v>
      </c>
    </row>
    <row r="53" spans="5:9">
      <c r="E53">
        <v>210</v>
      </c>
      <c r="F53">
        <f t="shared" si="3"/>
        <v>58.333380000000005</v>
      </c>
      <c r="G53">
        <f>0.02*'Centre of Gravity'!$C$15*9.81</f>
        <v>61.793189999999996</v>
      </c>
      <c r="H53">
        <f t="shared" si="4"/>
        <v>390.55257280003337</v>
      </c>
      <c r="I53">
        <f t="shared" si="5"/>
        <v>452.34576280003336</v>
      </c>
    </row>
    <row r="54" spans="5:9">
      <c r="E54">
        <v>220</v>
      </c>
      <c r="F54">
        <f t="shared" si="3"/>
        <v>61.111160000000005</v>
      </c>
      <c r="G54">
        <f>0.02*'Centre of Gravity'!$C$15*9.81</f>
        <v>61.793189999999996</v>
      </c>
      <c r="H54">
        <f t="shared" si="4"/>
        <v>428.63366266488924</v>
      </c>
      <c r="I54">
        <f t="shared" si="5"/>
        <v>490.42685266488922</v>
      </c>
    </row>
    <row r="55" spans="5:9">
      <c r="E55">
        <v>230</v>
      </c>
      <c r="F55">
        <f t="shared" si="3"/>
        <v>63.888940000000005</v>
      </c>
      <c r="G55">
        <f>0.02*'Centre of Gravity'!$C$15*9.81</f>
        <v>61.793189999999996</v>
      </c>
      <c r="H55">
        <f t="shared" si="4"/>
        <v>468.48596601183141</v>
      </c>
      <c r="I55">
        <f t="shared" si="5"/>
        <v>530.27915601183145</v>
      </c>
    </row>
    <row r="56" spans="5:9">
      <c r="E56">
        <v>240</v>
      </c>
      <c r="F56">
        <f t="shared" si="3"/>
        <v>66.666720000000012</v>
      </c>
      <c r="G56">
        <f>0.02*'Centre of Gravity'!$C$15*9.81</f>
        <v>61.793189999999996</v>
      </c>
      <c r="H56">
        <f t="shared" si="4"/>
        <v>510.10948284085993</v>
      </c>
      <c r="I56">
        <f t="shared" si="5"/>
        <v>571.90267284085996</v>
      </c>
    </row>
    <row r="57" spans="5:9">
      <c r="E57">
        <v>250</v>
      </c>
      <c r="F57">
        <f t="shared" si="3"/>
        <v>69.444500000000005</v>
      </c>
      <c r="G57">
        <f>0.02*'Centre of Gravity'!$C$15*9.81</f>
        <v>61.793189999999996</v>
      </c>
      <c r="H57">
        <f t="shared" si="4"/>
        <v>553.50421315197468</v>
      </c>
      <c r="I57">
        <f t="shared" si="5"/>
        <v>615.29740315197466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77D27-0521-4562-96F6-C4E486E7E778}">
  <dimension ref="A1:S48"/>
  <sheetViews>
    <sheetView topLeftCell="M10" workbookViewId="0">
      <selection activeCell="Q29" sqref="Q29"/>
    </sheetView>
  </sheetViews>
  <sheetFormatPr defaultRowHeight="15"/>
  <cols>
    <col min="1" max="1" width="10.7109375" bestFit="1" customWidth="1"/>
    <col min="3" max="3" width="10.7109375" bestFit="1" customWidth="1"/>
    <col min="4" max="4" width="12.140625" bestFit="1" customWidth="1"/>
    <col min="5" max="5" width="11" bestFit="1" customWidth="1"/>
    <col min="7" max="12" width="12.28515625" bestFit="1" customWidth="1"/>
    <col min="14" max="19" width="14" bestFit="1" customWidth="1"/>
  </cols>
  <sheetData>
    <row r="1" spans="1:19">
      <c r="A1" t="s">
        <v>37</v>
      </c>
    </row>
    <row r="2" spans="1:19">
      <c r="B2" s="37" t="s">
        <v>68</v>
      </c>
      <c r="C2" s="38" t="s">
        <v>69</v>
      </c>
      <c r="D2" s="38" t="s">
        <v>70</v>
      </c>
      <c r="E2" s="39" t="s">
        <v>71</v>
      </c>
      <c r="G2" s="37" t="s">
        <v>72</v>
      </c>
      <c r="H2" s="38" t="s">
        <v>73</v>
      </c>
      <c r="I2" s="38" t="s">
        <v>74</v>
      </c>
      <c r="J2" s="38" t="s">
        <v>75</v>
      </c>
      <c r="K2" s="38" t="s">
        <v>76</v>
      </c>
      <c r="L2" s="39" t="s">
        <v>77</v>
      </c>
      <c r="N2" s="37" t="s">
        <v>78</v>
      </c>
      <c r="O2" s="38" t="s">
        <v>79</v>
      </c>
      <c r="P2" s="38" t="s">
        <v>80</v>
      </c>
      <c r="Q2" s="38" t="s">
        <v>81</v>
      </c>
      <c r="R2" s="38" t="s">
        <v>82</v>
      </c>
      <c r="S2" s="39" t="s">
        <v>83</v>
      </c>
    </row>
    <row r="3" spans="1:19">
      <c r="B3" s="40">
        <v>3000</v>
      </c>
      <c r="C3">
        <v>19</v>
      </c>
      <c r="D3">
        <v>31</v>
      </c>
      <c r="E3" s="12">
        <f>C3*0.7457</f>
        <v>14.1683</v>
      </c>
      <c r="G3" s="41">
        <f>(B3*60*('Gearbox Calculator'!$C$11/'Gearbox Calculator'!$D$11)*('Gearbox Calculator'!$C$2/'Gearbox Calculator'!$D$2)*('Gearbox Calculator'!$C$5*PI())/1000)*('Gearbox Calculator'!$C$3/'Gearbox Calculator'!$D$3)</f>
        <v>22.522840923773796</v>
      </c>
      <c r="H3" s="36">
        <f>(B3*60*('Gearbox Calculator'!$C$13/'Gearbox Calculator'!$D$13)*('Gearbox Calculator'!$C$2/'Gearbox Calculator'!$D$2)*('Gearbox Calculator'!$C$5*PI())/1000)*('Gearbox Calculator'!$C$3/'Gearbox Calculator'!$D$3)</f>
        <v>32.024664438490866</v>
      </c>
      <c r="I3" s="36">
        <f>(B3*60*('Gearbox Calculator'!$C$15/'Gearbox Calculator'!$D$15)*('Gearbox Calculator'!$C$2/'Gearbox Calculator'!$D$2)*('Gearbox Calculator'!$C$5*PI())/1000)*('Gearbox Calculator'!$C$3/'Gearbox Calculator'!$D$3)</f>
        <v>41.174568563773974</v>
      </c>
      <c r="J3" s="36">
        <f>(B3*60*('Gearbox Calculator'!$C$17/'Gearbox Calculator'!$D$17)*('Gearbox Calculator'!$C$2/'Gearbox Calculator'!$D$2)*('Gearbox Calculator'!$C$5*PI())/1000)*('Gearbox Calculator'!$C$3/'Gearbox Calculator'!$D$3)</f>
        <v>49.409482276528777</v>
      </c>
      <c r="K3" s="36">
        <f>(B3*60*('Gearbox Calculator'!$C$19/'Gearbox Calculator'!$D$19)*('Gearbox Calculator'!$C$2/'Gearbox Calculator'!$D$2)*('Gearbox Calculator'!$C$5*PI())/1000)*('Gearbox Calculator'!$C$3/'Gearbox Calculator'!$D$3)</f>
        <v>56.860118492830729</v>
      </c>
      <c r="L3" s="34">
        <f>(B3*60*('Gearbox Calculator'!$C$21/'Gearbox Calculator'!$D$21)*('Gearbox Calculator'!$C$2/'Gearbox Calculator'!$D$2)*('Gearbox Calculator'!$C$5*PI())/1000)*('Gearbox Calculator'!$C$3/'Gearbox Calculator'!$D$3)</f>
        <v>64.447150795472325</v>
      </c>
      <c r="N3" s="41">
        <f>(E3*1000)/(G3*(1000/3600))</f>
        <v>2264.6290569037928</v>
      </c>
      <c r="O3" s="36">
        <f t="shared" ref="O3:O19" si="0">(E3*1000)/(H3*(1000/3600))</f>
        <v>1592.7061499103597</v>
      </c>
      <c r="P3" s="36">
        <f t="shared" ref="P3:P19" si="1">(E3*1000)/(I3*(1000/3600))</f>
        <v>1238.7714499302797</v>
      </c>
      <c r="Q3" s="36">
        <f t="shared" ref="Q3:Q19" si="2">(E3*1000)/(J3*(1000/3600))</f>
        <v>1032.3095416085662</v>
      </c>
      <c r="R3" s="36">
        <f t="shared" ref="R3:R19" si="3">(E3*1000)/(K3*(1000/3600))</f>
        <v>897.04139477709907</v>
      </c>
      <c r="S3" s="34">
        <f t="shared" ref="S3:S19" si="4">(E3*1000)/(L3*(1000/3600))</f>
        <v>791.43731523323402</v>
      </c>
    </row>
    <row r="4" spans="1:19">
      <c r="B4" s="40">
        <v>3500</v>
      </c>
      <c r="C4">
        <v>23</v>
      </c>
      <c r="D4">
        <v>34</v>
      </c>
      <c r="E4" s="12">
        <f t="shared" ref="E4:E19" si="5">C4*0.7457</f>
        <v>17.1511</v>
      </c>
      <c r="G4" s="41">
        <f>(B4*60*('Gearbox Calculator'!$C$11/'Gearbox Calculator'!$D$11)*('Gearbox Calculator'!$C$2/'Gearbox Calculator'!$D$2)*('Gearbox Calculator'!$C$5*PI())/1000)*('Gearbox Calculator'!$C$3/'Gearbox Calculator'!$D$3)</f>
        <v>26.276647744402762</v>
      </c>
      <c r="H4" s="36">
        <f>(B4*60*('Gearbox Calculator'!$C$13/'Gearbox Calculator'!$D$13)*('Gearbox Calculator'!$C$2/'Gearbox Calculator'!$D$2)*('Gearbox Calculator'!$C$5*PI())/1000)*('Gearbox Calculator'!$C$3/'Gearbox Calculator'!$D$3)</f>
        <v>37.362108511572686</v>
      </c>
      <c r="I4" s="36">
        <f>(B4*60*('Gearbox Calculator'!$C$15/'Gearbox Calculator'!$D$15)*('Gearbox Calculator'!$C$2/'Gearbox Calculator'!$D$2)*('Gearbox Calculator'!$C$5*PI())/1000)*('Gearbox Calculator'!$C$3/'Gearbox Calculator'!$D$3)</f>
        <v>48.036996657736296</v>
      </c>
      <c r="J4" s="36">
        <f>(B4*60*('Gearbox Calculator'!$C$17/'Gearbox Calculator'!$D$17)*('Gearbox Calculator'!$C$2/'Gearbox Calculator'!$D$2)*('Gearbox Calculator'!$C$5*PI())/1000)*('Gearbox Calculator'!$C$3/'Gearbox Calculator'!$D$3)</f>
        <v>57.644395989283559</v>
      </c>
      <c r="K4" s="36">
        <f>(B4*60*('Gearbox Calculator'!$C$19/'Gearbox Calculator'!$D$19)*('Gearbox Calculator'!$C$2/'Gearbox Calculator'!$D$2)*('Gearbox Calculator'!$C$5*PI())/1000)*('Gearbox Calculator'!$C$3/'Gearbox Calculator'!$D$3)</f>
        <v>66.336804908302526</v>
      </c>
      <c r="L4" s="34">
        <f>(B4*60*('Gearbox Calculator'!$C$21/'Gearbox Calculator'!$D$21)*('Gearbox Calculator'!$C$2/'Gearbox Calculator'!$D$2)*('Gearbox Calculator'!$C$5*PI())/1000)*('Gearbox Calculator'!$C$3/'Gearbox Calculator'!$D$3)</f>
        <v>75.18834259471771</v>
      </c>
      <c r="N4" s="41">
        <f t="shared" ref="N4:N19" si="6">(E4*1000)/(G4*(1000/3600))</f>
        <v>2349.7654876144611</v>
      </c>
      <c r="O4" s="36">
        <f t="shared" si="0"/>
        <v>1652.5823209596208</v>
      </c>
      <c r="P4" s="36">
        <f t="shared" si="1"/>
        <v>1285.3418051908166</v>
      </c>
      <c r="Q4" s="36">
        <f t="shared" si="2"/>
        <v>1071.1181709923471</v>
      </c>
      <c r="R4" s="36">
        <f t="shared" si="3"/>
        <v>930.76475548300482</v>
      </c>
      <c r="S4" s="34">
        <f t="shared" si="4"/>
        <v>821.19059776079916</v>
      </c>
    </row>
    <row r="5" spans="1:19">
      <c r="B5" s="40">
        <v>4000</v>
      </c>
      <c r="C5">
        <v>28</v>
      </c>
      <c r="D5">
        <v>37</v>
      </c>
      <c r="E5" s="12">
        <f t="shared" si="5"/>
        <v>20.8796</v>
      </c>
      <c r="G5" s="41">
        <f>(B5*60*('Gearbox Calculator'!$C$11/'Gearbox Calculator'!$D$11)*('Gearbox Calculator'!$C$2/'Gearbox Calculator'!$D$2)*('Gearbox Calculator'!$C$5*PI())/1000)*('Gearbox Calculator'!$C$3/'Gearbox Calculator'!$D$3)</f>
        <v>30.030454565031732</v>
      </c>
      <c r="H5" s="36">
        <f>(B5*60*('Gearbox Calculator'!$C$13/'Gearbox Calculator'!$D$13)*('Gearbox Calculator'!$C$2/'Gearbox Calculator'!$D$2)*('Gearbox Calculator'!$C$5*PI())/1000)*('Gearbox Calculator'!$C$3/'Gearbox Calculator'!$D$3)</f>
        <v>42.699552584654491</v>
      </c>
      <c r="I5" s="36">
        <f>(B5*60*('Gearbox Calculator'!$C$15/'Gearbox Calculator'!$D$15)*('Gearbox Calculator'!$C$2/'Gearbox Calculator'!$D$2)*('Gearbox Calculator'!$C$5*PI())/1000)*('Gearbox Calculator'!$C$3/'Gearbox Calculator'!$D$3)</f>
        <v>54.899424751698625</v>
      </c>
      <c r="J5" s="36">
        <f>(B5*60*('Gearbox Calculator'!$C$17/'Gearbox Calculator'!$D$17)*('Gearbox Calculator'!$C$2/'Gearbox Calculator'!$D$2)*('Gearbox Calculator'!$C$5*PI())/1000)*('Gearbox Calculator'!$C$3/'Gearbox Calculator'!$D$3)</f>
        <v>65.879309702038356</v>
      </c>
      <c r="K5" s="36">
        <f>(B5*60*('Gearbox Calculator'!$C$19/'Gearbox Calculator'!$D$19)*('Gearbox Calculator'!$C$2/'Gearbox Calculator'!$D$2)*('Gearbox Calculator'!$C$5*PI())/1000)*('Gearbox Calculator'!$C$3/'Gearbox Calculator'!$D$3)</f>
        <v>75.813491323774301</v>
      </c>
      <c r="L5" s="34">
        <f>(B5*60*('Gearbox Calculator'!$C$21/'Gearbox Calculator'!$D$21)*('Gearbox Calculator'!$C$2/'Gearbox Calculator'!$D$2)*('Gearbox Calculator'!$C$5*PI())/1000)*('Gearbox Calculator'!$C$3/'Gearbox Calculator'!$D$3)</f>
        <v>85.929534393963067</v>
      </c>
      <c r="N5" s="41">
        <f t="shared" si="6"/>
        <v>2503.011062893665</v>
      </c>
      <c r="O5" s="36">
        <f t="shared" si="0"/>
        <v>1760.3594288482921</v>
      </c>
      <c r="P5" s="36">
        <f t="shared" si="1"/>
        <v>1369.1684446597828</v>
      </c>
      <c r="Q5" s="36">
        <f t="shared" si="2"/>
        <v>1140.9737038831522</v>
      </c>
      <c r="R5" s="36">
        <f t="shared" si="3"/>
        <v>991.46680475363576</v>
      </c>
      <c r="S5" s="34">
        <f t="shared" si="4"/>
        <v>874.74650631041675</v>
      </c>
    </row>
    <row r="6" spans="1:19">
      <c r="B6" s="40">
        <v>4500</v>
      </c>
      <c r="C6">
        <v>31</v>
      </c>
      <c r="D6">
        <v>36</v>
      </c>
      <c r="E6" s="12">
        <f t="shared" si="5"/>
        <v>23.116700000000002</v>
      </c>
      <c r="G6" s="41">
        <f>(B6*60*('Gearbox Calculator'!$C$11/'Gearbox Calculator'!$D$11)*('Gearbox Calculator'!$C$2/'Gearbox Calculator'!$D$2)*('Gearbox Calculator'!$C$5*PI())/1000)*('Gearbox Calculator'!$C$3/'Gearbox Calculator'!$D$3)</f>
        <v>33.784261385660692</v>
      </c>
      <c r="H6" s="36">
        <f>(B6*60*('Gearbox Calculator'!$C$13/'Gearbox Calculator'!$D$13)*('Gearbox Calculator'!$C$2/'Gearbox Calculator'!$D$2)*('Gearbox Calculator'!$C$5*PI())/1000)*('Gearbox Calculator'!$C$3/'Gearbox Calculator'!$D$3)</f>
        <v>48.036996657736296</v>
      </c>
      <c r="I6" s="36">
        <f>(B6*60*('Gearbox Calculator'!$C$15/'Gearbox Calculator'!$D$15)*('Gearbox Calculator'!$C$2/'Gearbox Calculator'!$D$2)*('Gearbox Calculator'!$C$5*PI())/1000)*('Gearbox Calculator'!$C$3/'Gearbox Calculator'!$D$3)</f>
        <v>61.761852845660961</v>
      </c>
      <c r="J6" s="36">
        <f>(B6*60*('Gearbox Calculator'!$C$17/'Gearbox Calculator'!$D$17)*('Gearbox Calculator'!$C$2/'Gearbox Calculator'!$D$2)*('Gearbox Calculator'!$C$5*PI())/1000)*('Gearbox Calculator'!$C$3/'Gearbox Calculator'!$D$3)</f>
        <v>74.114223414793159</v>
      </c>
      <c r="K6" s="36">
        <f>(B6*60*('Gearbox Calculator'!$C$19/'Gearbox Calculator'!$D$19)*('Gearbox Calculator'!$C$2/'Gearbox Calculator'!$D$2)*('Gearbox Calculator'!$C$5*PI())/1000)*('Gearbox Calculator'!$C$3/'Gearbox Calculator'!$D$3)</f>
        <v>85.290177739246104</v>
      </c>
      <c r="L6" s="34">
        <f>(B6*60*('Gearbox Calculator'!$C$21/'Gearbox Calculator'!$D$21)*('Gearbox Calculator'!$C$2/'Gearbox Calculator'!$D$2)*('Gearbox Calculator'!$C$5*PI())/1000)*('Gearbox Calculator'!$C$3/'Gearbox Calculator'!$D$3)</f>
        <v>96.670726193208466</v>
      </c>
      <c r="N6" s="41">
        <f t="shared" si="6"/>
        <v>2463.2807285620202</v>
      </c>
      <c r="O6" s="36">
        <f t="shared" si="0"/>
        <v>1732.4172156919703</v>
      </c>
      <c r="P6" s="36">
        <f t="shared" si="1"/>
        <v>1347.4356122048657</v>
      </c>
      <c r="Q6" s="36">
        <f t="shared" si="2"/>
        <v>1122.8630101707213</v>
      </c>
      <c r="R6" s="36">
        <f t="shared" si="3"/>
        <v>975.7292364242129</v>
      </c>
      <c r="S6" s="34">
        <f t="shared" si="4"/>
        <v>860.86164113088637</v>
      </c>
    </row>
    <row r="7" spans="1:19">
      <c r="B7" s="40">
        <v>5000</v>
      </c>
      <c r="C7">
        <v>34</v>
      </c>
      <c r="D7">
        <v>36</v>
      </c>
      <c r="E7" s="12">
        <f t="shared" si="5"/>
        <v>25.3538</v>
      </c>
      <c r="G7" s="41">
        <f>(B7*60*('Gearbox Calculator'!$C$11/'Gearbox Calculator'!$D$11)*('Gearbox Calculator'!$C$2/'Gearbox Calculator'!$D$2)*('Gearbox Calculator'!$C$5*PI())/1000)*('Gearbox Calculator'!$C$3/'Gearbox Calculator'!$D$3)</f>
        <v>37.538068206289665</v>
      </c>
      <c r="H7" s="36">
        <f>(B7*60*('Gearbox Calculator'!$C$13/'Gearbox Calculator'!$D$13)*('Gearbox Calculator'!$C$2/'Gearbox Calculator'!$D$2)*('Gearbox Calculator'!$C$5*PI())/1000)*('Gearbox Calculator'!$C$3/'Gearbox Calculator'!$D$3)</f>
        <v>53.374440730818115</v>
      </c>
      <c r="I7" s="36">
        <f>(B7*60*('Gearbox Calculator'!$C$15/'Gearbox Calculator'!$D$15)*('Gearbox Calculator'!$C$2/'Gearbox Calculator'!$D$2)*('Gearbox Calculator'!$C$5*PI())/1000)*('Gearbox Calculator'!$C$3/'Gearbox Calculator'!$D$3)</f>
        <v>68.62428093962329</v>
      </c>
      <c r="J7" s="36">
        <f>(B7*60*('Gearbox Calculator'!$C$17/'Gearbox Calculator'!$D$17)*('Gearbox Calculator'!$C$2/'Gearbox Calculator'!$D$2)*('Gearbox Calculator'!$C$5*PI())/1000)*('Gearbox Calculator'!$C$3/'Gearbox Calculator'!$D$3)</f>
        <v>82.349137127547948</v>
      </c>
      <c r="K7" s="36">
        <f>(B7*60*('Gearbox Calculator'!$C$19/'Gearbox Calculator'!$D$19)*('Gearbox Calculator'!$C$2/'Gearbox Calculator'!$D$2)*('Gearbox Calculator'!$C$5*PI())/1000)*('Gearbox Calculator'!$C$3/'Gearbox Calculator'!$D$3)</f>
        <v>94.766864154717879</v>
      </c>
      <c r="L7" s="34">
        <f>(B7*60*('Gearbox Calculator'!$C$21/'Gearbox Calculator'!$D$21)*('Gearbox Calculator'!$C$2/'Gearbox Calculator'!$D$2)*('Gearbox Calculator'!$C$5*PI())/1000)*('Gearbox Calculator'!$C$3/'Gearbox Calculator'!$D$3)</f>
        <v>107.41191799245385</v>
      </c>
      <c r="N7" s="41">
        <f t="shared" si="6"/>
        <v>2431.4964610967031</v>
      </c>
      <c r="O7" s="36">
        <f t="shared" si="0"/>
        <v>1710.0634451669123</v>
      </c>
      <c r="P7" s="36">
        <f t="shared" si="1"/>
        <v>1330.0493462409318</v>
      </c>
      <c r="Q7" s="36">
        <f t="shared" si="2"/>
        <v>1108.3744552007765</v>
      </c>
      <c r="R7" s="36">
        <f t="shared" si="3"/>
        <v>963.13918176067477</v>
      </c>
      <c r="S7" s="34">
        <f t="shared" si="4"/>
        <v>849.75374898726193</v>
      </c>
    </row>
    <row r="8" spans="1:19">
      <c r="B8" s="40">
        <v>5500</v>
      </c>
      <c r="C8">
        <v>37</v>
      </c>
      <c r="D8">
        <v>36</v>
      </c>
      <c r="E8" s="12">
        <f t="shared" si="5"/>
        <v>27.590900000000001</v>
      </c>
      <c r="G8" s="41">
        <f>(B8*60*('Gearbox Calculator'!$C$11/'Gearbox Calculator'!$D$11)*('Gearbox Calculator'!$C$2/'Gearbox Calculator'!$D$2)*('Gearbox Calculator'!$C$5*PI())/1000)*('Gearbox Calculator'!$C$3/'Gearbox Calculator'!$D$3)</f>
        <v>41.291875026918625</v>
      </c>
      <c r="H8" s="36">
        <f>(B8*60*('Gearbox Calculator'!$C$13/'Gearbox Calculator'!$D$13)*('Gearbox Calculator'!$C$2/'Gearbox Calculator'!$D$2)*('Gearbox Calculator'!$C$5*PI())/1000)*('Gearbox Calculator'!$C$3/'Gearbox Calculator'!$D$3)</f>
        <v>58.711884803899927</v>
      </c>
      <c r="I8" s="36">
        <f>(B8*60*('Gearbox Calculator'!$C$15/'Gearbox Calculator'!$D$15)*('Gearbox Calculator'!$C$2/'Gearbox Calculator'!$D$2)*('Gearbox Calculator'!$C$5*PI())/1000)*('Gearbox Calculator'!$C$3/'Gearbox Calculator'!$D$3)</f>
        <v>75.486709033585612</v>
      </c>
      <c r="J8" s="36">
        <f>(B8*60*('Gearbox Calculator'!$C$17/'Gearbox Calculator'!$D$17)*('Gearbox Calculator'!$C$2/'Gearbox Calculator'!$D$2)*('Gearbox Calculator'!$C$5*PI())/1000)*('Gearbox Calculator'!$C$3/'Gearbox Calculator'!$D$3)</f>
        <v>90.584050840302751</v>
      </c>
      <c r="K8" s="36">
        <f>(B8*60*('Gearbox Calculator'!$C$19/'Gearbox Calculator'!$D$19)*('Gearbox Calculator'!$C$2/'Gearbox Calculator'!$D$2)*('Gearbox Calculator'!$C$5*PI())/1000)*('Gearbox Calculator'!$C$3/'Gearbox Calculator'!$D$3)</f>
        <v>104.24355057018968</v>
      </c>
      <c r="L8" s="34">
        <f>(B8*60*('Gearbox Calculator'!$C$21/'Gearbox Calculator'!$D$21)*('Gearbox Calculator'!$C$2/'Gearbox Calculator'!$D$2)*('Gearbox Calculator'!$C$5*PI())/1000)*('Gearbox Calculator'!$C$3/'Gearbox Calculator'!$D$3)</f>
        <v>118.15310979169924</v>
      </c>
      <c r="N8" s="41">
        <f t="shared" si="6"/>
        <v>2405.4911513523539</v>
      </c>
      <c r="O8" s="36">
        <f t="shared" si="0"/>
        <v>1691.7739965555018</v>
      </c>
      <c r="P8" s="36">
        <f t="shared" si="1"/>
        <v>1315.8242195431681</v>
      </c>
      <c r="Q8" s="36">
        <f t="shared" si="2"/>
        <v>1096.5201829526397</v>
      </c>
      <c r="R8" s="36">
        <f t="shared" si="3"/>
        <v>952.83822794505238</v>
      </c>
      <c r="S8" s="34">
        <f t="shared" si="4"/>
        <v>840.66547359702395</v>
      </c>
    </row>
    <row r="9" spans="1:19">
      <c r="B9" s="40">
        <v>6000</v>
      </c>
      <c r="C9">
        <v>44</v>
      </c>
      <c r="D9">
        <v>39</v>
      </c>
      <c r="E9" s="12">
        <f t="shared" si="5"/>
        <v>32.8108</v>
      </c>
      <c r="G9" s="41">
        <f>(B9*60*('Gearbox Calculator'!$C$11/'Gearbox Calculator'!$D$11)*('Gearbox Calculator'!$C$2/'Gearbox Calculator'!$D$2)*('Gearbox Calculator'!$C$5*PI())/1000)*('Gearbox Calculator'!$C$3/'Gearbox Calculator'!$D$3)</f>
        <v>45.045681847547591</v>
      </c>
      <c r="H9" s="36">
        <f>(B9*60*('Gearbox Calculator'!$C$13/'Gearbox Calculator'!$D$13)*('Gearbox Calculator'!$C$2/'Gearbox Calculator'!$D$2)*('Gearbox Calculator'!$C$5*PI())/1000)*('Gearbox Calculator'!$C$3/'Gearbox Calculator'!$D$3)</f>
        <v>64.049328876981733</v>
      </c>
      <c r="I9" s="36">
        <f>(B9*60*('Gearbox Calculator'!$C$15/'Gearbox Calculator'!$D$15)*('Gearbox Calculator'!$C$2/'Gearbox Calculator'!$D$2)*('Gearbox Calculator'!$C$5*PI())/1000)*('Gearbox Calculator'!$C$3/'Gearbox Calculator'!$D$3)</f>
        <v>82.349137127547948</v>
      </c>
      <c r="J9" s="36">
        <f>(B9*60*('Gearbox Calculator'!$C$17/'Gearbox Calculator'!$D$17)*('Gearbox Calculator'!$C$2/'Gearbox Calculator'!$D$2)*('Gearbox Calculator'!$C$5*PI())/1000)*('Gearbox Calculator'!$C$3/'Gearbox Calculator'!$D$3)</f>
        <v>98.818964553057555</v>
      </c>
      <c r="K9" s="36">
        <f>(B9*60*('Gearbox Calculator'!$C$19/'Gearbox Calculator'!$D$19)*('Gearbox Calculator'!$C$2/'Gearbox Calculator'!$D$2)*('Gearbox Calculator'!$C$5*PI())/1000)*('Gearbox Calculator'!$C$3/'Gearbox Calculator'!$D$3)</f>
        <v>113.72023698566146</v>
      </c>
      <c r="L9" s="34">
        <f>(B9*60*('Gearbox Calculator'!$C$21/'Gearbox Calculator'!$D$21)*('Gearbox Calculator'!$C$2/'Gearbox Calculator'!$D$2)*('Gearbox Calculator'!$C$5*PI())/1000)*('Gearbox Calculator'!$C$3/'Gearbox Calculator'!$D$3)</f>
        <v>128.89430159094465</v>
      </c>
      <c r="N9" s="41">
        <f t="shared" si="6"/>
        <v>2622.2020658886022</v>
      </c>
      <c r="O9" s="36">
        <f t="shared" si="0"/>
        <v>1844.1860683172586</v>
      </c>
      <c r="P9" s="36">
        <f t="shared" si="1"/>
        <v>1434.3669420245344</v>
      </c>
      <c r="Q9" s="36">
        <f t="shared" si="2"/>
        <v>1195.3057850204452</v>
      </c>
      <c r="R9" s="36">
        <f t="shared" si="3"/>
        <v>1038.6795097419042</v>
      </c>
      <c r="S9" s="34">
        <f t="shared" si="4"/>
        <v>916.40110184900777</v>
      </c>
    </row>
    <row r="10" spans="1:19">
      <c r="B10" s="40">
        <v>6500</v>
      </c>
      <c r="C10">
        <v>49</v>
      </c>
      <c r="D10">
        <v>40</v>
      </c>
      <c r="E10" s="12">
        <f t="shared" si="5"/>
        <v>36.539300000000004</v>
      </c>
      <c r="G10" s="41">
        <f>(B10*60*('Gearbox Calculator'!$C$11/'Gearbox Calculator'!$D$11)*('Gearbox Calculator'!$C$2/'Gearbox Calculator'!$D$2)*('Gearbox Calculator'!$C$5*PI())/1000)*('Gearbox Calculator'!$C$3/'Gearbox Calculator'!$D$3)</f>
        <v>48.799488668176565</v>
      </c>
      <c r="H10" s="36">
        <f>(B10*60*('Gearbox Calculator'!$C$13/'Gearbox Calculator'!$D$13)*('Gearbox Calculator'!$C$2/'Gearbox Calculator'!$D$2)*('Gearbox Calculator'!$C$5*PI())/1000)*('Gearbox Calculator'!$C$3/'Gearbox Calculator'!$D$3)</f>
        <v>69.386772950063545</v>
      </c>
      <c r="I10" s="36">
        <f>(B10*60*('Gearbox Calculator'!$C$15/'Gearbox Calculator'!$D$15)*('Gearbox Calculator'!$C$2/'Gearbox Calculator'!$D$2)*('Gearbox Calculator'!$C$5*PI())/1000)*('Gearbox Calculator'!$C$3/'Gearbox Calculator'!$D$3)</f>
        <v>89.211565221510284</v>
      </c>
      <c r="J10" s="36">
        <f>(B10*60*('Gearbox Calculator'!$C$17/'Gearbox Calculator'!$D$17)*('Gearbox Calculator'!$C$2/'Gearbox Calculator'!$D$2)*('Gearbox Calculator'!$C$5*PI())/1000)*('Gearbox Calculator'!$C$3/'Gearbox Calculator'!$D$3)</f>
        <v>107.05387826581236</v>
      </c>
      <c r="K10" s="36">
        <f>(B10*60*('Gearbox Calculator'!$C$19/'Gearbox Calculator'!$D$19)*('Gearbox Calculator'!$C$2/'Gearbox Calculator'!$D$2)*('Gearbox Calculator'!$C$5*PI())/1000)*('Gearbox Calculator'!$C$3/'Gearbox Calculator'!$D$3)</f>
        <v>123.19692340113325</v>
      </c>
      <c r="L10" s="34">
        <f>(B10*60*('Gearbox Calculator'!$C$21/'Gearbox Calculator'!$D$21)*('Gearbox Calculator'!$C$2/'Gearbox Calculator'!$D$2)*('Gearbox Calculator'!$C$5*PI())/1000)*('Gearbox Calculator'!$C$3/'Gearbox Calculator'!$D$3)</f>
        <v>139.63549339019002</v>
      </c>
      <c r="N10" s="41">
        <f t="shared" si="6"/>
        <v>2695.5503754239471</v>
      </c>
      <c r="O10" s="36">
        <f t="shared" si="0"/>
        <v>1895.7716926058531</v>
      </c>
      <c r="P10" s="36">
        <f t="shared" si="1"/>
        <v>1474.4890942489967</v>
      </c>
      <c r="Q10" s="36">
        <f t="shared" si="2"/>
        <v>1228.7409118741639</v>
      </c>
      <c r="R10" s="36">
        <f t="shared" si="3"/>
        <v>1067.7334820423771</v>
      </c>
      <c r="S10" s="34">
        <f t="shared" si="4"/>
        <v>942.03469910352567</v>
      </c>
    </row>
    <row r="11" spans="1:19">
      <c r="B11" s="40">
        <v>7000</v>
      </c>
      <c r="C11">
        <v>56</v>
      </c>
      <c r="D11">
        <v>42</v>
      </c>
      <c r="E11" s="12">
        <f t="shared" si="5"/>
        <v>41.7592</v>
      </c>
      <c r="G11" s="41">
        <f>(B11*60*('Gearbox Calculator'!$C$11/'Gearbox Calculator'!$D$11)*('Gearbox Calculator'!$C$2/'Gearbox Calculator'!$D$2)*('Gearbox Calculator'!$C$5*PI())/1000)*('Gearbox Calculator'!$C$3/'Gearbox Calculator'!$D$3)</f>
        <v>52.553295488805524</v>
      </c>
      <c r="H11" s="36">
        <f>(B11*60*('Gearbox Calculator'!$C$13/'Gearbox Calculator'!$D$13)*('Gearbox Calculator'!$C$2/'Gearbox Calculator'!$D$2)*('Gearbox Calculator'!$C$5*PI())/1000)*('Gearbox Calculator'!$C$3/'Gearbox Calculator'!$D$3)</f>
        <v>74.724217023145371</v>
      </c>
      <c r="I11" s="36">
        <f>(B11*60*('Gearbox Calculator'!$C$15/'Gearbox Calculator'!$D$15)*('Gearbox Calculator'!$C$2/'Gearbox Calculator'!$D$2)*('Gearbox Calculator'!$C$5*PI())/1000)*('Gearbox Calculator'!$C$3/'Gearbox Calculator'!$D$3)</f>
        <v>96.073993315472592</v>
      </c>
      <c r="J11" s="36">
        <f>(B11*60*('Gearbox Calculator'!$C$17/'Gearbox Calculator'!$D$17)*('Gearbox Calculator'!$C$2/'Gearbox Calculator'!$D$2)*('Gearbox Calculator'!$C$5*PI())/1000)*('Gearbox Calculator'!$C$3/'Gearbox Calculator'!$D$3)</f>
        <v>115.28879197856712</v>
      </c>
      <c r="K11" s="36">
        <f>(B11*60*('Gearbox Calculator'!$C$19/'Gearbox Calculator'!$D$19)*('Gearbox Calculator'!$C$2/'Gearbox Calculator'!$D$2)*('Gearbox Calculator'!$C$5*PI())/1000)*('Gearbox Calculator'!$C$3/'Gearbox Calculator'!$D$3)</f>
        <v>132.67360981660505</v>
      </c>
      <c r="L11" s="34">
        <f>(B11*60*('Gearbox Calculator'!$C$21/'Gearbox Calculator'!$D$21)*('Gearbox Calculator'!$C$2/'Gearbox Calculator'!$D$2)*('Gearbox Calculator'!$C$5*PI())/1000)*('Gearbox Calculator'!$C$3/'Gearbox Calculator'!$D$3)</f>
        <v>150.37668518943542</v>
      </c>
      <c r="N11" s="41">
        <f t="shared" si="6"/>
        <v>2860.5840718784748</v>
      </c>
      <c r="O11" s="36">
        <f t="shared" si="0"/>
        <v>2011.8393472551904</v>
      </c>
      <c r="P11" s="36">
        <f t="shared" si="1"/>
        <v>1564.7639367540376</v>
      </c>
      <c r="Q11" s="36">
        <f t="shared" si="2"/>
        <v>1303.9699472950313</v>
      </c>
      <c r="R11" s="36">
        <f t="shared" si="3"/>
        <v>1133.1049197184407</v>
      </c>
      <c r="S11" s="34">
        <f t="shared" si="4"/>
        <v>999.71029292619028</v>
      </c>
    </row>
    <row r="12" spans="1:19">
      <c r="B12" s="40">
        <v>7500</v>
      </c>
      <c r="C12">
        <v>62</v>
      </c>
      <c r="D12">
        <v>43</v>
      </c>
      <c r="E12" s="12">
        <f t="shared" si="5"/>
        <v>46.233400000000003</v>
      </c>
      <c r="G12" s="41">
        <f>(B12*60*('Gearbox Calculator'!$C$11/'Gearbox Calculator'!$D$11)*('Gearbox Calculator'!$C$2/'Gearbox Calculator'!$D$2)*('Gearbox Calculator'!$C$5*PI())/1000)*('Gearbox Calculator'!$C$3/'Gearbox Calculator'!$D$3)</f>
        <v>56.307102309434491</v>
      </c>
      <c r="H12" s="36">
        <f>(B12*60*('Gearbox Calculator'!$C$13/'Gearbox Calculator'!$D$13)*('Gearbox Calculator'!$C$2/'Gearbox Calculator'!$D$2)*('Gearbox Calculator'!$C$5*PI())/1000)*('Gearbox Calculator'!$C$3/'Gearbox Calculator'!$D$3)</f>
        <v>80.061661096227169</v>
      </c>
      <c r="I12" s="36">
        <f>(B12*60*('Gearbox Calculator'!$C$15/'Gearbox Calculator'!$D$15)*('Gearbox Calculator'!$C$2/'Gearbox Calculator'!$D$2)*('Gearbox Calculator'!$C$5*PI())/1000)*('Gearbox Calculator'!$C$3/'Gearbox Calculator'!$D$3)</f>
        <v>102.93642140943496</v>
      </c>
      <c r="J12" s="36">
        <f>(B12*60*('Gearbox Calculator'!$C$17/'Gearbox Calculator'!$D$17)*('Gearbox Calculator'!$C$2/'Gearbox Calculator'!$D$2)*('Gearbox Calculator'!$C$5*PI())/1000)*('Gearbox Calculator'!$C$3/'Gearbox Calculator'!$D$3)</f>
        <v>123.52370569132192</v>
      </c>
      <c r="K12" s="36">
        <f>(B12*60*('Gearbox Calculator'!$C$19/'Gearbox Calculator'!$D$19)*('Gearbox Calculator'!$C$2/'Gearbox Calculator'!$D$2)*('Gearbox Calculator'!$C$5*PI())/1000)*('Gearbox Calculator'!$C$3/'Gearbox Calculator'!$D$3)</f>
        <v>142.15029623207681</v>
      </c>
      <c r="L12" s="34">
        <f>(B12*60*('Gearbox Calculator'!$C$21/'Gearbox Calculator'!$D$21)*('Gearbox Calculator'!$C$2/'Gearbox Calculator'!$D$2)*('Gearbox Calculator'!$C$5*PI())/1000)*('Gearbox Calculator'!$C$3/'Gearbox Calculator'!$D$3)</f>
        <v>161.11787698868076</v>
      </c>
      <c r="N12" s="41">
        <f t="shared" si="6"/>
        <v>2955.9368742744241</v>
      </c>
      <c r="O12" s="36">
        <f t="shared" si="0"/>
        <v>2078.9006588303641</v>
      </c>
      <c r="P12" s="36">
        <f t="shared" si="1"/>
        <v>1616.9227346458383</v>
      </c>
      <c r="Q12" s="36">
        <f t="shared" si="2"/>
        <v>1347.4356122048657</v>
      </c>
      <c r="R12" s="36">
        <f t="shared" si="3"/>
        <v>1170.8750837090558</v>
      </c>
      <c r="S12" s="34">
        <f t="shared" si="4"/>
        <v>1033.0339693570638</v>
      </c>
    </row>
    <row r="13" spans="1:19">
      <c r="B13" s="40">
        <v>8000</v>
      </c>
      <c r="C13">
        <v>63</v>
      </c>
      <c r="D13">
        <v>41</v>
      </c>
      <c r="E13" s="12">
        <f t="shared" si="5"/>
        <v>46.979100000000003</v>
      </c>
      <c r="G13" s="41">
        <f>(B13*60*('Gearbox Calculator'!$C$11/'Gearbox Calculator'!$D$11)*('Gearbox Calculator'!$C$2/'Gearbox Calculator'!$D$2)*('Gearbox Calculator'!$C$5*PI())/1000)*('Gearbox Calculator'!$C$3/'Gearbox Calculator'!$D$3)</f>
        <v>60.060909130063465</v>
      </c>
      <c r="H13" s="36">
        <f>(B13*60*('Gearbox Calculator'!$C$13/'Gearbox Calculator'!$D$13)*('Gearbox Calculator'!$C$2/'Gearbox Calculator'!$D$2)*('Gearbox Calculator'!$C$5*PI())/1000)*('Gearbox Calculator'!$C$3/'Gearbox Calculator'!$D$3)</f>
        <v>85.399105169308982</v>
      </c>
      <c r="I13" s="36">
        <f>(B13*60*('Gearbox Calculator'!$C$15/'Gearbox Calculator'!$D$15)*('Gearbox Calculator'!$C$2/'Gearbox Calculator'!$D$2)*('Gearbox Calculator'!$C$5*PI())/1000)*('Gearbox Calculator'!$C$3/'Gearbox Calculator'!$D$3)</f>
        <v>109.79884950339725</v>
      </c>
      <c r="J13" s="36">
        <f>(B13*60*('Gearbox Calculator'!$C$17/'Gearbox Calculator'!$D$17)*('Gearbox Calculator'!$C$2/'Gearbox Calculator'!$D$2)*('Gearbox Calculator'!$C$5*PI())/1000)*('Gearbox Calculator'!$C$3/'Gearbox Calculator'!$D$3)</f>
        <v>131.75861940407671</v>
      </c>
      <c r="K13" s="36">
        <f>(B13*60*('Gearbox Calculator'!$C$19/'Gearbox Calculator'!$D$19)*('Gearbox Calculator'!$C$2/'Gearbox Calculator'!$D$2)*('Gearbox Calculator'!$C$5*PI())/1000)*('Gearbox Calculator'!$C$3/'Gearbox Calculator'!$D$3)</f>
        <v>151.6269826475486</v>
      </c>
      <c r="L13" s="34">
        <f>(B13*60*('Gearbox Calculator'!$C$21/'Gearbox Calculator'!$D$21)*('Gearbox Calculator'!$C$2/'Gearbox Calculator'!$D$2)*('Gearbox Calculator'!$C$5*PI())/1000)*('Gearbox Calculator'!$C$3/'Gearbox Calculator'!$D$3)</f>
        <v>171.85906878792613</v>
      </c>
      <c r="N13" s="41">
        <f t="shared" si="6"/>
        <v>2815.8874457553738</v>
      </c>
      <c r="O13" s="36">
        <f t="shared" si="0"/>
        <v>1980.4043574543291</v>
      </c>
      <c r="P13" s="36">
        <f t="shared" si="1"/>
        <v>1540.3145002422559</v>
      </c>
      <c r="Q13" s="36">
        <f t="shared" si="2"/>
        <v>1283.5954168685464</v>
      </c>
      <c r="R13" s="36">
        <f t="shared" si="3"/>
        <v>1115.4001553478404</v>
      </c>
      <c r="S13" s="34">
        <f t="shared" si="4"/>
        <v>984.08981959921914</v>
      </c>
    </row>
    <row r="14" spans="1:19">
      <c r="B14" s="40">
        <v>8500</v>
      </c>
      <c r="C14">
        <v>64</v>
      </c>
      <c r="D14">
        <v>40</v>
      </c>
      <c r="E14" s="12">
        <f t="shared" si="5"/>
        <v>47.724800000000002</v>
      </c>
      <c r="G14" s="41">
        <f>(B14*60*('Gearbox Calculator'!$C$11/'Gearbox Calculator'!$D$11)*('Gearbox Calculator'!$C$2/'Gearbox Calculator'!$D$2)*('Gearbox Calculator'!$C$5*PI())/1000)*('Gearbox Calculator'!$C$3/'Gearbox Calculator'!$D$3)</f>
        <v>63.814715950692417</v>
      </c>
      <c r="H14" s="36">
        <f>(B14*60*('Gearbox Calculator'!$C$13/'Gearbox Calculator'!$D$13)*('Gearbox Calculator'!$C$2/'Gearbox Calculator'!$D$2)*('Gearbox Calculator'!$C$5*PI())/1000)*('Gearbox Calculator'!$C$3/'Gearbox Calculator'!$D$3)</f>
        <v>90.736549242390794</v>
      </c>
      <c r="I14" s="36">
        <f>(B14*60*('Gearbox Calculator'!$C$15/'Gearbox Calculator'!$D$15)*('Gearbox Calculator'!$C$2/'Gearbox Calculator'!$D$2)*('Gearbox Calculator'!$C$5*PI())/1000)*('Gearbox Calculator'!$C$3/'Gearbox Calculator'!$D$3)</f>
        <v>116.66127759735959</v>
      </c>
      <c r="J14" s="36">
        <f>(B14*60*('Gearbox Calculator'!$C$17/'Gearbox Calculator'!$D$17)*('Gearbox Calculator'!$C$2/'Gearbox Calculator'!$D$2)*('Gearbox Calculator'!$C$5*PI())/1000)*('Gearbox Calculator'!$C$3/'Gearbox Calculator'!$D$3)</f>
        <v>139.99353311683151</v>
      </c>
      <c r="K14" s="36">
        <f>(B14*60*('Gearbox Calculator'!$C$19/'Gearbox Calculator'!$D$19)*('Gearbox Calculator'!$C$2/'Gearbox Calculator'!$D$2)*('Gearbox Calculator'!$C$5*PI())/1000)*('Gearbox Calculator'!$C$3/'Gearbox Calculator'!$D$3)</f>
        <v>161.10366906302039</v>
      </c>
      <c r="L14" s="34">
        <f>(B14*60*('Gearbox Calculator'!$C$21/'Gearbox Calculator'!$D$21)*('Gearbox Calculator'!$C$2/'Gearbox Calculator'!$D$2)*('Gearbox Calculator'!$C$5*PI())/1000)*('Gearbox Calculator'!$C$3/'Gearbox Calculator'!$D$3)</f>
        <v>182.60026058717153</v>
      </c>
      <c r="N14" s="41">
        <f t="shared" si="6"/>
        <v>2692.3144205915064</v>
      </c>
      <c r="O14" s="36">
        <f t="shared" si="0"/>
        <v>1893.49585624018</v>
      </c>
      <c r="P14" s="36">
        <f t="shared" si="1"/>
        <v>1472.7189992979177</v>
      </c>
      <c r="Q14" s="36">
        <f t="shared" si="2"/>
        <v>1227.2658327482648</v>
      </c>
      <c r="R14" s="36">
        <f t="shared" si="3"/>
        <v>1066.4516891467679</v>
      </c>
      <c r="S14" s="34">
        <f t="shared" si="4"/>
        <v>940.903805107003</v>
      </c>
    </row>
    <row r="15" spans="1:19">
      <c r="B15" s="40">
        <v>9000</v>
      </c>
      <c r="C15">
        <v>65</v>
      </c>
      <c r="D15">
        <v>37</v>
      </c>
      <c r="E15" s="12">
        <f t="shared" si="5"/>
        <v>48.470500000000001</v>
      </c>
      <c r="G15" s="41">
        <f>(B15*60*('Gearbox Calculator'!$C$11/'Gearbox Calculator'!$D$11)*('Gearbox Calculator'!$C$2/'Gearbox Calculator'!$D$2)*('Gearbox Calculator'!$C$5*PI())/1000)*('Gearbox Calculator'!$C$3/'Gearbox Calculator'!$D$3)</f>
        <v>67.568522771321383</v>
      </c>
      <c r="H15" s="36">
        <f>(B15*60*('Gearbox Calculator'!$C$13/'Gearbox Calculator'!$D$13)*('Gearbox Calculator'!$C$2/'Gearbox Calculator'!$D$2)*('Gearbox Calculator'!$C$5*PI())/1000)*('Gearbox Calculator'!$C$3/'Gearbox Calculator'!$D$3)</f>
        <v>96.073993315472592</v>
      </c>
      <c r="I15" s="36">
        <f>(B15*60*('Gearbox Calculator'!$C$15/'Gearbox Calculator'!$D$15)*('Gearbox Calculator'!$C$2/'Gearbox Calculator'!$D$2)*('Gearbox Calculator'!$C$5*PI())/1000)*('Gearbox Calculator'!$C$3/'Gearbox Calculator'!$D$3)</f>
        <v>123.52370569132192</v>
      </c>
      <c r="J15" s="36">
        <f>(B15*60*('Gearbox Calculator'!$C$17/'Gearbox Calculator'!$D$17)*('Gearbox Calculator'!$C$2/'Gearbox Calculator'!$D$2)*('Gearbox Calculator'!$C$5*PI())/1000)*('Gearbox Calculator'!$C$3/'Gearbox Calculator'!$D$3)</f>
        <v>148.22844682958632</v>
      </c>
      <c r="K15" s="36">
        <f>(B15*60*('Gearbox Calculator'!$C$19/'Gearbox Calculator'!$D$19)*('Gearbox Calculator'!$C$2/'Gearbox Calculator'!$D$2)*('Gearbox Calculator'!$C$5*PI())/1000)*('Gearbox Calculator'!$C$3/'Gearbox Calculator'!$D$3)</f>
        <v>170.58035547849221</v>
      </c>
      <c r="L15" s="34">
        <f>(B15*60*('Gearbox Calculator'!$C$21/'Gearbox Calculator'!$D$21)*('Gearbox Calculator'!$C$2/'Gearbox Calculator'!$D$2)*('Gearbox Calculator'!$C$5*PI())/1000)*('Gearbox Calculator'!$C$3/'Gearbox Calculator'!$D$3)</f>
        <v>193.34145238641693</v>
      </c>
      <c r="N15" s="41">
        <f t="shared" si="6"/>
        <v>2582.4717315569569</v>
      </c>
      <c r="O15" s="36">
        <f t="shared" si="0"/>
        <v>1816.2438551609366</v>
      </c>
      <c r="P15" s="36">
        <f t="shared" si="1"/>
        <v>1412.6341095696173</v>
      </c>
      <c r="Q15" s="36">
        <f t="shared" si="2"/>
        <v>1177.1950913080141</v>
      </c>
      <c r="R15" s="36">
        <f t="shared" si="3"/>
        <v>1022.9419414124812</v>
      </c>
      <c r="S15" s="34">
        <f t="shared" si="4"/>
        <v>902.51623666947762</v>
      </c>
    </row>
    <row r="16" spans="1:19">
      <c r="B16" s="40">
        <v>9500</v>
      </c>
      <c r="C16">
        <v>64</v>
      </c>
      <c r="D16">
        <v>36</v>
      </c>
      <c r="E16" s="12">
        <f t="shared" si="5"/>
        <v>47.724800000000002</v>
      </c>
      <c r="G16" s="41">
        <f>(B16*60*('Gearbox Calculator'!$C$11/'Gearbox Calculator'!$D$11)*('Gearbox Calculator'!$C$2/'Gearbox Calculator'!$D$2)*('Gearbox Calculator'!$C$5*PI())/1000)*('Gearbox Calculator'!$C$3/'Gearbox Calculator'!$D$3)</f>
        <v>71.32232959195035</v>
      </c>
      <c r="H16" s="36">
        <f>(B16*60*('Gearbox Calculator'!$C$13/'Gearbox Calculator'!$D$13)*('Gearbox Calculator'!$C$2/'Gearbox Calculator'!$D$2)*('Gearbox Calculator'!$C$5*PI())/1000)*('Gearbox Calculator'!$C$3/'Gearbox Calculator'!$D$3)</f>
        <v>101.41143738855442</v>
      </c>
      <c r="I16" s="36">
        <f>(B16*60*('Gearbox Calculator'!$C$15/'Gearbox Calculator'!$D$15)*('Gearbox Calculator'!$C$2/'Gearbox Calculator'!$D$2)*('Gearbox Calculator'!$C$5*PI())/1000)*('Gearbox Calculator'!$C$3/'Gearbox Calculator'!$D$3)</f>
        <v>130.38613378528424</v>
      </c>
      <c r="J16" s="36">
        <f>(B16*60*('Gearbox Calculator'!$C$17/'Gearbox Calculator'!$D$17)*('Gearbox Calculator'!$C$2/'Gearbox Calculator'!$D$2)*('Gearbox Calculator'!$C$5*PI())/1000)*('Gearbox Calculator'!$C$3/'Gearbox Calculator'!$D$3)</f>
        <v>156.46336054234109</v>
      </c>
      <c r="K16" s="36">
        <f>(B16*60*('Gearbox Calculator'!$C$19/'Gearbox Calculator'!$D$19)*('Gearbox Calculator'!$C$2/'Gearbox Calculator'!$D$2)*('Gearbox Calculator'!$C$5*PI())/1000)*('Gearbox Calculator'!$C$3/'Gearbox Calculator'!$D$3)</f>
        <v>180.057041893964</v>
      </c>
      <c r="L16" s="34">
        <f>(B16*60*('Gearbox Calculator'!$C$21/'Gearbox Calculator'!$D$21)*('Gearbox Calculator'!$C$2/'Gearbox Calculator'!$D$2)*('Gearbox Calculator'!$C$5*PI())/1000)*('Gearbox Calculator'!$C$3/'Gearbox Calculator'!$D$3)</f>
        <v>204.0826441856623</v>
      </c>
      <c r="N16" s="41">
        <f t="shared" si="6"/>
        <v>2408.9129026345054</v>
      </c>
      <c r="O16" s="36">
        <f t="shared" si="0"/>
        <v>1694.18050295174</v>
      </c>
      <c r="P16" s="36">
        <f t="shared" si="1"/>
        <v>1317.6959467402423</v>
      </c>
      <c r="Q16" s="36">
        <f t="shared" si="2"/>
        <v>1098.0799556168683</v>
      </c>
      <c r="R16" s="36">
        <f t="shared" si="3"/>
        <v>954.19361660500272</v>
      </c>
      <c r="S16" s="34">
        <f t="shared" si="4"/>
        <v>841.86129930626578</v>
      </c>
    </row>
    <row r="17" spans="1:19">
      <c r="B17" s="40">
        <v>10000</v>
      </c>
      <c r="C17">
        <v>60</v>
      </c>
      <c r="D17">
        <v>32</v>
      </c>
      <c r="E17" s="12">
        <f t="shared" si="5"/>
        <v>44.742000000000004</v>
      </c>
      <c r="G17" s="41">
        <f>(B17*60*('Gearbox Calculator'!$C$11/'Gearbox Calculator'!$D$11)*('Gearbox Calculator'!$C$2/'Gearbox Calculator'!$D$2)*('Gearbox Calculator'!$C$5*PI())/1000)*('Gearbox Calculator'!$C$3/'Gearbox Calculator'!$D$3)</f>
        <v>75.076136412579331</v>
      </c>
      <c r="H17" s="36">
        <f>(B17*60*('Gearbox Calculator'!$C$13/'Gearbox Calculator'!$D$13)*('Gearbox Calculator'!$C$2/'Gearbox Calculator'!$D$2)*('Gearbox Calculator'!$C$5*PI())/1000)*('Gearbox Calculator'!$C$3/'Gearbox Calculator'!$D$3)</f>
        <v>106.74888146163623</v>
      </c>
      <c r="I17" s="36">
        <f>(B17*60*('Gearbox Calculator'!$C$15/'Gearbox Calculator'!$D$15)*('Gearbox Calculator'!$C$2/'Gearbox Calculator'!$D$2)*('Gearbox Calculator'!$C$5*PI())/1000)*('Gearbox Calculator'!$C$3/'Gearbox Calculator'!$D$3)</f>
        <v>137.24856187924658</v>
      </c>
      <c r="J17" s="36">
        <f>(B17*60*('Gearbox Calculator'!$C$17/'Gearbox Calculator'!$D$17)*('Gearbox Calculator'!$C$2/'Gearbox Calculator'!$D$2)*('Gearbox Calculator'!$C$5*PI())/1000)*('Gearbox Calculator'!$C$3/'Gearbox Calculator'!$D$3)</f>
        <v>164.6982742550959</v>
      </c>
      <c r="K17" s="36">
        <f>(B17*60*('Gearbox Calculator'!$C$19/'Gearbox Calculator'!$D$19)*('Gearbox Calculator'!$C$2/'Gearbox Calculator'!$D$2)*('Gearbox Calculator'!$C$5*PI())/1000)*('Gearbox Calculator'!$C$3/'Gearbox Calculator'!$D$3)</f>
        <v>189.53372830943576</v>
      </c>
      <c r="L17" s="34">
        <f>(B17*60*('Gearbox Calculator'!$C$21/'Gearbox Calculator'!$D$21)*('Gearbox Calculator'!$C$2/'Gearbox Calculator'!$D$2)*('Gearbox Calculator'!$C$5*PI())/1000)*('Gearbox Calculator'!$C$3/'Gearbox Calculator'!$D$3)</f>
        <v>214.8238359849077</v>
      </c>
      <c r="N17" s="41">
        <f t="shared" si="6"/>
        <v>2145.4380539088561</v>
      </c>
      <c r="O17" s="36">
        <f t="shared" si="0"/>
        <v>1508.8795104413934</v>
      </c>
      <c r="P17" s="36">
        <f t="shared" si="1"/>
        <v>1173.5729525655283</v>
      </c>
      <c r="Q17" s="36">
        <f t="shared" si="2"/>
        <v>977.9774604712735</v>
      </c>
      <c r="R17" s="36">
        <f t="shared" si="3"/>
        <v>849.82868978883084</v>
      </c>
      <c r="S17" s="34">
        <f t="shared" si="4"/>
        <v>749.78271969464299</v>
      </c>
    </row>
    <row r="18" spans="1:19">
      <c r="B18" s="40">
        <v>10500</v>
      </c>
      <c r="C18">
        <v>55</v>
      </c>
      <c r="D18">
        <v>27</v>
      </c>
      <c r="E18" s="12">
        <f t="shared" si="5"/>
        <v>41.013500000000001</v>
      </c>
      <c r="G18" s="41">
        <f>(B18*60*('Gearbox Calculator'!$C$11/'Gearbox Calculator'!$D$11)*('Gearbox Calculator'!$C$2/'Gearbox Calculator'!$D$2)*('Gearbox Calculator'!$C$5*PI())/1000)*('Gearbox Calculator'!$C$3/'Gearbox Calculator'!$D$3)</f>
        <v>78.829943233208283</v>
      </c>
      <c r="H18" s="36">
        <f>(B18*60*('Gearbox Calculator'!$C$13/'Gearbox Calculator'!$D$13)*('Gearbox Calculator'!$C$2/'Gearbox Calculator'!$D$2)*('Gearbox Calculator'!$C$5*PI())/1000)*('Gearbox Calculator'!$C$3/'Gearbox Calculator'!$D$3)</f>
        <v>112.08632553471806</v>
      </c>
      <c r="I18" s="36">
        <f>(B18*60*('Gearbox Calculator'!$C$15/'Gearbox Calculator'!$D$15)*('Gearbox Calculator'!$C$2/'Gearbox Calculator'!$D$2)*('Gearbox Calculator'!$C$5*PI())/1000)*('Gearbox Calculator'!$C$3/'Gearbox Calculator'!$D$3)</f>
        <v>144.11098997320892</v>
      </c>
      <c r="J18" s="36">
        <f>(B18*60*('Gearbox Calculator'!$C$17/'Gearbox Calculator'!$D$17)*('Gearbox Calculator'!$C$2/'Gearbox Calculator'!$D$2)*('Gearbox Calculator'!$C$5*PI())/1000)*('Gearbox Calculator'!$C$3/'Gearbox Calculator'!$D$3)</f>
        <v>172.9331879678507</v>
      </c>
      <c r="K18" s="36">
        <f>(B18*60*('Gearbox Calculator'!$C$19/'Gearbox Calculator'!$D$19)*('Gearbox Calculator'!$C$2/'Gearbox Calculator'!$D$2)*('Gearbox Calculator'!$C$5*PI())/1000)*('Gearbox Calculator'!$C$3/'Gearbox Calculator'!$D$3)</f>
        <v>199.01041472490755</v>
      </c>
      <c r="L18" s="34">
        <f>(B18*60*('Gearbox Calculator'!$C$21/'Gearbox Calculator'!$D$21)*('Gearbox Calculator'!$C$2/'Gearbox Calculator'!$D$2)*('Gearbox Calculator'!$C$5*PI())/1000)*('Gearbox Calculator'!$C$3/'Gearbox Calculator'!$D$3)</f>
        <v>225.5650277841531</v>
      </c>
      <c r="N18" s="41">
        <f t="shared" si="6"/>
        <v>1873.0014756347159</v>
      </c>
      <c r="O18" s="36">
        <f t="shared" si="0"/>
        <v>1317.2757630837559</v>
      </c>
      <c r="P18" s="36">
        <f t="shared" si="1"/>
        <v>1024.54781573181</v>
      </c>
      <c r="Q18" s="36">
        <f t="shared" si="2"/>
        <v>853.78984644317507</v>
      </c>
      <c r="R18" s="36">
        <f t="shared" si="3"/>
        <v>741.91393552993156</v>
      </c>
      <c r="S18" s="34">
        <f t="shared" si="4"/>
        <v>654.57221560643427</v>
      </c>
    </row>
    <row r="19" spans="1:19">
      <c r="B19" s="3">
        <v>11000</v>
      </c>
      <c r="C19" s="4">
        <v>50</v>
      </c>
      <c r="D19" s="4">
        <v>25</v>
      </c>
      <c r="E19" s="5">
        <f t="shared" si="5"/>
        <v>37.285000000000004</v>
      </c>
      <c r="G19" s="42">
        <f>(B19*60*('Gearbox Calculator'!$C$11/'Gearbox Calculator'!$D$11)*('Gearbox Calculator'!$C$2/'Gearbox Calculator'!$D$2)*('Gearbox Calculator'!$C$5*PI())/1000)*('Gearbox Calculator'!$C$3/'Gearbox Calculator'!$D$3)</f>
        <v>82.58375005383725</v>
      </c>
      <c r="H19" s="43">
        <f>(B19*60*('Gearbox Calculator'!$C$13/'Gearbox Calculator'!$D$13)*('Gearbox Calculator'!$C$2/'Gearbox Calculator'!$D$2)*('Gearbox Calculator'!$C$5*PI())/1000)*('Gearbox Calculator'!$C$3/'Gearbox Calculator'!$D$3)</f>
        <v>117.42376960779985</v>
      </c>
      <c r="I19" s="43">
        <f>(B19*60*('Gearbox Calculator'!$C$15/'Gearbox Calculator'!$D$15)*('Gearbox Calculator'!$C$2/'Gearbox Calculator'!$D$2)*('Gearbox Calculator'!$C$5*PI())/1000)*('Gearbox Calculator'!$C$3/'Gearbox Calculator'!$D$3)</f>
        <v>150.97341806717122</v>
      </c>
      <c r="J19" s="43">
        <f>(B19*60*('Gearbox Calculator'!$C$17/'Gearbox Calculator'!$D$17)*('Gearbox Calculator'!$C$2/'Gearbox Calculator'!$D$2)*('Gearbox Calculator'!$C$5*PI())/1000)*('Gearbox Calculator'!$C$3/'Gearbox Calculator'!$D$3)</f>
        <v>181.1681016806055</v>
      </c>
      <c r="K19" s="43">
        <f>(B19*60*('Gearbox Calculator'!$C$19/'Gearbox Calculator'!$D$19)*('Gearbox Calculator'!$C$2/'Gearbox Calculator'!$D$2)*('Gearbox Calculator'!$C$5*PI())/1000)*('Gearbox Calculator'!$C$3/'Gearbox Calculator'!$D$3)</f>
        <v>208.48710114037937</v>
      </c>
      <c r="L19" s="22">
        <f>(B19*60*('Gearbox Calculator'!$C$21/'Gearbox Calculator'!$D$21)*('Gearbox Calculator'!$C$2/'Gearbox Calculator'!$D$2)*('Gearbox Calculator'!$C$5*PI())/1000)*('Gearbox Calculator'!$C$3/'Gearbox Calculator'!$D$3)</f>
        <v>236.30621958339847</v>
      </c>
      <c r="N19" s="42">
        <f t="shared" si="6"/>
        <v>1625.3318590218612</v>
      </c>
      <c r="O19" s="43">
        <f t="shared" si="0"/>
        <v>1143.0905382131771</v>
      </c>
      <c r="P19" s="43">
        <f t="shared" si="1"/>
        <v>889.07041861024879</v>
      </c>
      <c r="Q19" s="43">
        <f t="shared" si="2"/>
        <v>740.89201550854045</v>
      </c>
      <c r="R19" s="43">
        <f t="shared" si="3"/>
        <v>643.80961347638686</v>
      </c>
      <c r="S19" s="22">
        <f t="shared" si="4"/>
        <v>568.0172118898812</v>
      </c>
    </row>
    <row r="32" spans="1:19">
      <c r="A32" t="s">
        <v>12</v>
      </c>
    </row>
    <row r="33" spans="2:19">
      <c r="B33" s="97" t="s">
        <v>68</v>
      </c>
      <c r="C33" s="98" t="s">
        <v>69</v>
      </c>
      <c r="D33" s="98" t="s">
        <v>70</v>
      </c>
      <c r="E33" s="99" t="s">
        <v>71</v>
      </c>
      <c r="G33" s="97" t="s">
        <v>72</v>
      </c>
      <c r="H33" s="98" t="s">
        <v>73</v>
      </c>
      <c r="I33" s="98" t="s">
        <v>74</v>
      </c>
      <c r="J33" s="98" t="s">
        <v>75</v>
      </c>
      <c r="K33" s="98" t="s">
        <v>76</v>
      </c>
      <c r="L33" s="99" t="s">
        <v>77</v>
      </c>
      <c r="N33" s="97" t="s">
        <v>78</v>
      </c>
      <c r="O33" s="98" t="s">
        <v>79</v>
      </c>
      <c r="P33" s="98" t="s">
        <v>80</v>
      </c>
      <c r="Q33" s="98" t="s">
        <v>81</v>
      </c>
      <c r="R33" s="98" t="s">
        <v>82</v>
      </c>
      <c r="S33" s="99" t="s">
        <v>83</v>
      </c>
    </row>
    <row r="34" spans="2:19">
      <c r="B34" s="47">
        <v>3500</v>
      </c>
      <c r="C34" s="1">
        <v>12</v>
      </c>
      <c r="D34" s="1">
        <v>27</v>
      </c>
      <c r="E34" s="48">
        <f>C34*0.7457</f>
        <v>8.9483999999999995</v>
      </c>
      <c r="G34" s="44">
        <f>(B34*60*('Gearbox Calculator'!$C$33/'Gearbox Calculator'!$D$33)*('Gearbox Calculator'!$C$24/'Gearbox Calculator'!$D$24)*('Gearbox Calculator'!$C$27*PI())/1000)*('Gearbox Calculator'!$C$25/'Gearbox Calculator'!$D$25)</f>
        <v>26.939772658187991</v>
      </c>
      <c r="H34" s="45">
        <f>(B34*60*('Gearbox Calculator'!$C$35/'Gearbox Calculator'!$D$35)*('Gearbox Calculator'!$C$24/'Gearbox Calculator'!$D$24)*('Gearbox Calculator'!$C$27*PI())/1000)*('Gearbox Calculator'!$C$25/'Gearbox Calculator'!$D$25)</f>
        <v>37.057424832982576</v>
      </c>
      <c r="I34" s="45">
        <f>(B34*60*('Gearbox Calculator'!$C$37/'Gearbox Calculator'!$D$37)*('Gearbox Calculator'!$C$24/'Gearbox Calculator'!$D$24)*('Gearbox Calculator'!$C$27*PI())/1000)*('Gearbox Calculator'!$C$25/'Gearbox Calculator'!$D$25)</f>
        <v>47.248216662052798</v>
      </c>
      <c r="J34" s="45">
        <f>(B34*60*('Gearbox Calculator'!$C$39/'Gearbox Calculator'!$D$39)*('Gearbox Calculator'!$C$24/'Gearbox Calculator'!$D$24)*('Gearbox Calculator'!$C$27*PI())/1000)*('Gearbox Calculator'!$C$25/'Gearbox Calculator'!$D$25)</f>
        <v>57.023709764546467</v>
      </c>
      <c r="K34" s="45">
        <f>(B34*60*('Gearbox Calculator'!$C$41/'Gearbox Calculator'!$D$41)*('Gearbox Calculator'!$C$24/'Gearbox Calculator'!$D$24)*('Gearbox Calculator'!$C$27*PI())/1000)*('Gearbox Calculator'!$C$25/'Gearbox Calculator'!$D$25)</f>
        <v>64.685058525429426</v>
      </c>
      <c r="L34" s="46">
        <f>(B34*60*('Gearbox Calculator'!$C$43/'Gearbox Calculator'!$D$43)*('Gearbox Calculator'!$C$24/'Gearbox Calculator'!$D$24)*('Gearbox Calculator'!$C$27*PI())/1000)*('Gearbox Calculator'!$C$25/'Gearbox Calculator'!$D$25)</f>
        <v>72.68956409546584</v>
      </c>
      <c r="N34" s="44">
        <f>(E34*1000)/(G34*(1000/3600))</f>
        <v>1195.7873738852397</v>
      </c>
      <c r="O34" s="45">
        <f>(E34*1000)/(H34*(1000/3600))</f>
        <v>869.30595272578262</v>
      </c>
      <c r="P34" s="45">
        <f>(E34*1000)/(I34*(1000/3600))</f>
        <v>681.8085903731627</v>
      </c>
      <c r="Q34" s="45">
        <f>(E34*1000)/(J34*(1000/3600))</f>
        <v>564.92711773776352</v>
      </c>
      <c r="R34" s="45">
        <f>(E34*1000)/(K34*(1000/3600))</f>
        <v>498.01670948996235</v>
      </c>
      <c r="S34" s="46">
        <f>(E34*1000)/(L34*(1000/3600))</f>
        <v>443.17558374255577</v>
      </c>
    </row>
    <row r="35" spans="2:19">
      <c r="B35" s="40">
        <v>4000</v>
      </c>
      <c r="C35">
        <v>21</v>
      </c>
      <c r="D35">
        <v>41</v>
      </c>
      <c r="E35" s="49">
        <f t="shared" ref="E35:E48" si="7">C35*0.7457</f>
        <v>15.659700000000001</v>
      </c>
      <c r="G35" s="41">
        <f>(B35*60*('Gearbox Calculator'!$C$33/'Gearbox Calculator'!$D$33)*('Gearbox Calculator'!$C$24/'Gearbox Calculator'!$D$24)*('Gearbox Calculator'!$C$27*PI())/1000)*('Gearbox Calculator'!$C$25/'Gearbox Calculator'!$D$25)</f>
        <v>30.788311609357702</v>
      </c>
      <c r="H35" s="36">
        <f>(B35*60*('Gearbox Calculator'!$C$35/'Gearbox Calculator'!$D$35)*('Gearbox Calculator'!$C$24/'Gearbox Calculator'!$D$24)*('Gearbox Calculator'!$C$27*PI())/1000)*('Gearbox Calculator'!$C$25/'Gearbox Calculator'!$D$25)</f>
        <v>42.351342666265808</v>
      </c>
      <c r="I35" s="36">
        <f>(B35*60*('Gearbox Calculator'!$C$37/'Gearbox Calculator'!$D$37)*('Gearbox Calculator'!$C$24/'Gearbox Calculator'!$D$24)*('Gearbox Calculator'!$C$27*PI())/1000)*('Gearbox Calculator'!$C$25/'Gearbox Calculator'!$D$25)</f>
        <v>53.997961899488907</v>
      </c>
      <c r="J35" s="36">
        <f>(B35*60*('Gearbox Calculator'!$C$39/'Gearbox Calculator'!$D$39)*('Gearbox Calculator'!$C$24/'Gearbox Calculator'!$D$24)*('Gearbox Calculator'!$C$27*PI())/1000)*('Gearbox Calculator'!$C$25/'Gearbox Calculator'!$D$25)</f>
        <v>65.16995401662453</v>
      </c>
      <c r="K35" s="36">
        <f>(B35*60*('Gearbox Calculator'!$C$41/'Gearbox Calculator'!$D$41)*('Gearbox Calculator'!$C$24/'Gearbox Calculator'!$D$24)*('Gearbox Calculator'!$C$27*PI())/1000)*('Gearbox Calculator'!$C$25/'Gearbox Calculator'!$D$25)</f>
        <v>73.925781171919311</v>
      </c>
      <c r="L35" s="34">
        <f>(B35*60*('Gearbox Calculator'!$C$43/'Gearbox Calculator'!$D$43)*('Gearbox Calculator'!$C$24/'Gearbox Calculator'!$D$24)*('Gearbox Calculator'!$C$27*PI())/1000)*('Gearbox Calculator'!$C$25/'Gearbox Calculator'!$D$25)</f>
        <v>83.073787537675258</v>
      </c>
      <c r="N35" s="41">
        <f t="shared" ref="N35:N48" si="8">(E35*1000)/(G35*(1000/3600))</f>
        <v>1831.0494162617731</v>
      </c>
      <c r="O35" s="36">
        <f t="shared" ref="O35:O48" si="9">(E35*1000)/(H35*(1000/3600))</f>
        <v>1331.1247401113546</v>
      </c>
      <c r="P35" s="36">
        <f t="shared" ref="P35:P48" si="10">(E35*1000)/(I35*(1000/3600))</f>
        <v>1044.0194040089057</v>
      </c>
      <c r="Q35" s="36">
        <f t="shared" ref="Q35:Q48" si="11">(E35*1000)/(J35*(1000/3600))</f>
        <v>865.04464903595056</v>
      </c>
      <c r="R35" s="36">
        <f t="shared" ref="R35:R48" si="12">(E35*1000)/(K35*(1000/3600))</f>
        <v>762.58808640650523</v>
      </c>
      <c r="S35" s="34">
        <f t="shared" ref="S35:S48" si="13">(E35*1000)/(L35*(1000/3600))</f>
        <v>678.61261260578851</v>
      </c>
    </row>
    <row r="36" spans="2:19">
      <c r="B36" s="40">
        <v>4500</v>
      </c>
      <c r="C36">
        <v>31</v>
      </c>
      <c r="D36">
        <v>52</v>
      </c>
      <c r="E36" s="49">
        <f t="shared" si="7"/>
        <v>23.116700000000002</v>
      </c>
      <c r="G36" s="41">
        <f>(B36*60*('Gearbox Calculator'!$C$33/'Gearbox Calculator'!$D$33)*('Gearbox Calculator'!$C$24/'Gearbox Calculator'!$D$24)*('Gearbox Calculator'!$C$27*PI())/1000)*('Gearbox Calculator'!$C$25/'Gearbox Calculator'!$D$25)</f>
        <v>34.636850560527428</v>
      </c>
      <c r="H36" s="36">
        <f>(B36*60*('Gearbox Calculator'!$C$35/'Gearbox Calculator'!$D$35)*('Gearbox Calculator'!$C$24/'Gearbox Calculator'!$D$24)*('Gearbox Calculator'!$C$27*PI())/1000)*('Gearbox Calculator'!$C$25/'Gearbox Calculator'!$D$25)</f>
        <v>47.645260499549032</v>
      </c>
      <c r="I36" s="36">
        <f>(B36*60*('Gearbox Calculator'!$C$37/'Gearbox Calculator'!$D$37)*('Gearbox Calculator'!$C$24/'Gearbox Calculator'!$D$24)*('Gearbox Calculator'!$C$27*PI())/1000)*('Gearbox Calculator'!$C$25/'Gearbox Calculator'!$D$25)</f>
        <v>60.747707136925015</v>
      </c>
      <c r="J36" s="36">
        <f>(B36*60*('Gearbox Calculator'!$C$39/'Gearbox Calculator'!$D$39)*('Gearbox Calculator'!$C$24/'Gearbox Calculator'!$D$24)*('Gearbox Calculator'!$C$27*PI())/1000)*('Gearbox Calculator'!$C$25/'Gearbox Calculator'!$D$25)</f>
        <v>73.316198268702593</v>
      </c>
      <c r="K36" s="36">
        <f>(B36*60*('Gearbox Calculator'!$C$41/'Gearbox Calculator'!$D$41)*('Gearbox Calculator'!$C$24/'Gearbox Calculator'!$D$24)*('Gearbox Calculator'!$C$27*PI())/1000)*('Gearbox Calculator'!$C$25/'Gearbox Calculator'!$D$25)</f>
        <v>83.166503818409254</v>
      </c>
      <c r="L36" s="34">
        <f>(B36*60*('Gearbox Calculator'!$C$43/'Gearbox Calculator'!$D$43)*('Gearbox Calculator'!$C$24/'Gearbox Calculator'!$D$24)*('Gearbox Calculator'!$C$27*PI())/1000)*('Gearbox Calculator'!$C$25/'Gearbox Calculator'!$D$25)</f>
        <v>93.458010979884619</v>
      </c>
      <c r="N36" s="41">
        <f t="shared" si="8"/>
        <v>2402.6468530842308</v>
      </c>
      <c r="O36" s="36">
        <f t="shared" si="9"/>
        <v>1746.6610346434707</v>
      </c>
      <c r="P36" s="36">
        <f t="shared" si="10"/>
        <v>1369.930223249781</v>
      </c>
      <c r="Q36" s="36">
        <f t="shared" si="11"/>
        <v>1135.0850421212474</v>
      </c>
      <c r="R36" s="36">
        <f t="shared" si="12"/>
        <v>1000.6446848085355</v>
      </c>
      <c r="S36" s="34">
        <f t="shared" si="13"/>
        <v>890.45464511235787</v>
      </c>
    </row>
    <row r="37" spans="2:19">
      <c r="B37" s="40">
        <v>5000</v>
      </c>
      <c r="C37">
        <v>38</v>
      </c>
      <c r="D37">
        <v>58</v>
      </c>
      <c r="E37" s="49">
        <f t="shared" si="7"/>
        <v>28.336600000000001</v>
      </c>
      <c r="G37" s="41">
        <f>(B37*60*('Gearbox Calculator'!$C$33/'Gearbox Calculator'!$D$33)*('Gearbox Calculator'!$C$24/'Gearbox Calculator'!$D$24)*('Gearbox Calculator'!$C$27*PI())/1000)*('Gearbox Calculator'!$C$25/'Gearbox Calculator'!$D$25)</f>
        <v>38.485389511697136</v>
      </c>
      <c r="H37" s="36">
        <f>(B37*60*('Gearbox Calculator'!$C$35/'Gearbox Calculator'!$D$35)*('Gearbox Calculator'!$C$24/'Gearbox Calculator'!$D$24)*('Gearbox Calculator'!$C$27*PI())/1000)*('Gearbox Calculator'!$C$25/'Gearbox Calculator'!$D$25)</f>
        <v>52.939178332832249</v>
      </c>
      <c r="I37" s="36">
        <f>(B37*60*('Gearbox Calculator'!$C$37/'Gearbox Calculator'!$D$37)*('Gearbox Calculator'!$C$24/'Gearbox Calculator'!$D$24)*('Gearbox Calculator'!$C$27*PI())/1000)*('Gearbox Calculator'!$C$25/'Gearbox Calculator'!$D$25)</f>
        <v>67.497452374361131</v>
      </c>
      <c r="J37" s="36">
        <f>(B37*60*('Gearbox Calculator'!$C$39/'Gearbox Calculator'!$D$39)*('Gearbox Calculator'!$C$24/'Gearbox Calculator'!$D$24)*('Gearbox Calculator'!$C$27*PI())/1000)*('Gearbox Calculator'!$C$25/'Gearbox Calculator'!$D$25)</f>
        <v>81.462442520780669</v>
      </c>
      <c r="K37" s="36">
        <f>(B37*60*('Gearbox Calculator'!$C$41/'Gearbox Calculator'!$D$41)*('Gearbox Calculator'!$C$24/'Gearbox Calculator'!$D$24)*('Gearbox Calculator'!$C$27*PI())/1000)*('Gearbox Calculator'!$C$25/'Gearbox Calculator'!$D$25)</f>
        <v>92.407226464899153</v>
      </c>
      <c r="L37" s="34">
        <f>(B37*60*('Gearbox Calculator'!$C$43/'Gearbox Calculator'!$D$43)*('Gearbox Calculator'!$C$24/'Gearbox Calculator'!$D$24)*('Gearbox Calculator'!$C$27*PI())/1000)*('Gearbox Calculator'!$C$25/'Gearbox Calculator'!$D$25)</f>
        <v>103.84223442209404</v>
      </c>
      <c r="N37" s="41">
        <f t="shared" si="8"/>
        <v>2650.662012112281</v>
      </c>
      <c r="O37" s="36">
        <f t="shared" si="9"/>
        <v>1926.9615285421521</v>
      </c>
      <c r="P37" s="36">
        <f t="shared" si="10"/>
        <v>1511.3423753271779</v>
      </c>
      <c r="Q37" s="36">
        <f t="shared" si="11"/>
        <v>1252.2551109853759</v>
      </c>
      <c r="R37" s="36">
        <f t="shared" si="12"/>
        <v>1103.9370393694169</v>
      </c>
      <c r="S37" s="34">
        <f t="shared" si="13"/>
        <v>982.37254396266553</v>
      </c>
    </row>
    <row r="38" spans="2:19">
      <c r="B38" s="40">
        <v>5500</v>
      </c>
      <c r="C38">
        <v>45</v>
      </c>
      <c r="D38">
        <v>61</v>
      </c>
      <c r="E38" s="49">
        <f t="shared" si="7"/>
        <v>33.5565</v>
      </c>
      <c r="G38" s="41">
        <f>(B38*60*('Gearbox Calculator'!$C$33/'Gearbox Calculator'!$D$33)*('Gearbox Calculator'!$C$24/'Gearbox Calculator'!$D$24)*('Gearbox Calculator'!$C$27*PI())/1000)*('Gearbox Calculator'!$C$25/'Gearbox Calculator'!$D$25)</f>
        <v>42.333928462866844</v>
      </c>
      <c r="H38" s="36">
        <f>(B38*60*('Gearbox Calculator'!$C$35/'Gearbox Calculator'!$D$35)*('Gearbox Calculator'!$C$24/'Gearbox Calculator'!$D$24)*('Gearbox Calculator'!$C$27*PI())/1000)*('Gearbox Calculator'!$C$25/'Gearbox Calculator'!$D$25)</f>
        <v>58.233096166115487</v>
      </c>
      <c r="I38" s="36">
        <f>(B38*60*('Gearbox Calculator'!$C$37/'Gearbox Calculator'!$D$37)*('Gearbox Calculator'!$C$24/'Gearbox Calculator'!$D$24)*('Gearbox Calculator'!$C$27*PI())/1000)*('Gearbox Calculator'!$C$25/'Gearbox Calculator'!$D$25)</f>
        <v>74.247197611797247</v>
      </c>
      <c r="J38" s="36">
        <f>(B38*60*('Gearbox Calculator'!$C$39/'Gearbox Calculator'!$D$39)*('Gearbox Calculator'!$C$24/'Gearbox Calculator'!$D$24)*('Gearbox Calculator'!$C$27*PI())/1000)*('Gearbox Calculator'!$C$25/'Gearbox Calculator'!$D$25)</f>
        <v>89.608686772858732</v>
      </c>
      <c r="K38" s="36">
        <f>(B38*60*('Gearbox Calculator'!$C$41/'Gearbox Calculator'!$D$41)*('Gearbox Calculator'!$C$24/'Gearbox Calculator'!$D$24)*('Gearbox Calculator'!$C$27*PI())/1000)*('Gearbox Calculator'!$C$25/'Gearbox Calculator'!$D$25)</f>
        <v>101.64794911138908</v>
      </c>
      <c r="L38" s="34">
        <f>(B38*60*('Gearbox Calculator'!$C$43/'Gearbox Calculator'!$D$43)*('Gearbox Calculator'!$C$24/'Gearbox Calculator'!$D$24)*('Gearbox Calculator'!$C$27*PI())/1000)*('Gearbox Calculator'!$C$25/'Gearbox Calculator'!$D$25)</f>
        <v>114.22645786430344</v>
      </c>
      <c r="N38" s="41">
        <f t="shared" si="8"/>
        <v>2853.5835058625034</v>
      </c>
      <c r="O38" s="36">
        <f t="shared" si="9"/>
        <v>2074.4801144592539</v>
      </c>
      <c r="P38" s="36">
        <f t="shared" si="10"/>
        <v>1627.0432270268657</v>
      </c>
      <c r="Q38" s="36">
        <f t="shared" si="11"/>
        <v>1348.1215309651177</v>
      </c>
      <c r="R38" s="36">
        <f t="shared" si="12"/>
        <v>1188.4489658283194</v>
      </c>
      <c r="S38" s="34">
        <f t="shared" si="13"/>
        <v>1057.5780975674629</v>
      </c>
    </row>
    <row r="39" spans="2:19">
      <c r="B39" s="40">
        <v>6000</v>
      </c>
      <c r="C39">
        <v>50</v>
      </c>
      <c r="D39">
        <v>63</v>
      </c>
      <c r="E39" s="49">
        <f t="shared" si="7"/>
        <v>37.285000000000004</v>
      </c>
      <c r="G39" s="41">
        <f>(B39*60*('Gearbox Calculator'!$C$33/'Gearbox Calculator'!$D$33)*('Gearbox Calculator'!$C$24/'Gearbox Calculator'!$D$24)*('Gearbox Calculator'!$C$27*PI())/1000)*('Gearbox Calculator'!$C$25/'Gearbox Calculator'!$D$25)</f>
        <v>46.182467414036559</v>
      </c>
      <c r="H39" s="36">
        <f>(B39*60*('Gearbox Calculator'!$C$35/'Gearbox Calculator'!$D$35)*('Gearbox Calculator'!$C$24/'Gearbox Calculator'!$D$24)*('Gearbox Calculator'!$C$27*PI())/1000)*('Gearbox Calculator'!$C$25/'Gearbox Calculator'!$D$25)</f>
        <v>63.527013999398712</v>
      </c>
      <c r="I39" s="36">
        <f>(B39*60*('Gearbox Calculator'!$C$37/'Gearbox Calculator'!$D$37)*('Gearbox Calculator'!$C$24/'Gearbox Calculator'!$D$24)*('Gearbox Calculator'!$C$27*PI())/1000)*('Gearbox Calculator'!$C$25/'Gearbox Calculator'!$D$25)</f>
        <v>80.996942849233335</v>
      </c>
      <c r="J39" s="36">
        <f>(B39*60*('Gearbox Calculator'!$C$39/'Gearbox Calculator'!$D$39)*('Gearbox Calculator'!$C$24/'Gearbox Calculator'!$D$24)*('Gearbox Calculator'!$C$27*PI())/1000)*('Gearbox Calculator'!$C$25/'Gearbox Calculator'!$D$25)</f>
        <v>97.754931024936809</v>
      </c>
      <c r="K39" s="36">
        <f>(B39*60*('Gearbox Calculator'!$C$41/'Gearbox Calculator'!$D$41)*('Gearbox Calculator'!$C$24/'Gearbox Calculator'!$D$24)*('Gearbox Calculator'!$C$27*PI())/1000)*('Gearbox Calculator'!$C$25/'Gearbox Calculator'!$D$25)</f>
        <v>110.88867175787897</v>
      </c>
      <c r="L39" s="34">
        <f>(B39*60*('Gearbox Calculator'!$C$43/'Gearbox Calculator'!$D$43)*('Gearbox Calculator'!$C$24/'Gearbox Calculator'!$D$24)*('Gearbox Calculator'!$C$27*PI())/1000)*('Gearbox Calculator'!$C$25/'Gearbox Calculator'!$D$25)</f>
        <v>124.61068130651284</v>
      </c>
      <c r="N39" s="41">
        <f t="shared" si="8"/>
        <v>2906.4276448599576</v>
      </c>
      <c r="O39" s="36">
        <f t="shared" si="9"/>
        <v>2112.8964128751668</v>
      </c>
      <c r="P39" s="36">
        <f t="shared" si="10"/>
        <v>1657.1736571569938</v>
      </c>
      <c r="Q39" s="36">
        <f t="shared" si="11"/>
        <v>1373.0867445015087</v>
      </c>
      <c r="R39" s="36">
        <f t="shared" si="12"/>
        <v>1210.457280010326</v>
      </c>
      <c r="S39" s="34">
        <f t="shared" si="13"/>
        <v>1077.1628771520459</v>
      </c>
    </row>
    <row r="40" spans="2:19">
      <c r="B40" s="40">
        <v>6500</v>
      </c>
      <c r="C40">
        <v>53</v>
      </c>
      <c r="D40">
        <v>61</v>
      </c>
      <c r="E40" s="49">
        <f t="shared" si="7"/>
        <v>39.522100000000002</v>
      </c>
      <c r="G40" s="41">
        <f>(B40*60*('Gearbox Calculator'!$C$33/'Gearbox Calculator'!$D$33)*('Gearbox Calculator'!$C$24/'Gearbox Calculator'!$D$24)*('Gearbox Calculator'!$C$27*PI())/1000)*('Gearbox Calculator'!$C$25/'Gearbox Calculator'!$D$25)</f>
        <v>50.031006365206281</v>
      </c>
      <c r="H40" s="36">
        <f>(B40*60*('Gearbox Calculator'!$C$35/'Gearbox Calculator'!$D$35)*('Gearbox Calculator'!$C$24/'Gearbox Calculator'!$D$24)*('Gearbox Calculator'!$C$27*PI())/1000)*('Gearbox Calculator'!$C$25/'Gearbox Calculator'!$D$25)</f>
        <v>68.820931832681921</v>
      </c>
      <c r="I40" s="36">
        <f>(B40*60*('Gearbox Calculator'!$C$37/'Gearbox Calculator'!$D$37)*('Gearbox Calculator'!$C$24/'Gearbox Calculator'!$D$24)*('Gearbox Calculator'!$C$27*PI())/1000)*('Gearbox Calculator'!$C$25/'Gearbox Calculator'!$D$25)</f>
        <v>87.746688086669479</v>
      </c>
      <c r="J40" s="36">
        <f>(B40*60*('Gearbox Calculator'!$C$39/'Gearbox Calculator'!$D$39)*('Gearbox Calculator'!$C$24/'Gearbox Calculator'!$D$24)*('Gearbox Calculator'!$C$27*PI())/1000)*('Gearbox Calculator'!$C$25/'Gearbox Calculator'!$D$25)</f>
        <v>105.90117527701487</v>
      </c>
      <c r="K40" s="36">
        <f>(B40*60*('Gearbox Calculator'!$C$41/'Gearbox Calculator'!$D$41)*('Gearbox Calculator'!$C$24/'Gearbox Calculator'!$D$24)*('Gearbox Calculator'!$C$27*PI())/1000)*('Gearbox Calculator'!$C$25/'Gearbox Calculator'!$D$25)</f>
        <v>120.1293944043689</v>
      </c>
      <c r="L40" s="34">
        <f>(B40*60*('Gearbox Calculator'!$C$43/'Gearbox Calculator'!$D$43)*('Gearbox Calculator'!$C$24/'Gearbox Calculator'!$D$24)*('Gearbox Calculator'!$C$27*PI())/1000)*('Gearbox Calculator'!$C$25/'Gearbox Calculator'!$D$25)</f>
        <v>134.99490474872226</v>
      </c>
      <c r="N40" s="41">
        <f t="shared" si="8"/>
        <v>2843.8276648168189</v>
      </c>
      <c r="O40" s="36">
        <f t="shared" si="9"/>
        <v>2067.387874751701</v>
      </c>
      <c r="P40" s="36">
        <f t="shared" si="10"/>
        <v>1621.4806860797653</v>
      </c>
      <c r="Q40" s="36">
        <f t="shared" si="11"/>
        <v>1343.5125684660914</v>
      </c>
      <c r="R40" s="36">
        <f t="shared" si="12"/>
        <v>1184.3858924408723</v>
      </c>
      <c r="S40" s="34">
        <f t="shared" si="13"/>
        <v>1053.9624459518475</v>
      </c>
    </row>
    <row r="41" spans="2:19">
      <c r="B41" s="40">
        <v>7000</v>
      </c>
      <c r="C41">
        <v>55</v>
      </c>
      <c r="D41">
        <v>59</v>
      </c>
      <c r="E41" s="49">
        <f t="shared" si="7"/>
        <v>41.013500000000001</v>
      </c>
      <c r="G41" s="41">
        <f>(B41*60*('Gearbox Calculator'!$C$33/'Gearbox Calculator'!$D$33)*('Gearbox Calculator'!$C$24/'Gearbox Calculator'!$D$24)*('Gearbox Calculator'!$C$27*PI())/1000)*('Gearbox Calculator'!$C$25/'Gearbox Calculator'!$D$25)</f>
        <v>53.879545316375982</v>
      </c>
      <c r="H41" s="36">
        <f>(B41*60*('Gearbox Calculator'!$C$35/'Gearbox Calculator'!$D$35)*('Gearbox Calculator'!$C$24/'Gearbox Calculator'!$D$24)*('Gearbox Calculator'!$C$27*PI())/1000)*('Gearbox Calculator'!$C$25/'Gearbox Calculator'!$D$25)</f>
        <v>74.114849665965153</v>
      </c>
      <c r="I41" s="36">
        <f>(B41*60*('Gearbox Calculator'!$C$37/'Gearbox Calculator'!$D$37)*('Gearbox Calculator'!$C$24/'Gearbox Calculator'!$D$24)*('Gearbox Calculator'!$C$27*PI())/1000)*('Gearbox Calculator'!$C$25/'Gearbox Calculator'!$D$25)</f>
        <v>94.496433324105595</v>
      </c>
      <c r="J41" s="36">
        <f>(B41*60*('Gearbox Calculator'!$C$39/'Gearbox Calculator'!$D$39)*('Gearbox Calculator'!$C$24/'Gearbox Calculator'!$D$24)*('Gearbox Calculator'!$C$27*PI())/1000)*('Gearbox Calculator'!$C$25/'Gearbox Calculator'!$D$25)</f>
        <v>114.04741952909293</v>
      </c>
      <c r="K41" s="36">
        <f>(B41*60*('Gearbox Calculator'!$C$41/'Gearbox Calculator'!$D$41)*('Gearbox Calculator'!$C$24/'Gearbox Calculator'!$D$24)*('Gearbox Calculator'!$C$27*PI())/1000)*('Gearbox Calculator'!$C$25/'Gearbox Calculator'!$D$25)</f>
        <v>129.37011705085885</v>
      </c>
      <c r="L41" s="34">
        <f>(B41*60*('Gearbox Calculator'!$C$43/'Gearbox Calculator'!$D$43)*('Gearbox Calculator'!$C$24/'Gearbox Calculator'!$D$24)*('Gearbox Calculator'!$C$27*PI())/1000)*('Gearbox Calculator'!$C$25/'Gearbox Calculator'!$D$25)</f>
        <v>145.37912819093168</v>
      </c>
      <c r="N41" s="41">
        <f t="shared" si="8"/>
        <v>2740.3460651536743</v>
      </c>
      <c r="O41" s="36">
        <f t="shared" si="9"/>
        <v>1992.1594749965852</v>
      </c>
      <c r="P41" s="36">
        <f t="shared" si="10"/>
        <v>1562.4780196051647</v>
      </c>
      <c r="Q41" s="36">
        <f t="shared" si="11"/>
        <v>1294.6246448157081</v>
      </c>
      <c r="R41" s="36">
        <f t="shared" si="12"/>
        <v>1141.2882925811637</v>
      </c>
      <c r="S41" s="34">
        <f t="shared" si="13"/>
        <v>1015.610712743357</v>
      </c>
    </row>
    <row r="42" spans="2:19">
      <c r="B42" s="40">
        <v>7500</v>
      </c>
      <c r="C42">
        <v>54</v>
      </c>
      <c r="D42">
        <v>55</v>
      </c>
      <c r="E42" s="49">
        <f t="shared" si="7"/>
        <v>40.267800000000001</v>
      </c>
      <c r="G42" s="41">
        <f>(B42*60*('Gearbox Calculator'!$C$33/'Gearbox Calculator'!$D$33)*('Gearbox Calculator'!$C$24/'Gearbox Calculator'!$D$24)*('Gearbox Calculator'!$C$27*PI())/1000)*('Gearbox Calculator'!$C$25/'Gearbox Calculator'!$D$25)</f>
        <v>57.728084267545704</v>
      </c>
      <c r="H42" s="36">
        <f>(B42*60*('Gearbox Calculator'!$C$35/'Gearbox Calculator'!$D$35)*('Gearbox Calculator'!$C$24/'Gearbox Calculator'!$D$24)*('Gearbox Calculator'!$C$27*PI())/1000)*('Gearbox Calculator'!$C$25/'Gearbox Calculator'!$D$25)</f>
        <v>79.408767499248398</v>
      </c>
      <c r="I42" s="36">
        <f>(B42*60*('Gearbox Calculator'!$C$37/'Gearbox Calculator'!$D$37)*('Gearbox Calculator'!$C$24/'Gearbox Calculator'!$D$24)*('Gearbox Calculator'!$C$27*PI())/1000)*('Gearbox Calculator'!$C$25/'Gearbox Calculator'!$D$25)</f>
        <v>101.2461785615417</v>
      </c>
      <c r="J42" s="36">
        <f>(B42*60*('Gearbox Calculator'!$C$39/'Gearbox Calculator'!$D$39)*('Gearbox Calculator'!$C$24/'Gearbox Calculator'!$D$24)*('Gearbox Calculator'!$C$27*PI())/1000)*('Gearbox Calculator'!$C$25/'Gearbox Calculator'!$D$25)</f>
        <v>122.193663781171</v>
      </c>
      <c r="K42" s="36">
        <f>(B42*60*('Gearbox Calculator'!$C$41/'Gearbox Calculator'!$D$41)*('Gearbox Calculator'!$C$24/'Gearbox Calculator'!$D$24)*('Gearbox Calculator'!$C$27*PI())/1000)*('Gearbox Calculator'!$C$25/'Gearbox Calculator'!$D$25)</f>
        <v>138.61083969734872</v>
      </c>
      <c r="L42" s="34">
        <f>(B42*60*('Gearbox Calculator'!$C$43/'Gearbox Calculator'!$D$43)*('Gearbox Calculator'!$C$24/'Gearbox Calculator'!$D$24)*('Gearbox Calculator'!$C$27*PI())/1000)*('Gearbox Calculator'!$C$25/'Gearbox Calculator'!$D$25)</f>
        <v>155.76335163314107</v>
      </c>
      <c r="N42" s="41">
        <f t="shared" si="8"/>
        <v>2511.1534851590031</v>
      </c>
      <c r="O42" s="36">
        <f t="shared" si="9"/>
        <v>1825.5425007241433</v>
      </c>
      <c r="P42" s="36">
        <f t="shared" si="10"/>
        <v>1431.798039783642</v>
      </c>
      <c r="Q42" s="36">
        <f t="shared" si="11"/>
        <v>1186.3469472493036</v>
      </c>
      <c r="R42" s="36">
        <f t="shared" si="12"/>
        <v>1045.8350899289214</v>
      </c>
      <c r="S42" s="34">
        <f t="shared" si="13"/>
        <v>930.66872585936733</v>
      </c>
    </row>
    <row r="43" spans="2:19">
      <c r="B43" s="40">
        <v>8000</v>
      </c>
      <c r="C43">
        <v>59</v>
      </c>
      <c r="D43">
        <v>56</v>
      </c>
      <c r="E43" s="49">
        <f t="shared" si="7"/>
        <v>43.996300000000005</v>
      </c>
      <c r="G43" s="41">
        <f>(B43*60*('Gearbox Calculator'!$C$33/'Gearbox Calculator'!$D$33)*('Gearbox Calculator'!$C$24/'Gearbox Calculator'!$D$24)*('Gearbox Calculator'!$C$27*PI())/1000)*('Gearbox Calculator'!$C$25/'Gearbox Calculator'!$D$25)</f>
        <v>61.576623218715405</v>
      </c>
      <c r="H43" s="36">
        <f>(B43*60*('Gearbox Calculator'!$C$35/'Gearbox Calculator'!$D$35)*('Gearbox Calculator'!$C$24/'Gearbox Calculator'!$D$24)*('Gearbox Calculator'!$C$27*PI())/1000)*('Gearbox Calculator'!$C$25/'Gearbox Calculator'!$D$25)</f>
        <v>84.702685332531615</v>
      </c>
      <c r="I43" s="36">
        <f>(B43*60*('Gearbox Calculator'!$C$37/'Gearbox Calculator'!$D$37)*('Gearbox Calculator'!$C$24/'Gearbox Calculator'!$D$24)*('Gearbox Calculator'!$C$27*PI())/1000)*('Gearbox Calculator'!$C$25/'Gearbox Calculator'!$D$25)</f>
        <v>107.99592379897781</v>
      </c>
      <c r="J43" s="36">
        <f>(B43*60*('Gearbox Calculator'!$C$39/'Gearbox Calculator'!$D$39)*('Gearbox Calculator'!$C$24/'Gearbox Calculator'!$D$24)*('Gearbox Calculator'!$C$27*PI())/1000)*('Gearbox Calculator'!$C$25/'Gearbox Calculator'!$D$25)</f>
        <v>130.33990803324906</v>
      </c>
      <c r="K43" s="36">
        <f>(B43*60*('Gearbox Calculator'!$C$41/'Gearbox Calculator'!$D$41)*('Gearbox Calculator'!$C$24/'Gearbox Calculator'!$D$24)*('Gearbox Calculator'!$C$27*PI())/1000)*('Gearbox Calculator'!$C$25/'Gearbox Calculator'!$D$25)</f>
        <v>147.85156234383862</v>
      </c>
      <c r="L43" s="34">
        <f>(B43*60*('Gearbox Calculator'!$C$43/'Gearbox Calculator'!$D$43)*('Gearbox Calculator'!$C$24/'Gearbox Calculator'!$D$24)*('Gearbox Calculator'!$C$27*PI())/1000)*('Gearbox Calculator'!$C$25/'Gearbox Calculator'!$D$25)</f>
        <v>166.14757507535052</v>
      </c>
      <c r="N43" s="41">
        <f t="shared" si="8"/>
        <v>2572.1884657010623</v>
      </c>
      <c r="O43" s="36">
        <f t="shared" si="9"/>
        <v>1869.913325394522</v>
      </c>
      <c r="P43" s="36">
        <f t="shared" si="10"/>
        <v>1466.5986865839388</v>
      </c>
      <c r="Q43" s="36">
        <f t="shared" si="11"/>
        <v>1215.1817688838353</v>
      </c>
      <c r="R43" s="36">
        <f t="shared" si="12"/>
        <v>1071.2546928091383</v>
      </c>
      <c r="S43" s="34">
        <f t="shared" si="13"/>
        <v>953.2891462795601</v>
      </c>
    </row>
    <row r="44" spans="2:19">
      <c r="B44" s="40">
        <v>8500</v>
      </c>
      <c r="C44">
        <v>69</v>
      </c>
      <c r="D44">
        <v>62</v>
      </c>
      <c r="E44" s="49">
        <f t="shared" si="7"/>
        <v>51.453299999999999</v>
      </c>
      <c r="G44" s="41">
        <f>(B44*60*('Gearbox Calculator'!$C$33/'Gearbox Calculator'!$D$33)*('Gearbox Calculator'!$C$24/'Gearbox Calculator'!$D$24)*('Gearbox Calculator'!$C$27*PI())/1000)*('Gearbox Calculator'!$C$25/'Gearbox Calculator'!$D$25)</f>
        <v>65.425162169885127</v>
      </c>
      <c r="H44" s="36">
        <f>(B44*60*('Gearbox Calculator'!$C$35/'Gearbox Calculator'!$D$35)*('Gearbox Calculator'!$C$24/'Gearbox Calculator'!$D$24)*('Gearbox Calculator'!$C$27*PI())/1000)*('Gearbox Calculator'!$C$25/'Gearbox Calculator'!$D$25)</f>
        <v>89.996603165814832</v>
      </c>
      <c r="I44" s="36">
        <f>(B44*60*('Gearbox Calculator'!$C$37/'Gearbox Calculator'!$D$37)*('Gearbox Calculator'!$C$24/'Gearbox Calculator'!$D$24)*('Gearbox Calculator'!$C$27*PI())/1000)*('Gearbox Calculator'!$C$25/'Gearbox Calculator'!$D$25)</f>
        <v>114.74566903641393</v>
      </c>
      <c r="J44" s="36">
        <f>(B44*60*('Gearbox Calculator'!$C$39/'Gearbox Calculator'!$D$39)*('Gearbox Calculator'!$C$24/'Gearbox Calculator'!$D$24)*('Gearbox Calculator'!$C$27*PI())/1000)*('Gearbox Calculator'!$C$25/'Gearbox Calculator'!$D$25)</f>
        <v>138.48615228532714</v>
      </c>
      <c r="K44" s="36">
        <f>(B44*60*('Gearbox Calculator'!$C$41/'Gearbox Calculator'!$D$41)*('Gearbox Calculator'!$C$24/'Gearbox Calculator'!$D$24)*('Gearbox Calculator'!$C$27*PI())/1000)*('Gearbox Calculator'!$C$25/'Gearbox Calculator'!$D$25)</f>
        <v>157.09228499032855</v>
      </c>
      <c r="L44" s="34">
        <f>(B44*60*('Gearbox Calculator'!$C$43/'Gearbox Calculator'!$D$43)*('Gearbox Calculator'!$C$24/'Gearbox Calculator'!$D$24)*('Gearbox Calculator'!$C$27*PI())/1000)*('Gearbox Calculator'!$C$25/'Gearbox Calculator'!$D$25)</f>
        <v>176.53179851755988</v>
      </c>
      <c r="N44" s="41">
        <f t="shared" si="8"/>
        <v>2831.2024587576989</v>
      </c>
      <c r="O44" s="36">
        <f t="shared" si="9"/>
        <v>2058.209682188985</v>
      </c>
      <c r="P44" s="36">
        <f t="shared" si="10"/>
        <v>1614.2821036776352</v>
      </c>
      <c r="Q44" s="36">
        <f t="shared" si="11"/>
        <v>1337.5480287614696</v>
      </c>
      <c r="R44" s="36">
        <f t="shared" si="12"/>
        <v>1179.1277974688817</v>
      </c>
      <c r="S44" s="34">
        <f t="shared" si="13"/>
        <v>1049.2833673904631</v>
      </c>
    </row>
    <row r="45" spans="2:19">
      <c r="B45" s="40">
        <v>9000</v>
      </c>
      <c r="C45">
        <v>80</v>
      </c>
      <c r="D45">
        <v>67</v>
      </c>
      <c r="E45" s="49">
        <f t="shared" si="7"/>
        <v>59.656000000000006</v>
      </c>
      <c r="G45" s="41">
        <f>(B45*60*('Gearbox Calculator'!$C$33/'Gearbox Calculator'!$D$33)*('Gearbox Calculator'!$C$24/'Gearbox Calculator'!$D$24)*('Gearbox Calculator'!$C$27*PI())/1000)*('Gearbox Calculator'!$C$25/'Gearbox Calculator'!$D$25)</f>
        <v>69.273701121054856</v>
      </c>
      <c r="H45" s="36">
        <f>(B45*60*('Gearbox Calculator'!$C$35/'Gearbox Calculator'!$D$35)*('Gearbox Calculator'!$C$24/'Gearbox Calculator'!$D$24)*('Gearbox Calculator'!$C$27*PI())/1000)*('Gearbox Calculator'!$C$25/'Gearbox Calculator'!$D$25)</f>
        <v>95.290520999098064</v>
      </c>
      <c r="I45" s="36">
        <f>(B45*60*('Gearbox Calculator'!$C$37/'Gearbox Calculator'!$D$37)*('Gearbox Calculator'!$C$24/'Gearbox Calculator'!$D$24)*('Gearbox Calculator'!$C$27*PI())/1000)*('Gearbox Calculator'!$C$25/'Gearbox Calculator'!$D$25)</f>
        <v>121.49541427385003</v>
      </c>
      <c r="J45" s="36">
        <f>(B45*60*('Gearbox Calculator'!$C$39/'Gearbox Calculator'!$D$39)*('Gearbox Calculator'!$C$24/'Gearbox Calculator'!$D$24)*('Gearbox Calculator'!$C$27*PI())/1000)*('Gearbox Calculator'!$C$25/'Gearbox Calculator'!$D$25)</f>
        <v>146.63239653740519</v>
      </c>
      <c r="K45" s="36">
        <f>(B45*60*('Gearbox Calculator'!$C$41/'Gearbox Calculator'!$D$41)*('Gearbox Calculator'!$C$24/'Gearbox Calculator'!$D$24)*('Gearbox Calculator'!$C$27*PI())/1000)*('Gearbox Calculator'!$C$25/'Gearbox Calculator'!$D$25)</f>
        <v>166.33300763681851</v>
      </c>
      <c r="L45" s="34">
        <f>(B45*60*('Gearbox Calculator'!$C$43/'Gearbox Calculator'!$D$43)*('Gearbox Calculator'!$C$24/'Gearbox Calculator'!$D$24)*('Gearbox Calculator'!$C$27*PI())/1000)*('Gearbox Calculator'!$C$25/'Gearbox Calculator'!$D$25)</f>
        <v>186.91602195976924</v>
      </c>
      <c r="N45" s="41">
        <f t="shared" si="8"/>
        <v>3100.1894878506205</v>
      </c>
      <c r="O45" s="36">
        <f t="shared" si="9"/>
        <v>2253.7561737335109</v>
      </c>
      <c r="P45" s="36">
        <f t="shared" si="10"/>
        <v>1767.6519009674594</v>
      </c>
      <c r="Q45" s="36">
        <f t="shared" si="11"/>
        <v>1464.6258608016096</v>
      </c>
      <c r="R45" s="36">
        <f t="shared" si="12"/>
        <v>1291.1544320110136</v>
      </c>
      <c r="S45" s="34">
        <f t="shared" si="13"/>
        <v>1148.973735628849</v>
      </c>
    </row>
    <row r="46" spans="2:19">
      <c r="B46" s="40">
        <v>9500</v>
      </c>
      <c r="C46">
        <v>86</v>
      </c>
      <c r="D46">
        <v>69</v>
      </c>
      <c r="E46" s="49">
        <f t="shared" si="7"/>
        <v>64.130200000000002</v>
      </c>
      <c r="G46" s="41">
        <f>(B46*60*('Gearbox Calculator'!$C$33/'Gearbox Calculator'!$D$33)*('Gearbox Calculator'!$C$24/'Gearbox Calculator'!$D$24)*('Gearbox Calculator'!$C$27*PI())/1000)*('Gearbox Calculator'!$C$25/'Gearbox Calculator'!$D$25)</f>
        <v>73.122240072224542</v>
      </c>
      <c r="H46" s="36">
        <f>(B46*60*('Gearbox Calculator'!$C$35/'Gearbox Calculator'!$D$35)*('Gearbox Calculator'!$C$24/'Gearbox Calculator'!$D$24)*('Gearbox Calculator'!$C$27*PI())/1000)*('Gearbox Calculator'!$C$25/'Gearbox Calculator'!$D$25)</f>
        <v>100.58443883238127</v>
      </c>
      <c r="I46" s="36">
        <f>(B46*60*('Gearbox Calculator'!$C$37/'Gearbox Calculator'!$D$37)*('Gearbox Calculator'!$C$24/'Gearbox Calculator'!$D$24)*('Gearbox Calculator'!$C$27*PI())/1000)*('Gearbox Calculator'!$C$25/'Gearbox Calculator'!$D$25)</f>
        <v>128.24515951128615</v>
      </c>
      <c r="J46" s="36">
        <f>(B46*60*('Gearbox Calculator'!$C$39/'Gearbox Calculator'!$D$39)*('Gearbox Calculator'!$C$24/'Gearbox Calculator'!$D$24)*('Gearbox Calculator'!$C$27*PI())/1000)*('Gearbox Calculator'!$C$25/'Gearbox Calculator'!$D$25)</f>
        <v>154.77864078948326</v>
      </c>
      <c r="K46" s="36">
        <f>(B46*60*('Gearbox Calculator'!$C$41/'Gearbox Calculator'!$D$41)*('Gearbox Calculator'!$C$24/'Gearbox Calculator'!$D$24)*('Gearbox Calculator'!$C$27*PI())/1000)*('Gearbox Calculator'!$C$25/'Gearbox Calculator'!$D$25)</f>
        <v>175.57373028330841</v>
      </c>
      <c r="L46" s="34">
        <f>(B46*60*('Gearbox Calculator'!$C$43/'Gearbox Calculator'!$D$43)*('Gearbox Calculator'!$C$24/'Gearbox Calculator'!$D$24)*('Gearbox Calculator'!$C$27*PI())/1000)*('Gearbox Calculator'!$C$25/'Gearbox Calculator'!$D$25)</f>
        <v>197.30024540197869</v>
      </c>
      <c r="N46" s="41">
        <f t="shared" si="8"/>
        <v>3157.2982415741858</v>
      </c>
      <c r="O46" s="36">
        <f t="shared" si="9"/>
        <v>2295.2727348286021</v>
      </c>
      <c r="P46" s="36">
        <f t="shared" si="10"/>
        <v>1800.2139096694916</v>
      </c>
      <c r="Q46" s="36">
        <f t="shared" si="11"/>
        <v>1491.6058108690074</v>
      </c>
      <c r="R46" s="36">
        <f t="shared" si="12"/>
        <v>1314.9388557585851</v>
      </c>
      <c r="S46" s="34">
        <f t="shared" si="13"/>
        <v>1170.1390412851695</v>
      </c>
    </row>
    <row r="47" spans="2:19">
      <c r="B47" s="40">
        <v>10000</v>
      </c>
      <c r="C47">
        <v>90</v>
      </c>
      <c r="D47">
        <v>69</v>
      </c>
      <c r="E47" s="49">
        <f t="shared" si="7"/>
        <v>67.113</v>
      </c>
      <c r="G47" s="41">
        <f>(B47*60*('Gearbox Calculator'!$C$33/'Gearbox Calculator'!$D$33)*('Gearbox Calculator'!$C$24/'Gearbox Calculator'!$D$24)*('Gearbox Calculator'!$C$27*PI())/1000)*('Gearbox Calculator'!$C$25/'Gearbox Calculator'!$D$25)</f>
        <v>76.970779023394272</v>
      </c>
      <c r="H47" s="36">
        <f>(B47*60*('Gearbox Calculator'!$C$35/'Gearbox Calculator'!$D$35)*('Gearbox Calculator'!$C$24/'Gearbox Calculator'!$D$24)*('Gearbox Calculator'!$C$27*PI())/1000)*('Gearbox Calculator'!$C$25/'Gearbox Calculator'!$D$25)</f>
        <v>105.8783566656645</v>
      </c>
      <c r="I47" s="36">
        <f>(B47*60*('Gearbox Calculator'!$C$37/'Gearbox Calculator'!$D$37)*('Gearbox Calculator'!$C$24/'Gearbox Calculator'!$D$24)*('Gearbox Calculator'!$C$27*PI())/1000)*('Gearbox Calculator'!$C$25/'Gearbox Calculator'!$D$25)</f>
        <v>134.99490474872226</v>
      </c>
      <c r="J47" s="36">
        <f>(B47*60*('Gearbox Calculator'!$C$39/'Gearbox Calculator'!$D$39)*('Gearbox Calculator'!$C$24/'Gearbox Calculator'!$D$24)*('Gearbox Calculator'!$C$27*PI())/1000)*('Gearbox Calculator'!$C$25/'Gearbox Calculator'!$D$25)</f>
        <v>162.92488504156134</v>
      </c>
      <c r="K47" s="36">
        <f>(B47*60*('Gearbox Calculator'!$C$41/'Gearbox Calculator'!$D$41)*('Gearbox Calculator'!$C$24/'Gearbox Calculator'!$D$24)*('Gearbox Calculator'!$C$27*PI())/1000)*('Gearbox Calculator'!$C$25/'Gearbox Calculator'!$D$25)</f>
        <v>184.81445292979831</v>
      </c>
      <c r="L47" s="34">
        <f>(B47*60*('Gearbox Calculator'!$C$43/'Gearbox Calculator'!$D$43)*('Gearbox Calculator'!$C$24/'Gearbox Calculator'!$D$24)*('Gearbox Calculator'!$C$27*PI())/1000)*('Gearbox Calculator'!$C$25/'Gearbox Calculator'!$D$25)</f>
        <v>207.68446884418807</v>
      </c>
      <c r="N47" s="41">
        <f t="shared" si="8"/>
        <v>3138.9418564487532</v>
      </c>
      <c r="O47" s="36">
        <f t="shared" si="9"/>
        <v>2281.92812590518</v>
      </c>
      <c r="P47" s="36">
        <f t="shared" si="10"/>
        <v>1789.7475497295525</v>
      </c>
      <c r="Q47" s="36">
        <f t="shared" si="11"/>
        <v>1482.9336840616293</v>
      </c>
      <c r="R47" s="36">
        <f t="shared" si="12"/>
        <v>1307.2938624111514</v>
      </c>
      <c r="S47" s="34">
        <f t="shared" si="13"/>
        <v>1163.3359073242091</v>
      </c>
    </row>
    <row r="48" spans="2:19">
      <c r="B48" s="3">
        <v>10500</v>
      </c>
      <c r="C48" s="4">
        <v>91</v>
      </c>
      <c r="D48" s="4">
        <v>67</v>
      </c>
      <c r="E48" s="50">
        <f t="shared" si="7"/>
        <v>67.858699999999999</v>
      </c>
      <c r="G48" s="42">
        <f>(B48*60*('Gearbox Calculator'!$C$33/'Gearbox Calculator'!$D$33)*('Gearbox Calculator'!$C$24/'Gearbox Calculator'!$D$24)*('Gearbox Calculator'!$C$27*PI())/1000)*('Gearbox Calculator'!$C$25/'Gearbox Calculator'!$D$25)</f>
        <v>80.819317974563987</v>
      </c>
      <c r="H48" s="43">
        <f>(B48*60*('Gearbox Calculator'!$C$35/'Gearbox Calculator'!$D$35)*('Gearbox Calculator'!$C$24/'Gearbox Calculator'!$D$24)*('Gearbox Calculator'!$C$27*PI())/1000)*('Gearbox Calculator'!$C$25/'Gearbox Calculator'!$D$25)</f>
        <v>111.17227449894774</v>
      </c>
      <c r="I48" s="43">
        <f>(B48*60*('Gearbox Calculator'!$C$37/'Gearbox Calculator'!$D$37)*('Gearbox Calculator'!$C$24/'Gearbox Calculator'!$D$24)*('Gearbox Calculator'!$C$27*PI())/1000)*('Gearbox Calculator'!$C$25/'Gearbox Calculator'!$D$25)</f>
        <v>141.74464998615838</v>
      </c>
      <c r="J48" s="43">
        <f>(B48*60*('Gearbox Calculator'!$C$39/'Gearbox Calculator'!$D$39)*('Gearbox Calculator'!$C$24/'Gearbox Calculator'!$D$24)*('Gearbox Calculator'!$C$27*PI())/1000)*('Gearbox Calculator'!$C$25/'Gearbox Calculator'!$D$25)</f>
        <v>171.07112929363942</v>
      </c>
      <c r="K48" s="43">
        <f>(B48*60*('Gearbox Calculator'!$C$41/'Gearbox Calculator'!$D$41)*('Gearbox Calculator'!$C$24/'Gearbox Calculator'!$D$24)*('Gearbox Calculator'!$C$27*PI())/1000)*('Gearbox Calculator'!$C$25/'Gearbox Calculator'!$D$25)</f>
        <v>194.05517557628821</v>
      </c>
      <c r="L48" s="22">
        <f>(B48*60*('Gearbox Calculator'!$C$43/'Gearbox Calculator'!$D$43)*('Gearbox Calculator'!$C$24/'Gearbox Calculator'!$D$24)*('Gearbox Calculator'!$C$27*PI())/1000)*('Gearbox Calculator'!$C$25/'Gearbox Calculator'!$D$25)</f>
        <v>218.06869228639752</v>
      </c>
      <c r="N48" s="42">
        <f t="shared" si="8"/>
        <v>3022.6847506543554</v>
      </c>
      <c r="O48" s="43">
        <f t="shared" si="9"/>
        <v>2197.4122693901727</v>
      </c>
      <c r="P48" s="43">
        <f t="shared" si="10"/>
        <v>1723.4606034432725</v>
      </c>
      <c r="Q48" s="43">
        <f t="shared" si="11"/>
        <v>1428.0102142815688</v>
      </c>
      <c r="R48" s="43">
        <f t="shared" si="12"/>
        <v>1258.8755712107386</v>
      </c>
      <c r="S48" s="22">
        <f t="shared" si="13"/>
        <v>1120.249392238127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A57F-EF4C-469D-A809-69B894272103}">
  <dimension ref="A1"/>
  <sheetViews>
    <sheetView workbookViewId="0">
      <selection activeCell="B3" sqref="B3"/>
    </sheetView>
  </sheetViews>
  <sheetFormatPr defaultRowHeight="1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5DCB2-C257-43FE-A87E-53D347BC23B0}">
  <dimension ref="A1:AM362"/>
  <sheetViews>
    <sheetView topLeftCell="U1" workbookViewId="0">
      <selection activeCell="C14" sqref="C14"/>
    </sheetView>
  </sheetViews>
  <sheetFormatPr defaultRowHeight="15"/>
  <cols>
    <col min="2" max="2" width="35.140625" bestFit="1" customWidth="1"/>
    <col min="3" max="3" width="6.85546875" bestFit="1" customWidth="1"/>
    <col min="5" max="5" width="11.7109375" bestFit="1" customWidth="1"/>
    <col min="6" max="6" width="12.28515625" bestFit="1" customWidth="1"/>
    <col min="7" max="7" width="22" bestFit="1" customWidth="1"/>
    <col min="9" max="9" width="11" bestFit="1" customWidth="1"/>
    <col min="13" max="13" width="13.7109375" bestFit="1" customWidth="1"/>
    <col min="17" max="17" width="13" bestFit="1" customWidth="1"/>
    <col min="21" max="21" width="9.42578125" bestFit="1" customWidth="1"/>
    <col min="22" max="22" width="36.5703125" bestFit="1" customWidth="1"/>
    <col min="29" max="29" width="12" bestFit="1" customWidth="1"/>
    <col min="31" max="31" width="15.42578125" bestFit="1" customWidth="1"/>
    <col min="37" max="37" width="9.5703125" bestFit="1" customWidth="1"/>
  </cols>
  <sheetData>
    <row r="1" spans="1:39">
      <c r="A1" t="s">
        <v>84</v>
      </c>
    </row>
    <row r="2" spans="1:39">
      <c r="B2" t="s">
        <v>85</v>
      </c>
      <c r="C2">
        <f>'Wheel Diameter'!O4/2</f>
        <v>0.2999</v>
      </c>
      <c r="E2" t="s">
        <v>86</v>
      </c>
      <c r="F2" t="s">
        <v>87</v>
      </c>
      <c r="G2" t="s">
        <v>88</v>
      </c>
      <c r="I2" t="s">
        <v>89</v>
      </c>
      <c r="J2" t="s">
        <v>87</v>
      </c>
      <c r="K2" t="s">
        <v>88</v>
      </c>
      <c r="M2" t="s">
        <v>90</v>
      </c>
      <c r="N2" t="s">
        <v>87</v>
      </c>
      <c r="O2" t="s">
        <v>88</v>
      </c>
      <c r="Q2" t="s">
        <v>91</v>
      </c>
      <c r="R2" t="s">
        <v>87</v>
      </c>
      <c r="S2" t="s">
        <v>88</v>
      </c>
      <c r="U2" t="s">
        <v>92</v>
      </c>
      <c r="V2" t="s">
        <v>87</v>
      </c>
      <c r="W2" t="s">
        <v>88</v>
      </c>
      <c r="Y2" t="s">
        <v>93</v>
      </c>
      <c r="Z2" t="s">
        <v>87</v>
      </c>
      <c r="AA2" t="s">
        <v>88</v>
      </c>
      <c r="AC2" t="s">
        <v>94</v>
      </c>
      <c r="AD2" t="s">
        <v>87</v>
      </c>
      <c r="AE2" t="s">
        <v>88</v>
      </c>
      <c r="AG2" t="s">
        <v>95</v>
      </c>
      <c r="AH2" t="s">
        <v>87</v>
      </c>
      <c r="AI2" t="s">
        <v>88</v>
      </c>
      <c r="AK2" t="s">
        <v>96</v>
      </c>
      <c r="AL2" t="s">
        <v>87</v>
      </c>
      <c r="AM2" t="s">
        <v>88</v>
      </c>
    </row>
    <row r="3" spans="1:39">
      <c r="B3" t="s">
        <v>97</v>
      </c>
      <c r="C3">
        <f>'Wheel Diameter'!T4/2</f>
        <v>0.31789999999999996</v>
      </c>
      <c r="E3">
        <v>0</v>
      </c>
      <c r="F3">
        <f>($C$2)*COS(RADIANS(E3))</f>
        <v>0.2999</v>
      </c>
      <c r="G3">
        <f>(($C$2)*SIN(RADIANS(E3)))+$C$2</f>
        <v>0.2999</v>
      </c>
      <c r="I3">
        <v>0</v>
      </c>
      <c r="J3">
        <f t="shared" ref="J3:J66" si="0">($C$3)*COS(RADIANS(I3))+($C$14)</f>
        <v>1.7629000000000001</v>
      </c>
      <c r="K3">
        <f>(($C$3)*SIN(RADIANS(E3)))+$C$3</f>
        <v>0.31789999999999996</v>
      </c>
      <c r="M3">
        <v>0</v>
      </c>
      <c r="N3">
        <f t="shared" ref="N3:N66" si="1">($C$8/2000)*COS(RADIANS(M3))+($V$4-($C$12/1000))</f>
        <v>0.87611695957774982</v>
      </c>
      <c r="O3">
        <f>(($C$8/2000)*SIN(RADIANS(M3)))+($C$10/1000)</f>
        <v>0.42</v>
      </c>
      <c r="Q3">
        <v>0</v>
      </c>
      <c r="R3">
        <f t="shared" ref="R3:R66" si="2">($C$9/2000)*COS(RADIANS(Q3))+($C$14)</f>
        <v>1.5678050000000001</v>
      </c>
      <c r="S3">
        <f t="shared" ref="S3:S66" si="3">(($C$9/2000)*SIN(RADIANS(Q3)))+$C$3</f>
        <v>0.31789999999999996</v>
      </c>
      <c r="U3" t="s">
        <v>98</v>
      </c>
      <c r="V3">
        <f>C14</f>
        <v>1.4450000000000001</v>
      </c>
      <c r="W3">
        <f>C3</f>
        <v>0.31789999999999996</v>
      </c>
      <c r="Y3" t="s">
        <v>98</v>
      </c>
      <c r="Z3">
        <v>0</v>
      </c>
      <c r="AA3">
        <f>C2</f>
        <v>0.2999</v>
      </c>
      <c r="AC3" t="s">
        <v>99</v>
      </c>
      <c r="AD3">
        <f>Z4+((COS(DEGREES(C5))*C7)/1000)</f>
        <v>0.30224678560055596</v>
      </c>
      <c r="AE3">
        <f>AA4-((ABS(SIN(DEGREES(C5)))*C7)/1000)</f>
        <v>0.94629601537612495</v>
      </c>
      <c r="AG3">
        <v>0</v>
      </c>
      <c r="AH3">
        <f>(0.01)*COS(RADIANS(AG3))+'Centre of Gravity'!$F$17</f>
        <v>0.76518971265280211</v>
      </c>
      <c r="AI3">
        <f>((0.01)*SIN(RADIANS(AG3)))+'Centre of Gravity'!$F$18</f>
        <v>0.72776909848389593</v>
      </c>
      <c r="AK3">
        <v>0</v>
      </c>
      <c r="AL3">
        <f>(0.01)*COS(RADIANS(AK3))+'Centre of Gravity'!$E$17</f>
        <v>0.67898148148148163</v>
      </c>
      <c r="AM3">
        <f>((0.01)*SIN(RADIANS(AK3)))+'Centre of Gravity'!$E$18</f>
        <v>0.53921707751674997</v>
      </c>
    </row>
    <row r="4" spans="1:39">
      <c r="B4" t="s">
        <v>100</v>
      </c>
      <c r="C4">
        <v>24.5</v>
      </c>
      <c r="E4">
        <v>1</v>
      </c>
      <c r="F4">
        <f>($C$2)*COS(RADIANS(E4))</f>
        <v>0.29985432377740173</v>
      </c>
      <c r="G4">
        <f>(($C$2)*SIN(RADIANS(E4)))+$C$2</f>
        <v>0.30513397669054132</v>
      </c>
      <c r="I4">
        <v>1</v>
      </c>
      <c r="J4">
        <f t="shared" si="0"/>
        <v>1.7628515822902169</v>
      </c>
      <c r="K4">
        <f t="shared" ref="K4:K67" si="4">(($C$3)*SIN(RADIANS(E4)))+$C$3</f>
        <v>0.32344812000641238</v>
      </c>
      <c r="M4">
        <v>1</v>
      </c>
      <c r="N4">
        <f t="shared" si="1"/>
        <v>0.87611054069011596</v>
      </c>
      <c r="O4">
        <f t="shared" ref="O4:O67" si="5">(($C$8/2000)*SIN(RADIANS(M4)))+($C$10/1000)</f>
        <v>0.42073553166929928</v>
      </c>
      <c r="Q4">
        <v>1</v>
      </c>
      <c r="R4">
        <f t="shared" si="2"/>
        <v>1.5677862962036806</v>
      </c>
      <c r="S4">
        <f t="shared" si="3"/>
        <v>0.32004324277253055</v>
      </c>
      <c r="U4" t="s">
        <v>101</v>
      </c>
      <c r="V4" s="51">
        <f>(C14)-(SQRT((C13^2)-((C11-(C3*1000))^2))/1000)</f>
        <v>0.9239719595777498</v>
      </c>
      <c r="W4">
        <f>C11/1000</f>
        <v>0.42</v>
      </c>
      <c r="Y4" t="s">
        <v>102</v>
      </c>
      <c r="Z4">
        <f>(ABS(SIN(DEGREES(C5)))*C6)/1000</f>
        <v>0.2724451750469265</v>
      </c>
      <c r="AA4">
        <f>(COS(DEGREES(C5))*C6)/1000+AA3</f>
        <v>0.95862186254416182</v>
      </c>
      <c r="AC4" t="s">
        <v>103</v>
      </c>
      <c r="AD4">
        <f>0-(ABS(TAN(DEGREES(C5)))*(AE3))+AD3</f>
        <v>-8.9138104160975451E-2</v>
      </c>
      <c r="AE4">
        <v>0</v>
      </c>
      <c r="AG4">
        <v>1</v>
      </c>
      <c r="AH4">
        <f>(0.01)*COS(RADIANS(AG4))+'Centre of Gravity'!$F$17</f>
        <v>0.76518818960436596</v>
      </c>
      <c r="AI4">
        <f>((0.01)*SIN(RADIANS(AG4)))+'Centre of Gravity'!$F$18</f>
        <v>0.72794362254826872</v>
      </c>
      <c r="AK4">
        <v>1</v>
      </c>
      <c r="AL4">
        <f>(0.01)*COS(RADIANS(AK4))+'Centre of Gravity'!$E$17</f>
        <v>0.67897995843304548</v>
      </c>
      <c r="AM4">
        <f>((0.01)*SIN(RADIANS(AK4)))+'Centre of Gravity'!$E$18</f>
        <v>0.53939160158112276</v>
      </c>
    </row>
    <row r="5" spans="1:39">
      <c r="B5" t="s">
        <v>104</v>
      </c>
      <c r="C5">
        <v>20.5</v>
      </c>
      <c r="E5">
        <v>2</v>
      </c>
      <c r="F5">
        <f t="shared" ref="F5:F68" si="6">($C$2)*COS(RADIANS(E5))</f>
        <v>0.29971730902302685</v>
      </c>
      <c r="G5">
        <f t="shared" ref="G5:G68" si="7">(($C$2)*SIN(RADIANS(E5)))+$C$2</f>
        <v>0.31036635906108007</v>
      </c>
      <c r="I5">
        <v>2</v>
      </c>
      <c r="J5">
        <f t="shared" si="0"/>
        <v>1.7627063439093706</v>
      </c>
      <c r="K5">
        <f t="shared" si="4"/>
        <v>0.32899455000172501</v>
      </c>
      <c r="M5">
        <v>2</v>
      </c>
      <c r="N5">
        <f t="shared" si="1"/>
        <v>0.87609128598246966</v>
      </c>
      <c r="O5">
        <f t="shared" si="5"/>
        <v>0.42147083928852691</v>
      </c>
      <c r="Q5">
        <v>2</v>
      </c>
      <c r="R5">
        <f t="shared" si="2"/>
        <v>1.5677301905120802</v>
      </c>
      <c r="S5">
        <f t="shared" si="3"/>
        <v>0.32218583269255058</v>
      </c>
      <c r="AG5">
        <v>2</v>
      </c>
      <c r="AH5">
        <f>(0.01)*COS(RADIANS(AG5))+'Centre of Gravity'!$F$17</f>
        <v>0.76518362092299308</v>
      </c>
      <c r="AI5">
        <f>((0.01)*SIN(RADIANS(AG5)))+'Centre of Gravity'!$F$18</f>
        <v>0.72811809345092093</v>
      </c>
      <c r="AK5">
        <v>2</v>
      </c>
      <c r="AL5">
        <f>(0.01)*COS(RADIANS(AK5))+'Centre of Gravity'!$E$17</f>
        <v>0.6789753897516726</v>
      </c>
      <c r="AM5">
        <f>((0.01)*SIN(RADIANS(AK5)))+'Centre of Gravity'!$E$18</f>
        <v>0.53956607248377497</v>
      </c>
    </row>
    <row r="6" spans="1:39">
      <c r="B6" t="s">
        <v>105</v>
      </c>
      <c r="C6">
        <v>712.84</v>
      </c>
      <c r="E6">
        <v>3</v>
      </c>
      <c r="F6">
        <f t="shared" si="6"/>
        <v>0.2994889974728967</v>
      </c>
      <c r="G6">
        <f t="shared" si="7"/>
        <v>0.31559555327725886</v>
      </c>
      <c r="I6">
        <v>3</v>
      </c>
      <c r="J6">
        <f t="shared" si="0"/>
        <v>1.7624643290984792</v>
      </c>
      <c r="K6">
        <f t="shared" si="4"/>
        <v>0.33453760048963183</v>
      </c>
      <c r="M6">
        <v>3</v>
      </c>
      <c r="N6">
        <f t="shared" si="1"/>
        <v>0.87605920131998138</v>
      </c>
      <c r="O6">
        <f t="shared" si="5"/>
        <v>0.42220569887585885</v>
      </c>
      <c r="Q6">
        <v>3</v>
      </c>
      <c r="R6">
        <f t="shared" si="2"/>
        <v>1.5676367000155356</v>
      </c>
      <c r="S6">
        <f t="shared" si="3"/>
        <v>0.32432711710641465</v>
      </c>
      <c r="U6" s="81"/>
      <c r="V6" s="81"/>
      <c r="AG6">
        <v>3</v>
      </c>
      <c r="AH6">
        <f>(0.01)*COS(RADIANS(AG6))+'Centre of Gravity'!$F$17</f>
        <v>0.7651760080003478</v>
      </c>
      <c r="AI6">
        <f>((0.01)*SIN(RADIANS(AG6)))+'Centre of Gravity'!$F$18</f>
        <v>0.72829245804632536</v>
      </c>
      <c r="AK6">
        <v>3</v>
      </c>
      <c r="AL6">
        <f>(0.01)*COS(RADIANS(AK6))+'Centre of Gravity'!$E$17</f>
        <v>0.67896777682902731</v>
      </c>
      <c r="AM6">
        <f>((0.01)*SIN(RADIANS(AK6)))+'Centre of Gravity'!$E$18</f>
        <v>0.5397404370791794</v>
      </c>
    </row>
    <row r="7" spans="1:39">
      <c r="B7" t="s">
        <v>106</v>
      </c>
      <c r="C7">
        <f>'Trail Calculation'!F5</f>
        <v>32.25</v>
      </c>
      <c r="E7">
        <v>4</v>
      </c>
      <c r="F7">
        <f t="shared" si="6"/>
        <v>0.29916945867292127</v>
      </c>
      <c r="G7">
        <f t="shared" si="7"/>
        <v>0.32081996647586319</v>
      </c>
      <c r="I7">
        <v>4</v>
      </c>
      <c r="J7">
        <f t="shared" si="0"/>
        <v>1.7621256115775981</v>
      </c>
      <c r="K7">
        <f t="shared" si="4"/>
        <v>0.34007558300325741</v>
      </c>
      <c r="M7">
        <v>4</v>
      </c>
      <c r="N7">
        <f t="shared" si="1"/>
        <v>0.87601429647595008</v>
      </c>
      <c r="O7">
        <f t="shared" si="5"/>
        <v>0.42293988658594617</v>
      </c>
      <c r="Q7">
        <v>4</v>
      </c>
      <c r="R7">
        <f t="shared" si="2"/>
        <v>1.5675058531921577</v>
      </c>
      <c r="S7">
        <f t="shared" si="3"/>
        <v>0.32646644375814726</v>
      </c>
      <c r="U7" s="81"/>
      <c r="V7" s="81"/>
      <c r="AG7">
        <v>4</v>
      </c>
      <c r="AH7">
        <f>(0.01)*COS(RADIANS(AG7))+'Centre of Gravity'!$F$17</f>
        <v>0.76516535315540035</v>
      </c>
      <c r="AI7">
        <f>((0.01)*SIN(RADIANS(AG7)))+'Centre of Gravity'!$F$18</f>
        <v>0.72846666322133713</v>
      </c>
      <c r="AK7">
        <v>4</v>
      </c>
      <c r="AL7">
        <f>(0.01)*COS(RADIANS(AK7))+'Centre of Gravity'!$E$17</f>
        <v>0.67895712198407987</v>
      </c>
      <c r="AM7">
        <f>((0.01)*SIN(RADIANS(AK7)))+'Centre of Gravity'!$E$18</f>
        <v>0.53991464225419117</v>
      </c>
    </row>
    <row r="8" spans="1:39">
      <c r="B8" t="s">
        <v>107</v>
      </c>
      <c r="C8">
        <v>84.29</v>
      </c>
      <c r="E8">
        <v>5</v>
      </c>
      <c r="F8">
        <f t="shared" si="6"/>
        <v>0.29875878995771449</v>
      </c>
      <c r="G8">
        <f t="shared" si="7"/>
        <v>0.32603800725002269</v>
      </c>
      <c r="I8">
        <v>5</v>
      </c>
      <c r="J8">
        <f t="shared" si="0"/>
        <v>1.7616902945233659</v>
      </c>
      <c r="K8">
        <f t="shared" si="4"/>
        <v>0.34560681061948051</v>
      </c>
      <c r="M8">
        <v>5</v>
      </c>
      <c r="N8">
        <f t="shared" si="1"/>
        <v>0.87595658512882646</v>
      </c>
      <c r="O8">
        <f t="shared" si="5"/>
        <v>0.42367317877810001</v>
      </c>
      <c r="Q8">
        <v>5</v>
      </c>
      <c r="R8">
        <f t="shared" si="2"/>
        <v>1.5673376898991569</v>
      </c>
      <c r="S8">
        <f t="shared" si="3"/>
        <v>0.32860316098812614</v>
      </c>
      <c r="AG8">
        <v>5</v>
      </c>
      <c r="AH8">
        <f>(0.01)*COS(RADIANS(AG8))+'Centre of Gravity'!$F$17</f>
        <v>0.76515165963371956</v>
      </c>
      <c r="AI8">
        <f>((0.01)*SIN(RADIANS(AG8)))+'Centre of Gravity'!$F$18</f>
        <v>0.7286406559113725</v>
      </c>
      <c r="AK8">
        <v>5</v>
      </c>
      <c r="AL8">
        <f>(0.01)*COS(RADIANS(AK8))+'Centre of Gravity'!$E$17</f>
        <v>0.67894342846239908</v>
      </c>
      <c r="AM8">
        <f>((0.01)*SIN(RADIANS(AK8)))+'Centre of Gravity'!$E$18</f>
        <v>0.54008863494422654</v>
      </c>
    </row>
    <row r="9" spans="1:39">
      <c r="B9" t="s">
        <v>108</v>
      </c>
      <c r="C9">
        <v>245.61</v>
      </c>
      <c r="E9">
        <v>6</v>
      </c>
      <c r="F9">
        <f t="shared" si="6"/>
        <v>0.29825711642094516</v>
      </c>
      <c r="G9">
        <f t="shared" si="7"/>
        <v>0.33124808613396928</v>
      </c>
      <c r="I9">
        <v>6</v>
      </c>
      <c r="J9">
        <f t="shared" si="0"/>
        <v>1.761158510537574</v>
      </c>
      <c r="K9">
        <f t="shared" si="4"/>
        <v>0.35112959847278702</v>
      </c>
      <c r="M9">
        <v>6</v>
      </c>
      <c r="N9">
        <f t="shared" si="1"/>
        <v>0.87588608485804575</v>
      </c>
      <c r="O9">
        <f t="shared" si="5"/>
        <v>0.42440535208441527</v>
      </c>
      <c r="Q9">
        <v>6</v>
      </c>
      <c r="R9">
        <f t="shared" si="2"/>
        <v>1.5671322613607008</v>
      </c>
      <c r="S9">
        <f t="shared" si="3"/>
        <v>0.33073661793158415</v>
      </c>
      <c r="AG9">
        <v>6</v>
      </c>
      <c r="AH9">
        <f>(0.01)*COS(RADIANS(AG9))+'Centre of Gravity'!$F$17</f>
        <v>0.76513493160648482</v>
      </c>
      <c r="AI9">
        <f>((0.01)*SIN(RADIANS(AG9)))+'Centre of Gravity'!$F$18</f>
        <v>0.72881438311657243</v>
      </c>
      <c r="AK9">
        <v>6</v>
      </c>
      <c r="AL9">
        <f>(0.01)*COS(RADIANS(AK9))+'Centre of Gravity'!$E$17</f>
        <v>0.67892670043516434</v>
      </c>
      <c r="AM9">
        <f>((0.01)*SIN(RADIANS(AK9)))+'Centre of Gravity'!$E$18</f>
        <v>0.54026236214942647</v>
      </c>
    </row>
    <row r="10" spans="1:39">
      <c r="B10" t="s">
        <v>109</v>
      </c>
      <c r="C10">
        <v>420</v>
      </c>
      <c r="E10">
        <v>7</v>
      </c>
      <c r="F10">
        <f t="shared" si="6"/>
        <v>0.29766459087723246</v>
      </c>
      <c r="G10">
        <f t="shared" si="7"/>
        <v>0.33644861608720372</v>
      </c>
      <c r="I10">
        <v>7</v>
      </c>
      <c r="J10">
        <f t="shared" si="0"/>
        <v>1.7605304216067763</v>
      </c>
      <c r="K10">
        <f t="shared" si="4"/>
        <v>0.35664226426849632</v>
      </c>
      <c r="M10">
        <v>7</v>
      </c>
      <c r="N10">
        <f t="shared" si="1"/>
        <v>0.87580281713867336</v>
      </c>
      <c r="O10">
        <f t="shared" si="5"/>
        <v>0.4251361834778099</v>
      </c>
      <c r="Q10">
        <v>7</v>
      </c>
      <c r="R10">
        <f t="shared" si="2"/>
        <v>1.5668896301523125</v>
      </c>
      <c r="S10">
        <f t="shared" si="3"/>
        <v>0.33286616471686908</v>
      </c>
      <c r="AG10">
        <v>7</v>
      </c>
      <c r="AH10">
        <f>(0.01)*COS(RADIANS(AG10))+'Centre of Gravity'!$F$17</f>
        <v>0.76511517416921537</v>
      </c>
      <c r="AI10">
        <f>((0.01)*SIN(RADIANS(AG10)))+'Centre of Gravity'!$F$18</f>
        <v>0.72898779191794738</v>
      </c>
      <c r="AK10">
        <v>7</v>
      </c>
      <c r="AL10">
        <f>(0.01)*COS(RADIANS(AK10))+'Centre of Gravity'!$E$17</f>
        <v>0.67890694299789489</v>
      </c>
      <c r="AM10">
        <f>((0.01)*SIN(RADIANS(AK10)))+'Centre of Gravity'!$E$18</f>
        <v>0.54043577095080142</v>
      </c>
    </row>
    <row r="11" spans="1:39">
      <c r="B11" t="s">
        <v>110</v>
      </c>
      <c r="C11">
        <v>420</v>
      </c>
      <c r="E11">
        <v>8</v>
      </c>
      <c r="F11">
        <f t="shared" si="6"/>
        <v>0.29698139381559696</v>
      </c>
      <c r="G11">
        <f t="shared" si="7"/>
        <v>0.34163801297792362</v>
      </c>
      <c r="I11">
        <v>8</v>
      </c>
      <c r="J11">
        <f t="shared" si="0"/>
        <v>1.7598062190529453</v>
      </c>
      <c r="K11">
        <f t="shared" si="4"/>
        <v>0.36214312879520477</v>
      </c>
      <c r="M11">
        <v>8</v>
      </c>
      <c r="N11">
        <f t="shared" si="1"/>
        <v>0.87570680733486328</v>
      </c>
      <c r="O11">
        <f t="shared" si="5"/>
        <v>0.42586545033996193</v>
      </c>
      <c r="Q11">
        <v>8</v>
      </c>
      <c r="R11">
        <f t="shared" si="2"/>
        <v>1.5666098701818085</v>
      </c>
      <c r="S11">
        <f t="shared" si="3"/>
        <v>0.33499115266340079</v>
      </c>
      <c r="AG11">
        <v>8</v>
      </c>
      <c r="AH11">
        <f>(0.01)*COS(RADIANS(AG11))+'Centre of Gravity'!$F$17</f>
        <v>0.76509239334021784</v>
      </c>
      <c r="AI11">
        <f>((0.01)*SIN(RADIANS(AG11)))+'Centre of Gravity'!$F$18</f>
        <v>0.72916082949349659</v>
      </c>
      <c r="AK11">
        <v>8</v>
      </c>
      <c r="AL11">
        <f>(0.01)*COS(RADIANS(AK11))+'Centre of Gravity'!$E$17</f>
        <v>0.67888416216889735</v>
      </c>
      <c r="AM11">
        <f>((0.01)*SIN(RADIANS(AK11)))+'Centre of Gravity'!$E$18</f>
        <v>0.54060880852635063</v>
      </c>
    </row>
    <row r="12" spans="1:39">
      <c r="B12" t="s">
        <v>111</v>
      </c>
      <c r="C12">
        <v>90</v>
      </c>
      <c r="E12">
        <v>9</v>
      </c>
      <c r="F12">
        <f t="shared" si="6"/>
        <v>0.29620773334448181</v>
      </c>
      <c r="G12">
        <f t="shared" si="7"/>
        <v>0.34681469606556525</v>
      </c>
      <c r="I12">
        <v>9</v>
      </c>
      <c r="J12">
        <f t="shared" si="0"/>
        <v>1.7589861234751942</v>
      </c>
      <c r="K12">
        <f t="shared" si="4"/>
        <v>0.36763051643628936</v>
      </c>
      <c r="M12">
        <v>9</v>
      </c>
      <c r="N12">
        <f t="shared" si="1"/>
        <v>0.87559808469213196</v>
      </c>
      <c r="O12">
        <f t="shared" si="5"/>
        <v>0.42659293052912051</v>
      </c>
      <c r="Q12">
        <v>9</v>
      </c>
      <c r="R12">
        <f t="shared" si="2"/>
        <v>1.566293066666786</v>
      </c>
      <c r="S12">
        <f t="shared" si="3"/>
        <v>0.33711093447926549</v>
      </c>
      <c r="AG12">
        <v>9</v>
      </c>
      <c r="AH12">
        <f>(0.01)*COS(RADIANS(AG12))+'Centre of Gravity'!$F$17</f>
        <v>0.76506659605875349</v>
      </c>
      <c r="AI12">
        <f>((0.01)*SIN(RADIANS(AG12)))+'Centre of Gravity'!$F$18</f>
        <v>0.72933344313429826</v>
      </c>
      <c r="AK12">
        <v>9</v>
      </c>
      <c r="AL12">
        <f>(0.01)*COS(RADIANS(AK12))+'Centre of Gravity'!$E$17</f>
        <v>0.67885836488743301</v>
      </c>
      <c r="AM12">
        <f>((0.01)*SIN(RADIANS(AK12)))+'Centre of Gravity'!$E$18</f>
        <v>0.5407814221671523</v>
      </c>
    </row>
    <row r="13" spans="1:39">
      <c r="B13" t="s">
        <v>112</v>
      </c>
      <c r="C13" s="36">
        <f>'Gearbox Calculator'!N27</f>
        <v>530.9375</v>
      </c>
      <c r="E13">
        <v>10</v>
      </c>
      <c r="F13">
        <f t="shared" si="6"/>
        <v>0.2953438451283612</v>
      </c>
      <c r="G13">
        <f t="shared" si="7"/>
        <v>0.35197708848231241</v>
      </c>
      <c r="I13">
        <v>10</v>
      </c>
      <c r="J13">
        <f t="shared" si="0"/>
        <v>1.7580703846825809</v>
      </c>
      <c r="K13">
        <f t="shared" si="4"/>
        <v>0.37310275568031709</v>
      </c>
      <c r="M13">
        <v>10</v>
      </c>
      <c r="N13">
        <f t="shared" si="1"/>
        <v>0.87547668232844933</v>
      </c>
      <c r="O13">
        <f t="shared" si="5"/>
        <v>0.42731840244777275</v>
      </c>
      <c r="Q13">
        <v>10</v>
      </c>
      <c r="R13">
        <f t="shared" si="2"/>
        <v>1.5659393161086643</v>
      </c>
      <c r="S13">
        <f t="shared" si="3"/>
        <v>0.33922486445838734</v>
      </c>
      <c r="AG13">
        <v>10</v>
      </c>
      <c r="AH13">
        <f>(0.01)*COS(RADIANS(AG13))+'Centre of Gravity'!$F$17</f>
        <v>0.76503779018292417</v>
      </c>
      <c r="AI13">
        <f>((0.01)*SIN(RADIANS(AG13)))+'Centre of Gravity'!$F$18</f>
        <v>0.72950558026056522</v>
      </c>
      <c r="AK13">
        <v>10</v>
      </c>
      <c r="AL13">
        <f>(0.01)*COS(RADIANS(AK13))+'Centre of Gravity'!$E$17</f>
        <v>0.67882955901160369</v>
      </c>
      <c r="AM13">
        <f>((0.01)*SIN(RADIANS(AK13)))+'Centre of Gravity'!$E$18</f>
        <v>0.54095355929341926</v>
      </c>
    </row>
    <row r="14" spans="1:39">
      <c r="B14" t="s">
        <v>26</v>
      </c>
      <c r="C14">
        <f>'Centre of Gravity'!C16</f>
        <v>1.4450000000000001</v>
      </c>
      <c r="E14">
        <v>11</v>
      </c>
      <c r="F14">
        <f t="shared" si="6"/>
        <v>0.29438999231595442</v>
      </c>
      <c r="G14">
        <f t="shared" si="7"/>
        <v>0.35712361771342577</v>
      </c>
      <c r="I14">
        <v>11</v>
      </c>
      <c r="J14">
        <f t="shared" si="0"/>
        <v>1.7570592816180124</v>
      </c>
      <c r="K14">
        <f t="shared" si="4"/>
        <v>0.37855817963020355</v>
      </c>
      <c r="M14">
        <v>11</v>
      </c>
      <c r="N14">
        <f t="shared" si="1"/>
        <v>0.87534263722415162</v>
      </c>
      <c r="O14">
        <f t="shared" si="5"/>
        <v>0.42804164511014448</v>
      </c>
      <c r="Q14">
        <v>11</v>
      </c>
      <c r="R14">
        <f t="shared" si="2"/>
        <v>1.5655487262632906</v>
      </c>
      <c r="S14">
        <f t="shared" si="3"/>
        <v>0.34133229867721654</v>
      </c>
      <c r="AG14">
        <v>11</v>
      </c>
      <c r="AH14">
        <f>(0.01)*COS(RADIANS(AG14))+'Centre of Gravity'!$F$17</f>
        <v>0.76500598448727875</v>
      </c>
      <c r="AI14">
        <f>((0.01)*SIN(RADIANS(AG14)))+'Centre of Gravity'!$F$18</f>
        <v>0.72967718843766138</v>
      </c>
      <c r="AK14">
        <v>11</v>
      </c>
      <c r="AL14">
        <f>(0.01)*COS(RADIANS(AK14))+'Centre of Gravity'!$E$17</f>
        <v>0.67879775331595826</v>
      </c>
      <c r="AM14">
        <f>((0.01)*SIN(RADIANS(AK14)))+'Centre of Gravity'!$E$18</f>
        <v>0.54112516747051542</v>
      </c>
    </row>
    <row r="15" spans="1:39">
      <c r="B15" t="s">
        <v>113</v>
      </c>
      <c r="C15">
        <f>'Centre of Gravity'!F17</f>
        <v>0.7551897126528021</v>
      </c>
      <c r="E15">
        <v>12</v>
      </c>
      <c r="F15">
        <f t="shared" si="6"/>
        <v>0.29334646546006832</v>
      </c>
      <c r="G15">
        <f t="shared" si="7"/>
        <v>0.36225271607624604</v>
      </c>
      <c r="I15">
        <v>12</v>
      </c>
      <c r="J15">
        <f t="shared" si="0"/>
        <v>1.7559531222732769</v>
      </c>
      <c r="K15">
        <f t="shared" si="4"/>
        <v>0.38399512651096568</v>
      </c>
      <c r="M15">
        <v>12</v>
      </c>
      <c r="N15">
        <f t="shared" si="1"/>
        <v>0.87519599021067607</v>
      </c>
      <c r="O15">
        <f t="shared" si="5"/>
        <v>0.42876243820951443</v>
      </c>
      <c r="Q15">
        <v>12</v>
      </c>
      <c r="R15">
        <f t="shared" si="2"/>
        <v>1.5651214161081151</v>
      </c>
      <c r="S15">
        <f t="shared" si="3"/>
        <v>0.34343259519087488</v>
      </c>
      <c r="AG15">
        <v>12</v>
      </c>
      <c r="AH15">
        <f>(0.01)*COS(RADIANS(AG15))+'Centre of Gravity'!$F$17</f>
        <v>0.76497118866014013</v>
      </c>
      <c r="AI15">
        <f>((0.01)*SIN(RADIANS(AG15)))+'Centre of Gravity'!$F$18</f>
        <v>0.72984821539207356</v>
      </c>
      <c r="AK15">
        <v>12</v>
      </c>
      <c r="AL15">
        <f>(0.01)*COS(RADIANS(AK15))+'Centre of Gravity'!$E$17</f>
        <v>0.67876295748881965</v>
      </c>
      <c r="AM15">
        <f>((0.01)*SIN(RADIANS(AK15)))+'Centre of Gravity'!$E$18</f>
        <v>0.5412961944249276</v>
      </c>
    </row>
    <row r="16" spans="1:39">
      <c r="B16" t="s">
        <v>114</v>
      </c>
      <c r="C16">
        <f>'Centre of Gravity'!F18</f>
        <v>0.72776909848389593</v>
      </c>
      <c r="E16">
        <v>13</v>
      </c>
      <c r="F16">
        <f t="shared" si="6"/>
        <v>0.29221358242909207</v>
      </c>
      <c r="G16">
        <f t="shared" si="7"/>
        <v>0.36736282119772512</v>
      </c>
      <c r="I16">
        <v>13</v>
      </c>
      <c r="J16">
        <f t="shared" si="0"/>
        <v>1.7547522435952263</v>
      </c>
      <c r="K16">
        <f t="shared" si="4"/>
        <v>0.38941194017591463</v>
      </c>
      <c r="M16">
        <v>13</v>
      </c>
      <c r="N16">
        <f t="shared" si="1"/>
        <v>0.87503678595812362</v>
      </c>
      <c r="O16">
        <f t="shared" si="5"/>
        <v>0.42948056218532216</v>
      </c>
      <c r="Q16">
        <v>13</v>
      </c>
      <c r="R16">
        <f t="shared" si="2"/>
        <v>1.5646575158059508</v>
      </c>
      <c r="S16">
        <f t="shared" si="3"/>
        <v>0.3455251142286983</v>
      </c>
      <c r="AG16">
        <v>13</v>
      </c>
      <c r="AH16">
        <f>(0.01)*COS(RADIANS(AG16))+'Centre of Gravity'!$F$17</f>
        <v>0.76493341330065445</v>
      </c>
      <c r="AI16">
        <f>((0.01)*SIN(RADIANS(AG16)))+'Centre of Gravity'!$F$18</f>
        <v>0.73001860902733462</v>
      </c>
      <c r="AK16">
        <v>13</v>
      </c>
      <c r="AL16">
        <f>(0.01)*COS(RADIANS(AK16))+'Centre of Gravity'!$E$17</f>
        <v>0.67872518212933397</v>
      </c>
      <c r="AM16">
        <f>((0.01)*SIN(RADIANS(AK16)))+'Centre of Gravity'!$E$18</f>
        <v>0.54146658806018866</v>
      </c>
    </row>
    <row r="17" spans="5:39">
      <c r="E17">
        <v>14</v>
      </c>
      <c r="F17">
        <f t="shared" si="6"/>
        <v>0.29099168831017136</v>
      </c>
      <c r="G17">
        <f t="shared" si="7"/>
        <v>0.37245237649034035</v>
      </c>
      <c r="I17">
        <v>14</v>
      </c>
      <c r="J17">
        <f t="shared" si="0"/>
        <v>1.7534570113831394</v>
      </c>
      <c r="K17">
        <f t="shared" si="4"/>
        <v>0.39480697061113434</v>
      </c>
      <c r="M17">
        <v>14</v>
      </c>
      <c r="N17">
        <f t="shared" si="1"/>
        <v>0.87486507296165172</v>
      </c>
      <c r="O17">
        <f t="shared" si="5"/>
        <v>0.430195798290048</v>
      </c>
      <c r="Q17">
        <v>14</v>
      </c>
      <c r="R17">
        <f t="shared" si="2"/>
        <v>1.5641571666653238</v>
      </c>
      <c r="S17">
        <f t="shared" si="3"/>
        <v>0.34760921838911718</v>
      </c>
      <c r="AG17">
        <v>14</v>
      </c>
      <c r="AH17">
        <f>(0.01)*COS(RADIANS(AG17))+'Centre of Gravity'!$F$17</f>
        <v>0.76489266991556204</v>
      </c>
      <c r="AI17">
        <f>((0.01)*SIN(RADIANS(AG17)))+'Centre of Gravity'!$F$18</f>
        <v>0.73018831743989265</v>
      </c>
      <c r="AK17">
        <v>14</v>
      </c>
      <c r="AL17">
        <f>(0.01)*COS(RADIANS(AK17))+'Centre of Gravity'!$E$17</f>
        <v>0.67868443874424156</v>
      </c>
      <c r="AM17">
        <f>((0.01)*SIN(RADIANS(AK17)))+'Centre of Gravity'!$E$18</f>
        <v>0.54163629647274669</v>
      </c>
    </row>
    <row r="18" spans="5:39">
      <c r="E18">
        <v>15</v>
      </c>
      <c r="F18">
        <f t="shared" si="6"/>
        <v>0.28968115530409161</v>
      </c>
      <c r="G18">
        <f t="shared" si="7"/>
        <v>0.37751983162624597</v>
      </c>
      <c r="I18">
        <v>15</v>
      </c>
      <c r="J18">
        <f t="shared" si="0"/>
        <v>1.7520678201772948</v>
      </c>
      <c r="K18">
        <f t="shared" si="4"/>
        <v>0.40017857443809129</v>
      </c>
      <c r="M18">
        <v>15</v>
      </c>
      <c r="N18">
        <f t="shared" si="1"/>
        <v>0.87468090352670258</v>
      </c>
      <c r="O18">
        <f t="shared" si="5"/>
        <v>0.43090792865584571</v>
      </c>
      <c r="Q18">
        <v>15</v>
      </c>
      <c r="R18">
        <f t="shared" si="2"/>
        <v>1.563620521097429</v>
      </c>
      <c r="S18">
        <f t="shared" si="3"/>
        <v>0.34968427283381504</v>
      </c>
      <c r="AG18">
        <v>15</v>
      </c>
      <c r="AH18">
        <f>(0.01)*COS(RADIANS(AG18))+'Centre of Gravity'!$F$17</f>
        <v>0.76484897091569282</v>
      </c>
      <c r="AI18">
        <f>((0.01)*SIN(RADIANS(AG18)))+'Centre of Gravity'!$F$18</f>
        <v>0.73035728893492113</v>
      </c>
      <c r="AK18">
        <v>15</v>
      </c>
      <c r="AL18">
        <f>(0.01)*COS(RADIANS(AK18))+'Centre of Gravity'!$E$17</f>
        <v>0.67864073974437233</v>
      </c>
      <c r="AM18">
        <f>((0.01)*SIN(RADIANS(AK18)))+'Centre of Gravity'!$E$18</f>
        <v>0.54180526796777517</v>
      </c>
    </row>
    <row r="19" spans="5:39">
      <c r="E19">
        <v>16</v>
      </c>
      <c r="F19">
        <f t="shared" si="6"/>
        <v>0.28828238261190181</v>
      </c>
      <c r="G19">
        <f t="shared" si="7"/>
        <v>0.38256364300951806</v>
      </c>
      <c r="I19">
        <v>16</v>
      </c>
      <c r="J19">
        <f t="shared" si="0"/>
        <v>1.7505850931387916</v>
      </c>
      <c r="K19">
        <f t="shared" si="4"/>
        <v>0.40552511541422398</v>
      </c>
      <c r="M19">
        <v>16</v>
      </c>
      <c r="N19">
        <f t="shared" si="1"/>
        <v>0.87448433375307033</v>
      </c>
      <c r="O19">
        <f t="shared" si="5"/>
        <v>0.43161673636090742</v>
      </c>
      <c r="Q19">
        <v>16</v>
      </c>
      <c r="R19">
        <f t="shared" si="2"/>
        <v>1.5630477425697054</v>
      </c>
      <c r="S19">
        <f t="shared" si="3"/>
        <v>0.35174964548110654</v>
      </c>
      <c r="AG19">
        <v>16</v>
      </c>
      <c r="AH19">
        <f>(0.01)*COS(RADIANS(AG19))+'Centre of Gravity'!$F$17</f>
        <v>0.76480232961218531</v>
      </c>
      <c r="AI19">
        <f>((0.01)*SIN(RADIANS(AG19)))+'Centre of Gravity'!$F$18</f>
        <v>0.73052547204206597</v>
      </c>
      <c r="AK19">
        <v>16</v>
      </c>
      <c r="AL19">
        <f>(0.01)*COS(RADIANS(AK19))+'Centre of Gravity'!$E$17</f>
        <v>0.67859409844086482</v>
      </c>
      <c r="AM19">
        <f>((0.01)*SIN(RADIANS(AK19)))+'Centre of Gravity'!$E$18</f>
        <v>0.54197345107492001</v>
      </c>
    </row>
    <row r="20" spans="5:39">
      <c r="E20">
        <v>17</v>
      </c>
      <c r="F20">
        <f t="shared" si="6"/>
        <v>0.28679579631331431</v>
      </c>
      <c r="G20">
        <f t="shared" si="7"/>
        <v>0.38758227424634872</v>
      </c>
      <c r="I20">
        <v>17</v>
      </c>
      <c r="J20">
        <f t="shared" si="0"/>
        <v>1.7490092819206491</v>
      </c>
      <c r="K20">
        <f t="shared" si="4"/>
        <v>0.41084496493135797</v>
      </c>
      <c r="M20">
        <v>17</v>
      </c>
      <c r="N20">
        <f t="shared" si="1"/>
        <v>0.87427542351781196</v>
      </c>
      <c r="O20">
        <f t="shared" si="5"/>
        <v>0.43232200549553973</v>
      </c>
      <c r="Q20">
        <v>17</v>
      </c>
      <c r="R20">
        <f t="shared" si="2"/>
        <v>1.5624390055560406</v>
      </c>
      <c r="S20">
        <f t="shared" si="3"/>
        <v>0.35380470719847568</v>
      </c>
      <c r="AG20">
        <v>17</v>
      </c>
      <c r="AH20">
        <f>(0.01)*COS(RADIANS(AG20))+'Centre of Gravity'!$F$17</f>
        <v>0.76475276021243244</v>
      </c>
      <c r="AI20">
        <f>((0.01)*SIN(RADIANS(AG20)))+'Centre of Gravity'!$F$18</f>
        <v>0.73069281553112331</v>
      </c>
      <c r="AK20">
        <v>17</v>
      </c>
      <c r="AL20">
        <f>(0.01)*COS(RADIANS(AK20))+'Centre of Gravity'!$E$17</f>
        <v>0.67854452904111195</v>
      </c>
      <c r="AM20">
        <f>((0.01)*SIN(RADIANS(AK20)))+'Centre of Gravity'!$E$18</f>
        <v>0.54214079456397735</v>
      </c>
    </row>
    <row r="21" spans="5:39">
      <c r="E21">
        <v>18</v>
      </c>
      <c r="F21">
        <f t="shared" si="6"/>
        <v>0.28522184923691657</v>
      </c>
      <c r="G21">
        <f t="shared" si="7"/>
        <v>0.39257419661304671</v>
      </c>
      <c r="I21">
        <v>18</v>
      </c>
      <c r="J21">
        <f t="shared" si="0"/>
        <v>1.7473408665302292</v>
      </c>
      <c r="K21">
        <f t="shared" si="4"/>
        <v>0.41613650251179574</v>
      </c>
      <c r="M21">
        <v>18</v>
      </c>
      <c r="N21">
        <f t="shared" si="1"/>
        <v>0.87405423645700908</v>
      </c>
      <c r="O21">
        <f t="shared" si="5"/>
        <v>0.43302352122793214</v>
      </c>
      <c r="Q21">
        <v>18</v>
      </c>
      <c r="R21">
        <f t="shared" si="2"/>
        <v>1.5617944954836265</v>
      </c>
      <c r="S21">
        <f t="shared" si="3"/>
        <v>0.35584883199421535</v>
      </c>
      <c r="AG21">
        <v>18</v>
      </c>
      <c r="AH21">
        <f>(0.01)*COS(RADIANS(AG21))+'Centre of Gravity'!$F$17</f>
        <v>0.76470027781575367</v>
      </c>
      <c r="AI21">
        <f>((0.01)*SIN(RADIANS(AG21)))+'Centre of Gravity'!$F$18</f>
        <v>0.73085926842764537</v>
      </c>
      <c r="AK21">
        <v>18</v>
      </c>
      <c r="AL21">
        <f>(0.01)*COS(RADIANS(AK21))+'Centre of Gravity'!$E$17</f>
        <v>0.67849204664443319</v>
      </c>
      <c r="AM21">
        <f>((0.01)*SIN(RADIANS(AK21)))+'Centre of Gravity'!$E$18</f>
        <v>0.54230724746049941</v>
      </c>
    </row>
    <row r="22" spans="5:39">
      <c r="E22">
        <v>19</v>
      </c>
      <c r="F22">
        <f t="shared" si="6"/>
        <v>0.28356102082223511</v>
      </c>
      <c r="G22">
        <f t="shared" si="7"/>
        <v>0.39753788952170133</v>
      </c>
      <c r="I22">
        <v>19</v>
      </c>
      <c r="J22">
        <f t="shared" si="0"/>
        <v>1.7455803551830229</v>
      </c>
      <c r="K22">
        <f t="shared" si="4"/>
        <v>0.42139811630193008</v>
      </c>
      <c r="M22">
        <v>19</v>
      </c>
      <c r="N22">
        <f t="shared" si="1"/>
        <v>0.87382083994638304</v>
      </c>
      <c r="O22">
        <f t="shared" si="5"/>
        <v>0.43372106986959685</v>
      </c>
      <c r="Q22">
        <v>19</v>
      </c>
      <c r="R22">
        <f t="shared" si="2"/>
        <v>1.5611144086764741</v>
      </c>
      <c r="S22">
        <f t="shared" si="3"/>
        <v>0.35788139720811107</v>
      </c>
      <c r="AG22">
        <v>19</v>
      </c>
      <c r="AH22">
        <f>(0.01)*COS(RADIANS(AG22))+'Centre of Gravity'!$F$17</f>
        <v>0.76464489840879524</v>
      </c>
      <c r="AI22">
        <f>((0.01)*SIN(RADIANS(AG22)))+'Centre of Gravity'!$F$18</f>
        <v>0.73102478002846749</v>
      </c>
      <c r="AK22">
        <v>19</v>
      </c>
      <c r="AL22">
        <f>(0.01)*COS(RADIANS(AK22))+'Centre of Gravity'!$E$17</f>
        <v>0.67843666723747476</v>
      </c>
      <c r="AM22">
        <f>((0.01)*SIN(RADIANS(AK22)))+'Centre of Gravity'!$E$18</f>
        <v>0.54247275906132153</v>
      </c>
    </row>
    <row r="23" spans="5:39">
      <c r="E23">
        <v>20</v>
      </c>
      <c r="F23">
        <f t="shared" si="6"/>
        <v>0.28181381697369395</v>
      </c>
      <c r="G23">
        <f t="shared" si="7"/>
        <v>0.40247184098336808</v>
      </c>
      <c r="I23">
        <v>20</v>
      </c>
      <c r="J23">
        <f t="shared" si="0"/>
        <v>1.7437282841478403</v>
      </c>
      <c r="K23">
        <f t="shared" si="4"/>
        <v>0.42662820356323006</v>
      </c>
      <c r="M23">
        <v>20</v>
      </c>
      <c r="N23">
        <f t="shared" si="1"/>
        <v>0.87357530508077197</v>
      </c>
      <c r="O23">
        <f t="shared" si="5"/>
        <v>0.43441443894046028</v>
      </c>
      <c r="Q23">
        <v>20</v>
      </c>
      <c r="R23">
        <f t="shared" si="2"/>
        <v>1.5603989522956137</v>
      </c>
      <c r="S23">
        <f t="shared" si="3"/>
        <v>0.3599017837011087</v>
      </c>
      <c r="AG23">
        <v>20</v>
      </c>
      <c r="AH23">
        <f>(0.01)*COS(RADIANS(AG23))+'Centre of Gravity'!$F$17</f>
        <v>0.76458663886066114</v>
      </c>
      <c r="AI23">
        <f>((0.01)*SIN(RADIANS(AG23)))+'Centre of Gravity'!$F$18</f>
        <v>0.73118929991715265</v>
      </c>
      <c r="AK23">
        <v>20</v>
      </c>
      <c r="AL23">
        <f>(0.01)*COS(RADIANS(AK23))+'Centre of Gravity'!$E$17</f>
        <v>0.67837840768934066</v>
      </c>
      <c r="AM23">
        <f>((0.01)*SIN(RADIANS(AK23)))+'Centre of Gravity'!$E$18</f>
        <v>0.54263727895000669</v>
      </c>
    </row>
    <row r="24" spans="5:39">
      <c r="E24">
        <v>21</v>
      </c>
      <c r="F24">
        <f t="shared" si="6"/>
        <v>0.27998076990651083</v>
      </c>
      <c r="G24">
        <f t="shared" si="7"/>
        <v>0.40737454806863554</v>
      </c>
      <c r="I24">
        <v>21</v>
      </c>
      <c r="J24">
        <f t="shared" si="0"/>
        <v>1.7417852175834605</v>
      </c>
      <c r="K24">
        <f t="shared" si="4"/>
        <v>0.43182517116045088</v>
      </c>
      <c r="M24">
        <v>21</v>
      </c>
      <c r="N24">
        <f t="shared" si="1"/>
        <v>0.87331770665247443</v>
      </c>
      <c r="O24">
        <f t="shared" si="5"/>
        <v>0.43510341723358664</v>
      </c>
      <c r="Q24">
        <v>21</v>
      </c>
      <c r="R24">
        <f t="shared" si="2"/>
        <v>1.559648344275989</v>
      </c>
      <c r="S24">
        <f t="shared" si="3"/>
        <v>0.36190937604391055</v>
      </c>
      <c r="AG24">
        <v>21</v>
      </c>
      <c r="AH24">
        <f>(0.01)*COS(RADIANS(AG24))+'Centre of Gravity'!$F$17</f>
        <v>0.76452551691777415</v>
      </c>
      <c r="AI24">
        <f>((0.01)*SIN(RADIANS(AG24)))+'Centre of Gravity'!$F$18</f>
        <v>0.73135277797934894</v>
      </c>
      <c r="AK24">
        <v>21</v>
      </c>
      <c r="AL24">
        <f>(0.01)*COS(RADIANS(AK24))+'Centre of Gravity'!$E$17</f>
        <v>0.67831728574645367</v>
      </c>
      <c r="AM24">
        <f>((0.01)*SIN(RADIANS(AK24)))+'Centre of Gravity'!$E$18</f>
        <v>0.54280075701220298</v>
      </c>
    </row>
    <row r="25" spans="5:39">
      <c r="E25">
        <v>22</v>
      </c>
      <c r="F25">
        <f t="shared" si="6"/>
        <v>0.27806243798457952</v>
      </c>
      <c r="G25">
        <f t="shared" si="7"/>
        <v>0.41224451736543199</v>
      </c>
      <c r="I25">
        <v>22</v>
      </c>
      <c r="J25">
        <f t="shared" si="0"/>
        <v>1.7397517473667818</v>
      </c>
      <c r="K25">
        <f t="shared" si="4"/>
        <v>0.43698743604691836</v>
      </c>
      <c r="M25">
        <v>22</v>
      </c>
      <c r="N25">
        <f t="shared" si="1"/>
        <v>0.87304812312846714</v>
      </c>
      <c r="O25">
        <f t="shared" si="5"/>
        <v>0.43578779487951358</v>
      </c>
      <c r="Q25">
        <v>22</v>
      </c>
      <c r="R25">
        <f t="shared" si="2"/>
        <v>1.5588628132600744</v>
      </c>
      <c r="S25">
        <f t="shared" si="3"/>
        <v>0.36390356270444102</v>
      </c>
      <c r="AG25">
        <v>22</v>
      </c>
      <c r="AH25">
        <f>(0.01)*COS(RADIANS(AG25))+'Centre of Gravity'!$F$17</f>
        <v>0.76446155119846992</v>
      </c>
      <c r="AI25">
        <f>((0.01)*SIN(RADIANS(AG25)))+'Centre of Gravity'!$F$18</f>
        <v>0.73151516441805509</v>
      </c>
      <c r="AK25">
        <v>22</v>
      </c>
      <c r="AL25">
        <f>(0.01)*COS(RADIANS(AK25))+'Centre of Gravity'!$E$17</f>
        <v>0.67825332002714944</v>
      </c>
      <c r="AM25">
        <f>((0.01)*SIN(RADIANS(AK25)))+'Centre of Gravity'!$E$18</f>
        <v>0.54296314345090912</v>
      </c>
    </row>
    <row r="26" spans="5:39">
      <c r="E26">
        <v>23</v>
      </c>
      <c r="F26">
        <f t="shared" si="6"/>
        <v>0.27605940555038688</v>
      </c>
      <c r="G26">
        <f t="shared" si="7"/>
        <v>0.41708026543393317</v>
      </c>
      <c r="I26">
        <v>23</v>
      </c>
      <c r="J26">
        <f t="shared" si="0"/>
        <v>1.7376284929125307</v>
      </c>
      <c r="K26">
        <f t="shared" si="4"/>
        <v>0.44211342574674006</v>
      </c>
      <c r="M26">
        <v>23</v>
      </c>
      <c r="N26">
        <f t="shared" si="1"/>
        <v>0.87276663662650289</v>
      </c>
      <c r="O26">
        <f t="shared" si="5"/>
        <v>0.43646736341018044</v>
      </c>
      <c r="Q26">
        <v>23</v>
      </c>
      <c r="R26">
        <f t="shared" si="2"/>
        <v>1.5580425985282269</v>
      </c>
      <c r="S26">
        <f t="shared" si="3"/>
        <v>0.36588373623412523</v>
      </c>
      <c r="AG26">
        <v>23</v>
      </c>
      <c r="AH26">
        <f>(0.01)*COS(RADIANS(AG26))+'Centre of Gravity'!$F$17</f>
        <v>0.76439476118732652</v>
      </c>
      <c r="AI26">
        <f>((0.01)*SIN(RADIANS(AG26)))+'Centre of Gravity'!$F$18</f>
        <v>0.73167640976878867</v>
      </c>
      <c r="AK26">
        <v>23</v>
      </c>
      <c r="AL26">
        <f>(0.01)*COS(RADIANS(AK26))+'Centre of Gravity'!$E$17</f>
        <v>0.67818653001600604</v>
      </c>
      <c r="AM26">
        <f>((0.01)*SIN(RADIANS(AK26)))+'Centre of Gravity'!$E$18</f>
        <v>0.54312438880164271</v>
      </c>
    </row>
    <row r="27" spans="5:39">
      <c r="E27">
        <v>24</v>
      </c>
      <c r="F27">
        <f t="shared" si="6"/>
        <v>0.27397228274701602</v>
      </c>
      <c r="G27">
        <f t="shared" si="7"/>
        <v>0.4218803192584325</v>
      </c>
      <c r="I27">
        <v>24</v>
      </c>
      <c r="J27">
        <f t="shared" si="0"/>
        <v>1.7354161009845828</v>
      </c>
      <c r="K27">
        <f t="shared" si="4"/>
        <v>0.44720157883379685</v>
      </c>
      <c r="M27">
        <v>24</v>
      </c>
      <c r="N27">
        <f t="shared" si="1"/>
        <v>0.87247333289009721</v>
      </c>
      <c r="O27">
        <f t="shared" si="5"/>
        <v>0.43714191582242956</v>
      </c>
      <c r="Q27">
        <v>24</v>
      </c>
      <c r="R27">
        <f t="shared" si="2"/>
        <v>1.5571879499257997</v>
      </c>
      <c r="S27">
        <f t="shared" si="3"/>
        <v>0.36784929345292361</v>
      </c>
      <c r="AG27">
        <v>24</v>
      </c>
      <c r="AH27">
        <f>(0.01)*COS(RADIANS(AG27))+'Centre of Gravity'!$F$17</f>
        <v>0.76432516722922816</v>
      </c>
      <c r="AI27">
        <f>((0.01)*SIN(RADIANS(AG27)))+'Centre of Gravity'!$F$18</f>
        <v>0.73183646491465393</v>
      </c>
      <c r="AK27">
        <v>24</v>
      </c>
      <c r="AL27">
        <f>(0.01)*COS(RADIANS(AK27))+'Centre of Gravity'!$E$17</f>
        <v>0.67811693605790768</v>
      </c>
      <c r="AM27">
        <f>((0.01)*SIN(RADIANS(AK27)))+'Centre of Gravity'!$E$18</f>
        <v>0.54328444394750797</v>
      </c>
    </row>
    <row r="28" spans="5:39">
      <c r="E28">
        <v>25</v>
      </c>
      <c r="F28">
        <f t="shared" si="6"/>
        <v>0.27180170533229131</v>
      </c>
      <c r="G28">
        <f t="shared" si="7"/>
        <v>0.42664321669603578</v>
      </c>
      <c r="I28">
        <v>25</v>
      </c>
      <c r="J28">
        <f t="shared" si="0"/>
        <v>1.7331152454989511</v>
      </c>
      <c r="K28">
        <f t="shared" si="4"/>
        <v>0.4522503454073683</v>
      </c>
      <c r="M28">
        <v>25</v>
      </c>
      <c r="N28">
        <f t="shared" si="1"/>
        <v>0.87216830126240941</v>
      </c>
      <c r="O28">
        <f t="shared" si="5"/>
        <v>0.43781124664106175</v>
      </c>
      <c r="Q28">
        <v>25</v>
      </c>
      <c r="R28">
        <f t="shared" si="2"/>
        <v>1.5562991277870359</v>
      </c>
      <c r="S28">
        <f t="shared" si="3"/>
        <v>0.36979963563306656</v>
      </c>
      <c r="AG28">
        <v>25</v>
      </c>
      <c r="AH28">
        <f>(0.01)*COS(RADIANS(AG28))+'Centre of Gravity'!$F$17</f>
        <v>0.76425279052316863</v>
      </c>
      <c r="AI28">
        <f>((0.01)*SIN(RADIANS(AG28)))+'Centre of Gravity'!$F$18</f>
        <v>0.73199528110130296</v>
      </c>
      <c r="AK28">
        <v>25</v>
      </c>
      <c r="AL28">
        <f>(0.01)*COS(RADIANS(AK28))+'Centre of Gravity'!$E$17</f>
        <v>0.67804455935184815</v>
      </c>
      <c r="AM28">
        <f>((0.01)*SIN(RADIANS(AK28)))+'Centre of Gravity'!$E$18</f>
        <v>0.543443260134157</v>
      </c>
    </row>
    <row r="29" spans="5:39">
      <c r="E29">
        <v>26</v>
      </c>
      <c r="F29">
        <f t="shared" si="6"/>
        <v>0.26954833448512017</v>
      </c>
      <c r="G29">
        <f t="shared" si="7"/>
        <v>0.43136750692204429</v>
      </c>
      <c r="I29">
        <v>26</v>
      </c>
      <c r="J29">
        <f t="shared" si="0"/>
        <v>1.7307266273185054</v>
      </c>
      <c r="K29">
        <f t="shared" si="4"/>
        <v>0.45725818756424763</v>
      </c>
      <c r="M29">
        <v>26</v>
      </c>
      <c r="N29">
        <f t="shared" si="1"/>
        <v>0.87185163465902826</v>
      </c>
      <c r="O29">
        <f t="shared" si="5"/>
        <v>0.43847515198142567</v>
      </c>
      <c r="Q29">
        <v>26</v>
      </c>
      <c r="R29">
        <f t="shared" si="2"/>
        <v>1.5553764028557693</v>
      </c>
      <c r="S29">
        <f t="shared" si="3"/>
        <v>0.37173416868143261</v>
      </c>
      <c r="AG29">
        <v>26</v>
      </c>
      <c r="AH29">
        <f>(0.01)*COS(RADIANS(AG29))+'Centre of Gravity'!$F$17</f>
        <v>0.76417765311579378</v>
      </c>
      <c r="AI29">
        <f>((0.01)*SIN(RADIANS(AG29)))+'Centre of Gravity'!$F$18</f>
        <v>0.73215280995178667</v>
      </c>
      <c r="AK29">
        <v>26</v>
      </c>
      <c r="AL29">
        <f>(0.01)*COS(RADIANS(AK29))+'Centre of Gravity'!$E$17</f>
        <v>0.67796942194447329</v>
      </c>
      <c r="AM29">
        <f>((0.01)*SIN(RADIANS(AK29)))+'Centre of Gravity'!$E$18</f>
        <v>0.5436007889846407</v>
      </c>
    </row>
    <row r="30" spans="5:39">
      <c r="E30">
        <v>27</v>
      </c>
      <c r="F30">
        <f t="shared" si="6"/>
        <v>0.26721285660409155</v>
      </c>
      <c r="G30">
        <f t="shared" si="7"/>
        <v>0.43605175087189008</v>
      </c>
      <c r="I30">
        <v>27</v>
      </c>
      <c r="J30">
        <f t="shared" si="0"/>
        <v>1.7282509740394822</v>
      </c>
      <c r="K30">
        <f t="shared" si="4"/>
        <v>0.46222357986720186</v>
      </c>
      <c r="M30">
        <v>27</v>
      </c>
      <c r="N30">
        <f t="shared" si="1"/>
        <v>0.87152342953966855</v>
      </c>
      <c r="O30">
        <f t="shared" si="5"/>
        <v>0.43913342961152318</v>
      </c>
      <c r="Q30">
        <v>27</v>
      </c>
      <c r="R30">
        <f t="shared" si="2"/>
        <v>1.5544200562029526</v>
      </c>
      <c r="S30">
        <f t="shared" si="3"/>
        <v>0.37365230332051502</v>
      </c>
      <c r="AG30">
        <v>27</v>
      </c>
      <c r="AH30">
        <f>(0.01)*COS(RADIANS(AG30))+'Centre of Gravity'!$F$17</f>
        <v>0.76409977789468575</v>
      </c>
      <c r="AI30">
        <f>((0.01)*SIN(RADIANS(AG30)))+'Centre of Gravity'!$F$18</f>
        <v>0.73230900348129135</v>
      </c>
      <c r="AK30">
        <v>27</v>
      </c>
      <c r="AL30">
        <f>(0.01)*COS(RADIANS(AK30))+'Centre of Gravity'!$E$17</f>
        <v>0.67789154672336527</v>
      </c>
      <c r="AM30">
        <f>((0.01)*SIN(RADIANS(AK30)))+'Centre of Gravity'!$E$18</f>
        <v>0.54375698251414539</v>
      </c>
    </row>
    <row r="31" spans="5:39">
      <c r="E31">
        <v>28</v>
      </c>
      <c r="F31">
        <f t="shared" si="6"/>
        <v>0.2647959830983922</v>
      </c>
      <c r="G31">
        <f t="shared" si="7"/>
        <v>0.44069452167948864</v>
      </c>
      <c r="I31">
        <v>28</v>
      </c>
      <c r="J31">
        <f t="shared" si="0"/>
        <v>1.725689039769853</v>
      </c>
      <c r="K31">
        <f t="shared" si="4"/>
        <v>0.46714500980963464</v>
      </c>
      <c r="M31">
        <v>28</v>
      </c>
      <c r="N31">
        <f t="shared" si="1"/>
        <v>0.87118378587878931</v>
      </c>
      <c r="O31">
        <f t="shared" si="5"/>
        <v>0.43978587901361132</v>
      </c>
      <c r="Q31">
        <v>28</v>
      </c>
      <c r="R31">
        <f t="shared" si="2"/>
        <v>1.5534303791410407</v>
      </c>
      <c r="S31">
        <f t="shared" si="3"/>
        <v>0.37555345526792128</v>
      </c>
      <c r="AG31">
        <v>28</v>
      </c>
      <c r="AH31">
        <f>(0.01)*COS(RADIANS(AG31))+'Centre of Gravity'!$F$17</f>
        <v>0.7640191885813914</v>
      </c>
      <c r="AI31">
        <f>((0.01)*SIN(RADIANS(AG31)))+'Centre of Gravity'!$F$18</f>
        <v>0.73246381411175487</v>
      </c>
      <c r="AK31">
        <v>28</v>
      </c>
      <c r="AL31">
        <f>(0.01)*COS(RADIANS(AK31))+'Centre of Gravity'!$E$17</f>
        <v>0.67781095741007091</v>
      </c>
      <c r="AM31">
        <f>((0.01)*SIN(RADIANS(AK31)))+'Centre of Gravity'!$E$18</f>
        <v>0.54391179314460891</v>
      </c>
    </row>
    <row r="32" spans="5:39">
      <c r="E32">
        <v>29</v>
      </c>
      <c r="F32">
        <f t="shared" si="6"/>
        <v>0.26229845017110476</v>
      </c>
      <c r="G32">
        <f t="shared" si="7"/>
        <v>0.44529440511187646</v>
      </c>
      <c r="I32">
        <v>29</v>
      </c>
      <c r="J32">
        <f t="shared" si="0"/>
        <v>1.723041604899614</v>
      </c>
      <c r="K32">
        <f t="shared" si="4"/>
        <v>0.47202097827631051</v>
      </c>
      <c r="M32">
        <v>29</v>
      </c>
      <c r="N32">
        <f t="shared" si="1"/>
        <v>0.87083280713513966</v>
      </c>
      <c r="O32">
        <f t="shared" si="5"/>
        <v>0.44043230144528184</v>
      </c>
      <c r="Q32">
        <v>29</v>
      </c>
      <c r="R32">
        <f t="shared" si="2"/>
        <v>1.5524076731352536</v>
      </c>
      <c r="S32">
        <f t="shared" si="3"/>
        <v>0.37743704541435141</v>
      </c>
      <c r="AG32">
        <v>29</v>
      </c>
      <c r="AH32">
        <f>(0.01)*COS(RADIANS(AG32))+'Centre of Gravity'!$F$17</f>
        <v>0.76393590972419601</v>
      </c>
      <c r="AI32">
        <f>((0.01)*SIN(RADIANS(AG32)))+'Centre of Gravity'!$F$18</f>
        <v>0.73261719468635933</v>
      </c>
      <c r="AK32">
        <v>29</v>
      </c>
      <c r="AL32">
        <f>(0.01)*COS(RADIANS(AK32))+'Centre of Gravity'!$E$17</f>
        <v>0.67772767855287563</v>
      </c>
      <c r="AM32">
        <f>((0.01)*SIN(RADIANS(AK32)))+'Centre of Gravity'!$E$18</f>
        <v>0.54406517371921337</v>
      </c>
    </row>
    <row r="33" spans="5:39">
      <c r="E33">
        <v>30</v>
      </c>
      <c r="F33">
        <f t="shared" si="6"/>
        <v>0.25972101859495317</v>
      </c>
      <c r="G33">
        <f t="shared" si="7"/>
        <v>0.44984999999999997</v>
      </c>
      <c r="I33">
        <v>30</v>
      </c>
      <c r="J33">
        <f t="shared" si="0"/>
        <v>1.720309475863073</v>
      </c>
      <c r="K33">
        <f t="shared" si="4"/>
        <v>0.47684999999999989</v>
      </c>
      <c r="M33">
        <v>30</v>
      </c>
      <c r="N33">
        <f t="shared" si="1"/>
        <v>0.87047060022024503</v>
      </c>
      <c r="O33">
        <f t="shared" si="5"/>
        <v>0.44107249999999998</v>
      </c>
      <c r="Q33">
        <v>30</v>
      </c>
      <c r="R33">
        <f t="shared" si="2"/>
        <v>1.551352249711748</v>
      </c>
      <c r="S33">
        <f t="shared" si="3"/>
        <v>0.37930249999999999</v>
      </c>
      <c r="AG33">
        <v>30</v>
      </c>
      <c r="AH33">
        <f>(0.01)*COS(RADIANS(AG33))+'Centre of Gravity'!$F$17</f>
        <v>0.76384996669064653</v>
      </c>
      <c r="AI33">
        <f>((0.01)*SIN(RADIANS(AG33)))+'Centre of Gravity'!$F$18</f>
        <v>0.73276909848389593</v>
      </c>
      <c r="AK33">
        <v>30</v>
      </c>
      <c r="AL33">
        <f>(0.01)*COS(RADIANS(AK33))+'Centre of Gravity'!$E$17</f>
        <v>0.67764173551932605</v>
      </c>
      <c r="AM33">
        <f>((0.01)*SIN(RADIANS(AK33)))+'Centre of Gravity'!$E$18</f>
        <v>0.54421707751674997</v>
      </c>
    </row>
    <row r="34" spans="5:39">
      <c r="E34">
        <v>31</v>
      </c>
      <c r="F34">
        <f t="shared" si="6"/>
        <v>0.25706447348056349</v>
      </c>
      <c r="G34">
        <f t="shared" si="7"/>
        <v>0.45435991866552528</v>
      </c>
      <c r="I34">
        <v>31</v>
      </c>
      <c r="J34">
        <f t="shared" si="0"/>
        <v>1.7174934848932015</v>
      </c>
      <c r="K34">
        <f t="shared" si="4"/>
        <v>0.48163060401390612</v>
      </c>
      <c r="M34">
        <v>31</v>
      </c>
      <c r="N34">
        <f t="shared" si="1"/>
        <v>0.87009727546584037</v>
      </c>
      <c r="O34">
        <f t="shared" si="5"/>
        <v>0.4417062796670842</v>
      </c>
      <c r="Q34">
        <v>31</v>
      </c>
      <c r="R34">
        <f t="shared" si="2"/>
        <v>1.5502644303627229</v>
      </c>
      <c r="S34">
        <f t="shared" si="3"/>
        <v>0.38114925078932915</v>
      </c>
      <c r="AG34">
        <v>31</v>
      </c>
      <c r="AH34">
        <f>(0.01)*COS(RADIANS(AG34))+'Centre of Gravity'!$F$17</f>
        <v>0.76376138565982321</v>
      </c>
      <c r="AI34">
        <f>((0.01)*SIN(RADIANS(AG34)))+'Centre of Gravity'!$F$18</f>
        <v>0.7329194792329965</v>
      </c>
      <c r="AK34">
        <v>31</v>
      </c>
      <c r="AL34">
        <f>(0.01)*COS(RADIANS(AK34))+'Centre of Gravity'!$E$17</f>
        <v>0.67755315448850273</v>
      </c>
      <c r="AM34">
        <f>((0.01)*SIN(RADIANS(AK34)))+'Centre of Gravity'!$E$18</f>
        <v>0.54436745826585053</v>
      </c>
    </row>
    <row r="35" spans="5:39">
      <c r="E35">
        <v>32</v>
      </c>
      <c r="F35">
        <f t="shared" si="6"/>
        <v>0.25432962403731213</v>
      </c>
      <c r="G35">
        <f t="shared" si="7"/>
        <v>0.45882278734353815</v>
      </c>
      <c r="I35">
        <v>32</v>
      </c>
      <c r="J35">
        <f t="shared" si="0"/>
        <v>1.7145944897681278</v>
      </c>
      <c r="K35">
        <f t="shared" si="4"/>
        <v>0.48636133409973581</v>
      </c>
      <c r="M35">
        <v>32</v>
      </c>
      <c r="N35">
        <f t="shared" si="1"/>
        <v>0.86971294659026244</v>
      </c>
      <c r="O35">
        <f t="shared" si="5"/>
        <v>0.44233344739110841</v>
      </c>
      <c r="Q35">
        <v>32</v>
      </c>
      <c r="R35">
        <f t="shared" si="2"/>
        <v>1.5491445464484899</v>
      </c>
      <c r="S35">
        <f t="shared" si="3"/>
        <v>0.38297673524415871</v>
      </c>
      <c r="AG35">
        <v>32</v>
      </c>
      <c r="AH35">
        <f>(0.01)*COS(RADIANS(AG35))+'Centre of Gravity'!$F$17</f>
        <v>0.76367019361436639</v>
      </c>
      <c r="AI35">
        <f>((0.01)*SIN(RADIANS(AG35)))+'Centre of Gravity'!$F$18</f>
        <v>0.73306829112622796</v>
      </c>
      <c r="AK35">
        <v>32</v>
      </c>
      <c r="AL35">
        <f>(0.01)*COS(RADIANS(AK35))+'Centre of Gravity'!$E$17</f>
        <v>0.67746196244304591</v>
      </c>
      <c r="AM35">
        <f>((0.01)*SIN(RADIANS(AK35)))+'Centre of Gravity'!$E$18</f>
        <v>0.54451627015908199</v>
      </c>
    </row>
    <row r="36" spans="5:39">
      <c r="E36">
        <v>33</v>
      </c>
      <c r="F36">
        <f t="shared" si="6"/>
        <v>0.2515173033268327</v>
      </c>
      <c r="G36">
        <f t="shared" si="7"/>
        <v>0.46323724660100662</v>
      </c>
      <c r="I36">
        <v>33</v>
      </c>
      <c r="J36">
        <f t="shared" si="0"/>
        <v>1.7116133735498504</v>
      </c>
      <c r="K36">
        <f t="shared" si="4"/>
        <v>0.49104074923127705</v>
      </c>
      <c r="M36">
        <v>33</v>
      </c>
      <c r="N36">
        <f t="shared" si="1"/>
        <v>0.86931773066380968</v>
      </c>
      <c r="O36">
        <f t="shared" si="5"/>
        <v>0.44295381213070828</v>
      </c>
      <c r="Q36">
        <v>33</v>
      </c>
      <c r="R36">
        <f t="shared" si="2"/>
        <v>1.5479929390965379</v>
      </c>
      <c r="S36">
        <f t="shared" si="3"/>
        <v>0.38478439669502035</v>
      </c>
      <c r="AG36">
        <v>33</v>
      </c>
      <c r="AH36">
        <f>(0.01)*COS(RADIANS(AG36))+'Centre of Gravity'!$F$17</f>
        <v>0.76357641833225631</v>
      </c>
      <c r="AI36">
        <f>((0.01)*SIN(RADIANS(AG36)))+'Centre of Gravity'!$F$18</f>
        <v>0.73321548883404619</v>
      </c>
      <c r="AK36">
        <v>33</v>
      </c>
      <c r="AL36">
        <f>(0.01)*COS(RADIANS(AK36))+'Centre of Gravity'!$E$17</f>
        <v>0.67736818716093583</v>
      </c>
      <c r="AM36">
        <f>((0.01)*SIN(RADIANS(AK36)))+'Centre of Gravity'!$E$18</f>
        <v>0.54466346786690023</v>
      </c>
    </row>
    <row r="37" spans="5:39">
      <c r="E37">
        <v>34</v>
      </c>
      <c r="F37">
        <f t="shared" si="6"/>
        <v>0.24862836800925697</v>
      </c>
      <c r="G37">
        <f t="shared" si="7"/>
        <v>0.46760195175087699</v>
      </c>
      <c r="I37">
        <v>34</v>
      </c>
      <c r="J37">
        <f t="shared" si="0"/>
        <v>1.7085510443152478</v>
      </c>
      <c r="K37">
        <f t="shared" si="4"/>
        <v>0.4956674240133504</v>
      </c>
      <c r="M37">
        <v>34</v>
      </c>
      <c r="N37">
        <f t="shared" si="1"/>
        <v>0.86891174807308202</v>
      </c>
      <c r="O37">
        <f t="shared" si="5"/>
        <v>0.4435671849167746</v>
      </c>
      <c r="Q37">
        <v>34</v>
      </c>
      <c r="R37">
        <f t="shared" si="2"/>
        <v>1.5468099590976219</v>
      </c>
      <c r="S37">
        <f t="shared" si="3"/>
        <v>0.38657168451072504</v>
      </c>
      <c r="AG37">
        <v>34</v>
      </c>
      <c r="AH37">
        <f>(0.01)*COS(RADIANS(AG37))+'Centre of Gravity'!$F$17</f>
        <v>0.76348008837835257</v>
      </c>
      <c r="AI37">
        <f>((0.01)*SIN(RADIANS(AG37)))+'Centre of Gravity'!$F$18</f>
        <v>0.73336102751860344</v>
      </c>
      <c r="AK37">
        <v>34</v>
      </c>
      <c r="AL37">
        <f>(0.01)*COS(RADIANS(AK37))+'Centre of Gravity'!$E$17</f>
        <v>0.67727185720703209</v>
      </c>
      <c r="AM37">
        <f>((0.01)*SIN(RADIANS(AK37)))+'Centre of Gravity'!$E$18</f>
        <v>0.54480900655145748</v>
      </c>
    </row>
    <row r="38" spans="5:39">
      <c r="E38">
        <v>35</v>
      </c>
      <c r="F38">
        <f t="shared" si="6"/>
        <v>0.24566369808226865</v>
      </c>
      <c r="G38">
        <f t="shared" si="7"/>
        <v>0.47191557326167871</v>
      </c>
      <c r="I38">
        <v>35</v>
      </c>
      <c r="J38">
        <f t="shared" si="0"/>
        <v>1.7054084348794705</v>
      </c>
      <c r="K38">
        <f t="shared" si="4"/>
        <v>0.50023994911599745</v>
      </c>
      <c r="M38">
        <v>35</v>
      </c>
      <c r="N38">
        <f t="shared" si="1"/>
        <v>0.86849512248430938</v>
      </c>
      <c r="O38">
        <f t="shared" si="5"/>
        <v>0.44417337891001485</v>
      </c>
      <c r="Q38">
        <v>35</v>
      </c>
      <c r="R38">
        <f t="shared" si="2"/>
        <v>1.5455959667989096</v>
      </c>
      <c r="S38">
        <f t="shared" si="3"/>
        <v>0.38833805426609019</v>
      </c>
      <c r="AG38">
        <v>35</v>
      </c>
      <c r="AH38">
        <f>(0.01)*COS(RADIANS(AG38))+'Centre of Gravity'!$F$17</f>
        <v>0.76338123309569206</v>
      </c>
      <c r="AI38">
        <f>((0.01)*SIN(RADIANS(AG38)))+'Centre of Gravity'!$F$18</f>
        <v>0.73350486284740635</v>
      </c>
      <c r="AK38">
        <v>35</v>
      </c>
      <c r="AL38">
        <f>(0.01)*COS(RADIANS(AK38))+'Centre of Gravity'!$E$17</f>
        <v>0.67717300192437158</v>
      </c>
      <c r="AM38">
        <f>((0.01)*SIN(RADIANS(AK38)))+'Centre of Gravity'!$E$18</f>
        <v>0.54495284188026039</v>
      </c>
    </row>
    <row r="39" spans="5:39">
      <c r="E39">
        <v>36</v>
      </c>
      <c r="F39">
        <f t="shared" si="6"/>
        <v>0.24262419661304674</v>
      </c>
      <c r="G39">
        <f t="shared" si="7"/>
        <v>0.47617679716251271</v>
      </c>
      <c r="I39">
        <v>36</v>
      </c>
      <c r="J39">
        <f t="shared" si="0"/>
        <v>1.7021865025117959</v>
      </c>
      <c r="K39">
        <f t="shared" si="4"/>
        <v>0.50475693170377711</v>
      </c>
      <c r="M39">
        <v>36</v>
      </c>
      <c r="N39">
        <f t="shared" si="1"/>
        <v>0.86806798080568204</v>
      </c>
      <c r="O39">
        <f t="shared" si="5"/>
        <v>0.44477220945786627</v>
      </c>
      <c r="Q39">
        <v>36</v>
      </c>
      <c r="R39">
        <f t="shared" si="2"/>
        <v>1.5443513319942155</v>
      </c>
      <c r="S39">
        <f t="shared" si="3"/>
        <v>0.39008296790777713</v>
      </c>
      <c r="AG39">
        <v>36</v>
      </c>
      <c r="AH39">
        <f>(0.01)*COS(RADIANS(AG39))+'Centre of Gravity'!$F$17</f>
        <v>0.76327988259655155</v>
      </c>
      <c r="AI39">
        <f>((0.01)*SIN(RADIANS(AG39)))+'Centre of Gravity'!$F$18</f>
        <v>0.73364695100682065</v>
      </c>
      <c r="AK39">
        <v>36</v>
      </c>
      <c r="AL39">
        <f>(0.01)*COS(RADIANS(AK39))+'Centre of Gravity'!$E$17</f>
        <v>0.67707165142523107</v>
      </c>
      <c r="AM39">
        <f>((0.01)*SIN(RADIANS(AK39)))+'Centre of Gravity'!$E$18</f>
        <v>0.54509493003967469</v>
      </c>
    </row>
    <row r="40" spans="5:39">
      <c r="E40">
        <v>37</v>
      </c>
      <c r="F40">
        <f t="shared" si="6"/>
        <v>0.23951078946318313</v>
      </c>
      <c r="G40">
        <f t="shared" si="7"/>
        <v>0.48038432544329929</v>
      </c>
      <c r="I40">
        <v>37</v>
      </c>
      <c r="J40">
        <f t="shared" si="0"/>
        <v>1.6988862286440345</v>
      </c>
      <c r="K40">
        <f t="shared" si="4"/>
        <v>0.5092169958600361</v>
      </c>
      <c r="M40">
        <v>37</v>
      </c>
      <c r="N40">
        <f t="shared" si="1"/>
        <v>0.86763045314869303</v>
      </c>
      <c r="O40">
        <f t="shared" si="5"/>
        <v>0.44536349415074306</v>
      </c>
      <c r="Q40">
        <v>37</v>
      </c>
      <c r="R40">
        <f t="shared" si="2"/>
        <v>1.5430764338113578</v>
      </c>
      <c r="S40">
        <f t="shared" si="3"/>
        <v>0.39180589391818726</v>
      </c>
      <c r="AG40">
        <v>37</v>
      </c>
      <c r="AH40">
        <f>(0.01)*COS(RADIANS(AG40))+'Centre of Gravity'!$F$17</f>
        <v>0.76317606775327507</v>
      </c>
      <c r="AI40">
        <f>((0.01)*SIN(RADIANS(AG40)))+'Centre of Gravity'!$F$18</f>
        <v>0.73378724871541645</v>
      </c>
      <c r="AK40">
        <v>37</v>
      </c>
      <c r="AL40">
        <f>(0.01)*COS(RADIANS(AK40))+'Centre of Gravity'!$E$17</f>
        <v>0.67696783658195459</v>
      </c>
      <c r="AM40">
        <f>((0.01)*SIN(RADIANS(AK40)))+'Centre of Gravity'!$E$18</f>
        <v>0.54523522774827049</v>
      </c>
    </row>
    <row r="41" spans="5:39">
      <c r="E41">
        <v>38</v>
      </c>
      <c r="F41">
        <f t="shared" si="6"/>
        <v>0.2363244250066559</v>
      </c>
      <c r="G41">
        <f t="shared" si="7"/>
        <v>0.48453687645016491</v>
      </c>
      <c r="I41">
        <v>38</v>
      </c>
      <c r="J41">
        <f t="shared" si="0"/>
        <v>1.6955086185715769</v>
      </c>
      <c r="K41">
        <f t="shared" si="4"/>
        <v>0.5136187830060267</v>
      </c>
      <c r="M41">
        <v>38</v>
      </c>
      <c r="N41">
        <f t="shared" si="1"/>
        <v>0.86718267278850514</v>
      </c>
      <c r="O41">
        <f t="shared" si="5"/>
        <v>0.44594705287759984</v>
      </c>
      <c r="Q41">
        <v>38</v>
      </c>
      <c r="R41">
        <f t="shared" si="2"/>
        <v>1.5417716605966736</v>
      </c>
      <c r="S41">
        <f t="shared" si="3"/>
        <v>0.39350630747736742</v>
      </c>
      <c r="AG41">
        <v>38</v>
      </c>
      <c r="AH41">
        <f>(0.01)*COS(RADIANS(AG41))+'Centre of Gravity'!$F$17</f>
        <v>0.76306982018886937</v>
      </c>
      <c r="AI41">
        <f>((0.01)*SIN(RADIANS(AG41)))+'Centre of Gravity'!$F$18</f>
        <v>0.7339257132371525</v>
      </c>
      <c r="AK41">
        <v>38</v>
      </c>
      <c r="AL41">
        <f>(0.01)*COS(RADIANS(AK41))+'Centre of Gravity'!$E$17</f>
        <v>0.67686158901754889</v>
      </c>
      <c r="AM41">
        <f>((0.01)*SIN(RADIANS(AK41)))+'Centre of Gravity'!$E$18</f>
        <v>0.54537369227000654</v>
      </c>
    </row>
    <row r="42" spans="5:39">
      <c r="E42">
        <v>39</v>
      </c>
      <c r="F42">
        <f t="shared" si="6"/>
        <v>0.23306607384094558</v>
      </c>
      <c r="G42">
        <f t="shared" si="7"/>
        <v>0.4886331852758462</v>
      </c>
      <c r="I42">
        <v>39</v>
      </c>
      <c r="J42">
        <f t="shared" si="0"/>
        <v>1.6920547011471712</v>
      </c>
      <c r="K42">
        <f t="shared" si="4"/>
        <v>0.51796095231474326</v>
      </c>
      <c r="M42">
        <v>39</v>
      </c>
      <c r="N42">
        <f t="shared" si="1"/>
        <v>0.86672477612335386</v>
      </c>
      <c r="O42">
        <f t="shared" si="5"/>
        <v>0.4465227078807954</v>
      </c>
      <c r="Q42">
        <v>39</v>
      </c>
      <c r="R42">
        <f t="shared" si="2"/>
        <v>1.5404374097967235</v>
      </c>
      <c r="S42">
        <f t="shared" si="3"/>
        <v>0.39518369062287523</v>
      </c>
      <c r="AG42">
        <v>39</v>
      </c>
      <c r="AH42">
        <f>(0.01)*COS(RADIANS(AG42))+'Centre of Gravity'!$F$17</f>
        <v>0.76296117226737181</v>
      </c>
      <c r="AI42">
        <f>((0.01)*SIN(RADIANS(AG42)))+'Centre of Gravity'!$F$18</f>
        <v>0.73406230239439429</v>
      </c>
      <c r="AK42">
        <v>39</v>
      </c>
      <c r="AL42">
        <f>(0.01)*COS(RADIANS(AK42))+'Centre of Gravity'!$E$17</f>
        <v>0.67675294109605133</v>
      </c>
      <c r="AM42">
        <f>((0.01)*SIN(RADIANS(AK42)))+'Centre of Gravity'!$E$18</f>
        <v>0.54551028142724833</v>
      </c>
    </row>
    <row r="43" spans="5:39">
      <c r="E43">
        <v>40</v>
      </c>
      <c r="F43">
        <f t="shared" si="6"/>
        <v>0.22973672849138152</v>
      </c>
      <c r="G43">
        <f t="shared" si="7"/>
        <v>0.49267200414499313</v>
      </c>
      <c r="I43">
        <v>40</v>
      </c>
      <c r="J43">
        <f t="shared" si="0"/>
        <v>1.6885255284675231</v>
      </c>
      <c r="K43">
        <f t="shared" si="4"/>
        <v>0.52224218111935072</v>
      </c>
      <c r="M43">
        <v>40</v>
      </c>
      <c r="N43">
        <f t="shared" si="1"/>
        <v>0.86625690263299915</v>
      </c>
      <c r="O43">
        <f t="shared" si="5"/>
        <v>0.44709028381023919</v>
      </c>
      <c r="Q43">
        <v>40</v>
      </c>
      <c r="R43">
        <f t="shared" si="2"/>
        <v>1.5390740878372262</v>
      </c>
      <c r="S43">
        <f t="shared" si="3"/>
        <v>0.39683753240755543</v>
      </c>
      <c r="AG43">
        <v>40</v>
      </c>
      <c r="AH43">
        <f>(0.01)*COS(RADIANS(AG43))+'Centre of Gravity'!$F$17</f>
        <v>0.76285015708399184</v>
      </c>
      <c r="AI43">
        <f>((0.01)*SIN(RADIANS(AG43)))+'Centre of Gravity'!$F$18</f>
        <v>0.73419697458076127</v>
      </c>
      <c r="AK43">
        <v>40</v>
      </c>
      <c r="AL43">
        <f>(0.01)*COS(RADIANS(AK43))+'Centre of Gravity'!$E$17</f>
        <v>0.67664192591267136</v>
      </c>
      <c r="AM43">
        <f>((0.01)*SIN(RADIANS(AK43)))+'Centre of Gravity'!$E$18</f>
        <v>0.54564495361361531</v>
      </c>
    </row>
    <row r="44" spans="5:39">
      <c r="E44">
        <v>41</v>
      </c>
      <c r="F44">
        <f t="shared" si="6"/>
        <v>0.22633740310880932</v>
      </c>
      <c r="G44">
        <f t="shared" si="7"/>
        <v>0.49665210279425309</v>
      </c>
      <c r="I44">
        <v>41</v>
      </c>
      <c r="J44">
        <f t="shared" si="0"/>
        <v>1.6849221755528192</v>
      </c>
      <c r="K44">
        <f t="shared" si="4"/>
        <v>0.52646116531608222</v>
      </c>
      <c r="M44">
        <v>41</v>
      </c>
      <c r="N44">
        <f t="shared" si="1"/>
        <v>0.86577919483623855</v>
      </c>
      <c r="O44">
        <f t="shared" si="5"/>
        <v>0.4476496077768049</v>
      </c>
      <c r="Q44">
        <v>41</v>
      </c>
      <c r="R44">
        <f t="shared" si="2"/>
        <v>1.5376821099992575</v>
      </c>
      <c r="S44">
        <f t="shared" si="3"/>
        <v>0.39846732905517923</v>
      </c>
      <c r="AG44">
        <v>41</v>
      </c>
      <c r="AH44">
        <f>(0.01)*COS(RADIANS(AG44))+'Centre of Gravity'!$F$17</f>
        <v>0.76273680845502978</v>
      </c>
      <c r="AI44">
        <f>((0.01)*SIN(RADIANS(AG44)))+'Centre of Gravity'!$F$18</f>
        <v>0.734329688773801</v>
      </c>
      <c r="AK44">
        <v>41</v>
      </c>
      <c r="AL44">
        <f>(0.01)*COS(RADIANS(AK44))+'Centre of Gravity'!$E$17</f>
        <v>0.6765285772837093</v>
      </c>
      <c r="AM44">
        <f>((0.01)*SIN(RADIANS(AK44)))+'Centre of Gravity'!$E$18</f>
        <v>0.54577766780665504</v>
      </c>
    </row>
    <row r="45" spans="5:39">
      <c r="E45">
        <v>42</v>
      </c>
      <c r="F45">
        <f t="shared" si="6"/>
        <v>0.22286913316067053</v>
      </c>
      <c r="G45">
        <f t="shared" si="7"/>
        <v>0.50057226884702155</v>
      </c>
      <c r="I45">
        <v>42</v>
      </c>
      <c r="J45">
        <f t="shared" si="0"/>
        <v>1.6812457400192637</v>
      </c>
      <c r="K45">
        <f t="shared" si="4"/>
        <v>0.530616619761481</v>
      </c>
      <c r="M45">
        <v>42</v>
      </c>
      <c r="N45">
        <f t="shared" si="1"/>
        <v>0.86529179824749458</v>
      </c>
      <c r="O45">
        <f t="shared" si="5"/>
        <v>0.44820050940499406</v>
      </c>
      <c r="Q45">
        <v>42</v>
      </c>
      <c r="R45">
        <f t="shared" si="2"/>
        <v>1.5362619002927516</v>
      </c>
      <c r="S45">
        <f t="shared" si="3"/>
        <v>0.40007258411389957</v>
      </c>
      <c r="AG45">
        <v>42</v>
      </c>
      <c r="AH45">
        <f>(0.01)*COS(RADIANS(AG45))+'Centre of Gravity'!$F$17</f>
        <v>0.76262116090757603</v>
      </c>
      <c r="AI45">
        <f>((0.01)*SIN(RADIANS(AG45)))+'Centre of Gravity'!$F$18</f>
        <v>0.73446040454748451</v>
      </c>
      <c r="AK45">
        <v>42</v>
      </c>
      <c r="AL45">
        <f>(0.01)*COS(RADIANS(AK45))+'Centre of Gravity'!$E$17</f>
        <v>0.67641292973625555</v>
      </c>
      <c r="AM45">
        <f>((0.01)*SIN(RADIANS(AK45)))+'Centre of Gravity'!$E$18</f>
        <v>0.54590838358033855</v>
      </c>
    </row>
    <row r="46" spans="5:39">
      <c r="E46">
        <v>43</v>
      </c>
      <c r="F46">
        <f t="shared" si="6"/>
        <v>0.21933297511558922</v>
      </c>
      <c r="G46">
        <f t="shared" si="7"/>
        <v>0.50443130818274329</v>
      </c>
      <c r="I46">
        <v>43</v>
      </c>
      <c r="J46">
        <f t="shared" si="0"/>
        <v>1.6774973417447343</v>
      </c>
      <c r="K46">
        <f t="shared" si="4"/>
        <v>0.53470727866386825</v>
      </c>
      <c r="M46">
        <v>43</v>
      </c>
      <c r="N46">
        <f t="shared" si="1"/>
        <v>0.86479486133248973</v>
      </c>
      <c r="O46">
        <f t="shared" si="5"/>
        <v>0.44874282088483397</v>
      </c>
      <c r="Q46">
        <v>43</v>
      </c>
      <c r="R46">
        <f t="shared" si="2"/>
        <v>1.5348138913273424</v>
      </c>
      <c r="S46">
        <f t="shared" si="3"/>
        <v>0.4016528086074751</v>
      </c>
      <c r="AG46">
        <v>43</v>
      </c>
      <c r="AH46">
        <f>(0.01)*COS(RADIANS(AG46))+'Centre of Gravity'!$F$17</f>
        <v>0.76250324966899385</v>
      </c>
      <c r="AI46">
        <f>((0.01)*SIN(RADIANS(AG46)))+'Centre of Gravity'!$F$18</f>
        <v>0.73458908208452089</v>
      </c>
      <c r="AK46">
        <v>43</v>
      </c>
      <c r="AL46">
        <f>(0.01)*COS(RADIANS(AK46))+'Centre of Gravity'!$E$17</f>
        <v>0.67629501849767337</v>
      </c>
      <c r="AM46">
        <f>((0.01)*SIN(RADIANS(AK46)))+'Centre of Gravity'!$E$18</f>
        <v>0.54603706111737493</v>
      </c>
    </row>
    <row r="47" spans="5:39">
      <c r="E47">
        <v>44</v>
      </c>
      <c r="F47">
        <f t="shared" si="6"/>
        <v>0.21573000612156149</v>
      </c>
      <c r="G47">
        <f t="shared" si="7"/>
        <v>0.50822804530065324</v>
      </c>
      <c r="I47">
        <v>44</v>
      </c>
      <c r="J47">
        <f t="shared" si="0"/>
        <v>1.6736781225276571</v>
      </c>
      <c r="K47">
        <f t="shared" si="4"/>
        <v>0.53873189596891513</v>
      </c>
      <c r="M47">
        <v>44</v>
      </c>
      <c r="N47">
        <f t="shared" si="1"/>
        <v>0.86428853546302231</v>
      </c>
      <c r="O47">
        <f t="shared" si="5"/>
        <v>0.44927637702299444</v>
      </c>
      <c r="Q47">
        <v>44</v>
      </c>
      <c r="R47">
        <f t="shared" si="2"/>
        <v>1.5333385241805881</v>
      </c>
      <c r="S47">
        <f t="shared" si="3"/>
        <v>0.4032075211842171</v>
      </c>
      <c r="AG47">
        <v>44</v>
      </c>
      <c r="AH47">
        <f>(0.01)*COS(RADIANS(AG47))+'Centre of Gravity'!$F$17</f>
        <v>0.76238311065618858</v>
      </c>
      <c r="AI47">
        <f>((0.01)*SIN(RADIANS(AG47)))+'Centre of Gravity'!$F$18</f>
        <v>0.73471568218848593</v>
      </c>
      <c r="AK47">
        <v>44</v>
      </c>
      <c r="AL47">
        <f>(0.01)*COS(RADIANS(AK47))+'Centre of Gravity'!$E$17</f>
        <v>0.6761748794848681</v>
      </c>
      <c r="AM47">
        <f>((0.01)*SIN(RADIANS(AK47)))+'Centre of Gravity'!$E$18</f>
        <v>0.54616366122133997</v>
      </c>
    </row>
    <row r="48" spans="5:39">
      <c r="E48">
        <v>45</v>
      </c>
      <c r="F48">
        <f t="shared" si="6"/>
        <v>0.21206132367784561</v>
      </c>
      <c r="G48">
        <f t="shared" si="7"/>
        <v>0.51196132367784553</v>
      </c>
      <c r="I48">
        <v>45</v>
      </c>
      <c r="J48">
        <f t="shared" si="0"/>
        <v>1.6697892457392034</v>
      </c>
      <c r="K48">
        <f t="shared" si="4"/>
        <v>0.54268924573920341</v>
      </c>
      <c r="M48">
        <v>45</v>
      </c>
      <c r="N48">
        <f t="shared" si="1"/>
        <v>0.86377297487085691</v>
      </c>
      <c r="O48">
        <f t="shared" si="5"/>
        <v>0.44980101529310701</v>
      </c>
      <c r="Q48">
        <v>45</v>
      </c>
      <c r="R48">
        <f t="shared" si="2"/>
        <v>1.5318362482636141</v>
      </c>
      <c r="S48">
        <f t="shared" si="3"/>
        <v>0.40473624826361393</v>
      </c>
      <c r="AG48">
        <v>45</v>
      </c>
      <c r="AH48">
        <f>(0.01)*COS(RADIANS(AG48))+'Centre of Gravity'!$F$17</f>
        <v>0.76226078046466761</v>
      </c>
      <c r="AI48">
        <f>((0.01)*SIN(RADIANS(AG48)))+'Centre of Gravity'!$F$18</f>
        <v>0.73484016629576143</v>
      </c>
      <c r="AK48">
        <v>45</v>
      </c>
      <c r="AL48">
        <f>(0.01)*COS(RADIANS(AK48))+'Centre of Gravity'!$E$17</f>
        <v>0.67605254929334713</v>
      </c>
      <c r="AM48">
        <f>((0.01)*SIN(RADIANS(AK48)))+'Centre of Gravity'!$E$18</f>
        <v>0.54628814532861547</v>
      </c>
    </row>
    <row r="49" spans="5:39">
      <c r="E49">
        <v>46</v>
      </c>
      <c r="F49">
        <f t="shared" si="6"/>
        <v>0.20832804530065327</v>
      </c>
      <c r="G49">
        <f t="shared" si="7"/>
        <v>0.51563000612156151</v>
      </c>
      <c r="I49">
        <v>46</v>
      </c>
      <c r="J49">
        <f t="shared" si="0"/>
        <v>1.6658318959689153</v>
      </c>
      <c r="K49">
        <f t="shared" si="4"/>
        <v>0.54657812252765714</v>
      </c>
      <c r="M49">
        <v>46</v>
      </c>
      <c r="N49">
        <f t="shared" si="1"/>
        <v>0.86324833660074429</v>
      </c>
      <c r="O49">
        <f t="shared" si="5"/>
        <v>0.45031657588527241</v>
      </c>
      <c r="Q49">
        <v>46</v>
      </c>
      <c r="R49">
        <f t="shared" si="2"/>
        <v>1.5303075211842172</v>
      </c>
      <c r="S49">
        <f t="shared" si="3"/>
        <v>0.40623852418058803</v>
      </c>
      <c r="AG49">
        <v>46</v>
      </c>
      <c r="AH49">
        <f>(0.01)*COS(RADIANS(AG49))+'Centre of Gravity'!$F$17</f>
        <v>0.76213629635739211</v>
      </c>
      <c r="AI49">
        <f>((0.01)*SIN(RADIANS(AG49)))+'Centre of Gravity'!$F$18</f>
        <v>0.7349624964872824</v>
      </c>
      <c r="AK49">
        <v>46</v>
      </c>
      <c r="AL49">
        <f>(0.01)*COS(RADIANS(AK49))+'Centre of Gravity'!$E$17</f>
        <v>0.67592806518607162</v>
      </c>
      <c r="AM49">
        <f>((0.01)*SIN(RADIANS(AK49)))+'Centre of Gravity'!$E$18</f>
        <v>0.54641047552013644</v>
      </c>
    </row>
    <row r="50" spans="5:39">
      <c r="E50">
        <v>47</v>
      </c>
      <c r="F50">
        <f t="shared" si="6"/>
        <v>0.20453130818274329</v>
      </c>
      <c r="G50">
        <f t="shared" si="7"/>
        <v>0.51923297511558919</v>
      </c>
      <c r="I50">
        <v>47</v>
      </c>
      <c r="J50">
        <f t="shared" si="0"/>
        <v>1.6618072786638682</v>
      </c>
      <c r="K50">
        <f t="shared" si="4"/>
        <v>0.5503973417447342</v>
      </c>
      <c r="M50">
        <v>47</v>
      </c>
      <c r="N50">
        <f t="shared" si="1"/>
        <v>0.86271478046258387</v>
      </c>
      <c r="O50">
        <f t="shared" si="5"/>
        <v>0.45082290175473994</v>
      </c>
      <c r="Q50">
        <v>47</v>
      </c>
      <c r="R50">
        <f t="shared" si="2"/>
        <v>1.5287528086074751</v>
      </c>
      <c r="S50">
        <f t="shared" si="3"/>
        <v>0.4077138913273422</v>
      </c>
      <c r="AG50">
        <v>47</v>
      </c>
      <c r="AH50">
        <f>(0.01)*COS(RADIANS(AG50))+'Centre of Gravity'!$F$17</f>
        <v>0.76200969625342707</v>
      </c>
      <c r="AI50">
        <f>((0.01)*SIN(RADIANS(AG50)))+'Centre of Gravity'!$F$18</f>
        <v>0.73508263550008768</v>
      </c>
      <c r="AK50">
        <v>47</v>
      </c>
      <c r="AL50">
        <f>(0.01)*COS(RADIANS(AK50))+'Centre of Gravity'!$E$17</f>
        <v>0.67580146508210659</v>
      </c>
      <c r="AM50">
        <f>((0.01)*SIN(RADIANS(AK50)))+'Centre of Gravity'!$E$18</f>
        <v>0.54653061453294172</v>
      </c>
    </row>
    <row r="51" spans="5:39">
      <c r="E51">
        <v>48</v>
      </c>
      <c r="F51">
        <f t="shared" si="6"/>
        <v>0.20067226884702158</v>
      </c>
      <c r="G51">
        <f t="shared" si="7"/>
        <v>0.52276913316067053</v>
      </c>
      <c r="I51">
        <v>48</v>
      </c>
      <c r="J51">
        <f t="shared" si="0"/>
        <v>1.657716619761481</v>
      </c>
      <c r="K51">
        <f t="shared" si="4"/>
        <v>0.55414574001926353</v>
      </c>
      <c r="M51">
        <v>48</v>
      </c>
      <c r="N51">
        <f t="shared" si="1"/>
        <v>0.86217246898274391</v>
      </c>
      <c r="O51">
        <f t="shared" si="5"/>
        <v>0.45131983866974479</v>
      </c>
      <c r="Q51">
        <v>48</v>
      </c>
      <c r="R51">
        <f t="shared" si="2"/>
        <v>1.5271725841138997</v>
      </c>
      <c r="S51">
        <f t="shared" si="3"/>
        <v>0.40916190029275135</v>
      </c>
      <c r="AG51">
        <v>48</v>
      </c>
      <c r="AH51">
        <f>(0.01)*COS(RADIANS(AG51))+'Centre of Gravity'!$F$17</f>
        <v>0.76188101871639069</v>
      </c>
      <c r="AI51">
        <f>((0.01)*SIN(RADIANS(AG51)))+'Centre of Gravity'!$F$18</f>
        <v>0.73520054673866986</v>
      </c>
      <c r="AK51">
        <v>48</v>
      </c>
      <c r="AL51">
        <f>(0.01)*COS(RADIANS(AK51))+'Centre of Gravity'!$E$17</f>
        <v>0.67567278754507021</v>
      </c>
      <c r="AM51">
        <f>((0.01)*SIN(RADIANS(AK51)))+'Centre of Gravity'!$E$18</f>
        <v>0.5466485257715239</v>
      </c>
    </row>
    <row r="52" spans="5:39">
      <c r="E52">
        <v>49</v>
      </c>
      <c r="F52">
        <f t="shared" si="6"/>
        <v>0.19675210279425312</v>
      </c>
      <c r="G52">
        <f t="shared" si="7"/>
        <v>0.52623740310880929</v>
      </c>
      <c r="I52">
        <v>49</v>
      </c>
      <c r="J52">
        <f t="shared" si="0"/>
        <v>1.6535611653160822</v>
      </c>
      <c r="K52">
        <f t="shared" si="4"/>
        <v>0.55782217555281921</v>
      </c>
      <c r="M52">
        <v>49</v>
      </c>
      <c r="N52">
        <f t="shared" si="1"/>
        <v>0.86162156735455475</v>
      </c>
      <c r="O52">
        <f t="shared" si="5"/>
        <v>0.4518072352584887</v>
      </c>
      <c r="Q52">
        <v>49</v>
      </c>
      <c r="R52">
        <f t="shared" si="2"/>
        <v>1.5255673290551792</v>
      </c>
      <c r="S52">
        <f t="shared" si="3"/>
        <v>0.41058210999925748</v>
      </c>
      <c r="AG52">
        <v>49</v>
      </c>
      <c r="AH52">
        <f>(0.01)*COS(RADIANS(AG52))+'Centre of Gravity'!$F$17</f>
        <v>0.76175030294270718</v>
      </c>
      <c r="AI52">
        <f>((0.01)*SIN(RADIANS(AG52)))+'Centre of Gravity'!$F$18</f>
        <v>0.7353161942861236</v>
      </c>
      <c r="AK52">
        <v>49</v>
      </c>
      <c r="AL52">
        <f>(0.01)*COS(RADIANS(AK52))+'Centre of Gravity'!$E$17</f>
        <v>0.6755420717713867</v>
      </c>
      <c r="AM52">
        <f>((0.01)*SIN(RADIANS(AK52)))+'Centre of Gravity'!$E$18</f>
        <v>0.54676417331897764</v>
      </c>
    </row>
    <row r="53" spans="5:39">
      <c r="E53">
        <v>50</v>
      </c>
      <c r="F53">
        <f t="shared" si="6"/>
        <v>0.19277200414499315</v>
      </c>
      <c r="G53">
        <f t="shared" si="7"/>
        <v>0.52963672849138155</v>
      </c>
      <c r="I53">
        <v>50</v>
      </c>
      <c r="J53">
        <f t="shared" si="0"/>
        <v>1.6493421811193509</v>
      </c>
      <c r="K53">
        <f t="shared" si="4"/>
        <v>0.56142552846752303</v>
      </c>
      <c r="M53">
        <v>50</v>
      </c>
      <c r="N53">
        <f t="shared" si="1"/>
        <v>0.86106224338798909</v>
      </c>
      <c r="O53">
        <f t="shared" si="5"/>
        <v>0.4522849430552493</v>
      </c>
      <c r="Q53">
        <v>50</v>
      </c>
      <c r="R53">
        <f t="shared" si="2"/>
        <v>1.5239375324075555</v>
      </c>
      <c r="S53">
        <f t="shared" si="3"/>
        <v>0.41197408783722606</v>
      </c>
      <c r="AG53">
        <v>50</v>
      </c>
      <c r="AH53">
        <f>(0.01)*COS(RADIANS(AG53))+'Centre of Gravity'!$F$17</f>
        <v>0.76161758874966745</v>
      </c>
      <c r="AI53">
        <f>((0.01)*SIN(RADIANS(AG53)))+'Centre of Gravity'!$F$18</f>
        <v>0.73542954291508567</v>
      </c>
      <c r="AK53">
        <v>50</v>
      </c>
      <c r="AL53">
        <f>(0.01)*COS(RADIANS(AK53))+'Centre of Gravity'!$E$17</f>
        <v>0.67540935757834697</v>
      </c>
      <c r="AM53">
        <f>((0.01)*SIN(RADIANS(AK53)))+'Centre of Gravity'!$E$18</f>
        <v>0.5468775219479397</v>
      </c>
    </row>
    <row r="54" spans="5:39">
      <c r="E54">
        <v>51</v>
      </c>
      <c r="F54">
        <f t="shared" si="6"/>
        <v>0.18873318527584626</v>
      </c>
      <c r="G54">
        <f t="shared" si="7"/>
        <v>0.53296607384094563</v>
      </c>
      <c r="I54">
        <v>51</v>
      </c>
      <c r="J54">
        <f t="shared" si="0"/>
        <v>1.6450609523147435</v>
      </c>
      <c r="K54">
        <f t="shared" si="4"/>
        <v>0.56495470114717095</v>
      </c>
      <c r="M54">
        <v>51</v>
      </c>
      <c r="N54">
        <f t="shared" si="1"/>
        <v>0.86049466745854519</v>
      </c>
      <c r="O54">
        <f t="shared" si="5"/>
        <v>0.45275281654560401</v>
      </c>
      <c r="Q54">
        <v>51</v>
      </c>
      <c r="R54">
        <f t="shared" si="2"/>
        <v>1.5222836906228754</v>
      </c>
      <c r="S54">
        <f t="shared" si="3"/>
        <v>0.41333740979672329</v>
      </c>
      <c r="AG54">
        <v>51</v>
      </c>
      <c r="AH54">
        <f>(0.01)*COS(RADIANS(AG54))+'Centre of Gravity'!$F$17</f>
        <v>0.76148291656330047</v>
      </c>
      <c r="AI54">
        <f>((0.01)*SIN(RADIANS(AG54)))+'Centre of Gravity'!$F$18</f>
        <v>0.73554055809846564</v>
      </c>
      <c r="AK54">
        <v>51</v>
      </c>
      <c r="AL54">
        <f>(0.01)*COS(RADIANS(AK54))+'Centre of Gravity'!$E$17</f>
        <v>0.67527468539197999</v>
      </c>
      <c r="AM54">
        <f>((0.01)*SIN(RADIANS(AK54)))+'Centre of Gravity'!$E$18</f>
        <v>0.54698853713131967</v>
      </c>
    </row>
    <row r="55" spans="5:39">
      <c r="E55">
        <v>52</v>
      </c>
      <c r="F55">
        <f t="shared" si="6"/>
        <v>0.18463687645016491</v>
      </c>
      <c r="G55">
        <f t="shared" si="7"/>
        <v>0.5362244250066559</v>
      </c>
      <c r="I55">
        <v>52</v>
      </c>
      <c r="J55">
        <f t="shared" si="0"/>
        <v>1.6407187830060268</v>
      </c>
      <c r="K55">
        <f t="shared" si="4"/>
        <v>0.56840861857157687</v>
      </c>
      <c r="M55">
        <v>52</v>
      </c>
      <c r="N55">
        <f t="shared" si="1"/>
        <v>0.85991901245534974</v>
      </c>
      <c r="O55">
        <f t="shared" si="5"/>
        <v>0.45321071321075529</v>
      </c>
      <c r="Q55">
        <v>52</v>
      </c>
      <c r="R55">
        <f t="shared" si="2"/>
        <v>1.5206063074773675</v>
      </c>
      <c r="S55">
        <f t="shared" si="3"/>
        <v>0.41467166059667349</v>
      </c>
      <c r="AG55">
        <v>52</v>
      </c>
      <c r="AH55">
        <f>(0.01)*COS(RADIANS(AG55))+'Centre of Gravity'!$F$17</f>
        <v>0.76134632740605868</v>
      </c>
      <c r="AI55">
        <f>((0.01)*SIN(RADIANS(AG55)))+'Centre of Gravity'!$F$18</f>
        <v>0.7356492060199632</v>
      </c>
      <c r="AK55">
        <v>52</v>
      </c>
      <c r="AL55">
        <f>(0.01)*COS(RADIANS(AK55))+'Centre of Gravity'!$E$17</f>
        <v>0.67513809623473819</v>
      </c>
      <c r="AM55">
        <f>((0.01)*SIN(RADIANS(AK55)))+'Centre of Gravity'!$E$18</f>
        <v>0.54709718505281724</v>
      </c>
    </row>
    <row r="56" spans="5:39">
      <c r="E56">
        <v>53</v>
      </c>
      <c r="F56">
        <f t="shared" si="6"/>
        <v>0.18048432544329931</v>
      </c>
      <c r="G56">
        <f t="shared" si="7"/>
        <v>0.5394107894631831</v>
      </c>
      <c r="I56">
        <v>53</v>
      </c>
      <c r="J56">
        <f t="shared" si="0"/>
        <v>1.6363169958600361</v>
      </c>
      <c r="K56">
        <f t="shared" si="4"/>
        <v>0.57178622864403428</v>
      </c>
      <c r="M56">
        <v>53</v>
      </c>
      <c r="N56">
        <f t="shared" si="1"/>
        <v>0.85933545372849296</v>
      </c>
      <c r="O56">
        <f t="shared" si="5"/>
        <v>0.45365849357094312</v>
      </c>
      <c r="Q56">
        <v>53</v>
      </c>
      <c r="R56">
        <f t="shared" si="2"/>
        <v>1.5189058939181874</v>
      </c>
      <c r="S56">
        <f t="shared" si="3"/>
        <v>0.41597643381135774</v>
      </c>
      <c r="AG56">
        <v>53</v>
      </c>
      <c r="AH56">
        <f>(0.01)*COS(RADIANS(AG56))+'Centre of Gravity'!$F$17</f>
        <v>0.76120786288432263</v>
      </c>
      <c r="AI56">
        <f>((0.01)*SIN(RADIANS(AG56)))+'Centre of Gravity'!$F$18</f>
        <v>0.73575545358436889</v>
      </c>
      <c r="AK56">
        <v>53</v>
      </c>
      <c r="AL56">
        <f>(0.01)*COS(RADIANS(AK56))+'Centre of Gravity'!$E$17</f>
        <v>0.67499963171300215</v>
      </c>
      <c r="AM56">
        <f>((0.01)*SIN(RADIANS(AK56)))+'Centre of Gravity'!$E$18</f>
        <v>0.54720343261722293</v>
      </c>
    </row>
    <row r="57" spans="5:39">
      <c r="E57">
        <v>54</v>
      </c>
      <c r="F57">
        <f t="shared" si="6"/>
        <v>0.17627679716251268</v>
      </c>
      <c r="G57">
        <f t="shared" si="7"/>
        <v>0.54252419661304674</v>
      </c>
      <c r="I57">
        <v>54</v>
      </c>
      <c r="J57">
        <f t="shared" si="0"/>
        <v>1.6318569317037772</v>
      </c>
      <c r="K57">
        <f t="shared" si="4"/>
        <v>0.57508650251179572</v>
      </c>
      <c r="M57">
        <v>54</v>
      </c>
      <c r="N57">
        <f t="shared" si="1"/>
        <v>0.85874416903561612</v>
      </c>
      <c r="O57">
        <f t="shared" si="5"/>
        <v>0.45409602122793213</v>
      </c>
      <c r="Q57">
        <v>54</v>
      </c>
      <c r="R57">
        <f t="shared" si="2"/>
        <v>1.5171829679077773</v>
      </c>
      <c r="S57">
        <f t="shared" si="3"/>
        <v>0.41725133199421538</v>
      </c>
      <c r="AG57">
        <v>54</v>
      </c>
      <c r="AH57">
        <f>(0.01)*COS(RADIANS(AG57))+'Centre of Gravity'!$F$17</f>
        <v>0.76106756517572682</v>
      </c>
      <c r="AI57">
        <f>((0.01)*SIN(RADIANS(AG57)))+'Centre of Gravity'!$F$18</f>
        <v>0.73585926842764537</v>
      </c>
      <c r="AK57">
        <v>54</v>
      </c>
      <c r="AL57">
        <f>(0.01)*COS(RADIANS(AK57))+'Centre of Gravity'!$E$17</f>
        <v>0.67485933400440634</v>
      </c>
      <c r="AM57">
        <f>((0.01)*SIN(RADIANS(AK57)))+'Centre of Gravity'!$E$18</f>
        <v>0.54730724746049941</v>
      </c>
    </row>
    <row r="58" spans="5:39">
      <c r="E58">
        <v>55</v>
      </c>
      <c r="F58">
        <f t="shared" si="6"/>
        <v>0.17201557326167874</v>
      </c>
      <c r="G58">
        <f t="shared" si="7"/>
        <v>0.54556369808226868</v>
      </c>
      <c r="I58">
        <v>55</v>
      </c>
      <c r="J58">
        <f t="shared" si="0"/>
        <v>1.6273399491159977</v>
      </c>
      <c r="K58">
        <f t="shared" si="4"/>
        <v>0.57830843487947048</v>
      </c>
      <c r="M58">
        <v>55</v>
      </c>
      <c r="N58">
        <f t="shared" si="1"/>
        <v>0.85814533848776464</v>
      </c>
      <c r="O58">
        <f t="shared" si="5"/>
        <v>0.45452316290655953</v>
      </c>
      <c r="Q58">
        <v>55</v>
      </c>
      <c r="R58">
        <f t="shared" si="2"/>
        <v>1.5154380542660904</v>
      </c>
      <c r="S58">
        <f t="shared" si="3"/>
        <v>0.4184959667989096</v>
      </c>
      <c r="AG58">
        <v>55</v>
      </c>
      <c r="AH58">
        <f>(0.01)*COS(RADIANS(AG58))+'Centre of Gravity'!$F$17</f>
        <v>0.76092547701631252</v>
      </c>
      <c r="AI58">
        <f>((0.01)*SIN(RADIANS(AG58)))+'Centre of Gravity'!$F$18</f>
        <v>0.73596061892678588</v>
      </c>
      <c r="AK58">
        <v>55</v>
      </c>
      <c r="AL58">
        <f>(0.01)*COS(RADIANS(AK58))+'Centre of Gravity'!$E$17</f>
        <v>0.67471724584499204</v>
      </c>
      <c r="AM58">
        <f>((0.01)*SIN(RADIANS(AK58)))+'Centre of Gravity'!$E$18</f>
        <v>0.54740859795963992</v>
      </c>
    </row>
    <row r="59" spans="5:39">
      <c r="E59">
        <v>56</v>
      </c>
      <c r="F59">
        <f t="shared" si="6"/>
        <v>0.16770195175087696</v>
      </c>
      <c r="G59">
        <f t="shared" si="7"/>
        <v>0.54852836800925697</v>
      </c>
      <c r="I59">
        <v>56</v>
      </c>
      <c r="J59">
        <f t="shared" si="0"/>
        <v>1.6227674240133505</v>
      </c>
      <c r="K59">
        <f t="shared" si="4"/>
        <v>0.58145104431524763</v>
      </c>
      <c r="M59">
        <v>56</v>
      </c>
      <c r="N59">
        <f t="shared" si="1"/>
        <v>0.85753914449452451</v>
      </c>
      <c r="O59">
        <f t="shared" si="5"/>
        <v>0.45493978849533223</v>
      </c>
      <c r="Q59">
        <v>56</v>
      </c>
      <c r="R59">
        <f t="shared" si="2"/>
        <v>1.5136716845107252</v>
      </c>
      <c r="S59">
        <f t="shared" si="3"/>
        <v>0.41970995909762188</v>
      </c>
      <c r="AG59">
        <v>56</v>
      </c>
      <c r="AH59">
        <f>(0.01)*COS(RADIANS(AG59))+'Centre of Gravity'!$F$17</f>
        <v>0.76078164168750961</v>
      </c>
      <c r="AI59">
        <f>((0.01)*SIN(RADIANS(AG59)))+'Centre of Gravity'!$F$18</f>
        <v>0.7360594742094464</v>
      </c>
      <c r="AK59">
        <v>56</v>
      </c>
      <c r="AL59">
        <f>(0.01)*COS(RADIANS(AK59))+'Centre of Gravity'!$E$17</f>
        <v>0.67457341051618913</v>
      </c>
      <c r="AM59">
        <f>((0.01)*SIN(RADIANS(AK59)))+'Centre of Gravity'!$E$18</f>
        <v>0.54750745324230043</v>
      </c>
    </row>
    <row r="60" spans="5:39">
      <c r="E60">
        <v>57</v>
      </c>
      <c r="F60">
        <f t="shared" si="6"/>
        <v>0.16333724660100662</v>
      </c>
      <c r="G60">
        <f t="shared" si="7"/>
        <v>0.5514173033268327</v>
      </c>
      <c r="I60">
        <v>57</v>
      </c>
      <c r="J60">
        <f t="shared" si="0"/>
        <v>1.6181407492312772</v>
      </c>
      <c r="K60">
        <f t="shared" si="4"/>
        <v>0.58451337354985022</v>
      </c>
      <c r="M60">
        <v>57</v>
      </c>
      <c r="N60">
        <f t="shared" si="1"/>
        <v>0.85692577170845818</v>
      </c>
      <c r="O60">
        <f t="shared" si="5"/>
        <v>0.45534577108605989</v>
      </c>
      <c r="Q60">
        <v>57</v>
      </c>
      <c r="R60">
        <f t="shared" si="2"/>
        <v>1.5118843966950204</v>
      </c>
      <c r="S60">
        <f t="shared" si="3"/>
        <v>0.4208929390965378</v>
      </c>
      <c r="AG60">
        <v>57</v>
      </c>
      <c r="AH60">
        <f>(0.01)*COS(RADIANS(AG60))+'Centre of Gravity'!$F$17</f>
        <v>0.76063610300295237</v>
      </c>
      <c r="AI60">
        <f>((0.01)*SIN(RADIANS(AG60)))+'Centre of Gravity'!$F$18</f>
        <v>0.73615580416335014</v>
      </c>
      <c r="AK60">
        <v>57</v>
      </c>
      <c r="AL60">
        <f>(0.01)*COS(RADIANS(AK60))+'Centre of Gravity'!$E$17</f>
        <v>0.67442787183163189</v>
      </c>
      <c r="AM60">
        <f>((0.01)*SIN(RADIANS(AK60)))+'Centre of Gravity'!$E$18</f>
        <v>0.54760378319620417</v>
      </c>
    </row>
    <row r="61" spans="5:39">
      <c r="E61">
        <v>58</v>
      </c>
      <c r="F61">
        <f t="shared" si="6"/>
        <v>0.15892278734353815</v>
      </c>
      <c r="G61">
        <f t="shared" si="7"/>
        <v>0.55422962403731213</v>
      </c>
      <c r="I61">
        <v>58</v>
      </c>
      <c r="J61">
        <f t="shared" si="0"/>
        <v>1.6134613340997359</v>
      </c>
      <c r="K61">
        <f t="shared" si="4"/>
        <v>0.58749448976812779</v>
      </c>
      <c r="M61">
        <v>58</v>
      </c>
      <c r="N61">
        <f t="shared" si="1"/>
        <v>0.85630540696885826</v>
      </c>
      <c r="O61">
        <f t="shared" si="5"/>
        <v>0.45574098701251253</v>
      </c>
      <c r="Q61">
        <v>58</v>
      </c>
      <c r="R61">
        <f t="shared" si="2"/>
        <v>1.5100767352441589</v>
      </c>
      <c r="S61">
        <f t="shared" si="3"/>
        <v>0.42204454644848988</v>
      </c>
      <c r="AG61">
        <v>58</v>
      </c>
      <c r="AH61">
        <f>(0.01)*COS(RADIANS(AG61))+'Centre of Gravity'!$F$17</f>
        <v>0.76048890529513413</v>
      </c>
      <c r="AI61">
        <f>((0.01)*SIN(RADIANS(AG61)))+'Centre of Gravity'!$F$18</f>
        <v>0.73624957944546021</v>
      </c>
      <c r="AK61">
        <v>58</v>
      </c>
      <c r="AL61">
        <f>(0.01)*COS(RADIANS(AK61))+'Centre of Gravity'!$E$17</f>
        <v>0.67428067412381365</v>
      </c>
      <c r="AM61">
        <f>((0.01)*SIN(RADIANS(AK61)))+'Centre of Gravity'!$E$18</f>
        <v>0.54769755847831425</v>
      </c>
    </row>
    <row r="62" spans="5:39">
      <c r="E62">
        <v>59</v>
      </c>
      <c r="F62">
        <f t="shared" si="6"/>
        <v>0.15445991866552525</v>
      </c>
      <c r="G62">
        <f t="shared" si="7"/>
        <v>0.55696447348056344</v>
      </c>
      <c r="I62">
        <v>59</v>
      </c>
      <c r="J62">
        <f t="shared" si="0"/>
        <v>1.6087306040139062</v>
      </c>
      <c r="K62">
        <f t="shared" si="4"/>
        <v>0.59039348489320143</v>
      </c>
      <c r="M62">
        <v>59</v>
      </c>
      <c r="N62">
        <f t="shared" si="1"/>
        <v>0.8556782392448341</v>
      </c>
      <c r="O62">
        <f t="shared" si="5"/>
        <v>0.45612531588809052</v>
      </c>
      <c r="Q62">
        <v>59</v>
      </c>
      <c r="R62">
        <f t="shared" si="2"/>
        <v>1.5082492507893293</v>
      </c>
      <c r="S62">
        <f t="shared" si="3"/>
        <v>0.42316443036272289</v>
      </c>
      <c r="AG62">
        <v>59</v>
      </c>
      <c r="AH62">
        <f>(0.01)*COS(RADIANS(AG62))+'Centre of Gravity'!$F$17</f>
        <v>0.76034009340190267</v>
      </c>
      <c r="AI62">
        <f>((0.01)*SIN(RADIANS(AG62)))+'Centre of Gravity'!$F$18</f>
        <v>0.73634077149091703</v>
      </c>
      <c r="AK62">
        <v>59</v>
      </c>
      <c r="AL62">
        <f>(0.01)*COS(RADIANS(AK62))+'Centre of Gravity'!$E$17</f>
        <v>0.67413186223058219</v>
      </c>
      <c r="AM62">
        <f>((0.01)*SIN(RADIANS(AK62)))+'Centre of Gravity'!$E$18</f>
        <v>0.54778875052377107</v>
      </c>
    </row>
    <row r="63" spans="5:39">
      <c r="E63">
        <v>60</v>
      </c>
      <c r="F63">
        <f t="shared" si="6"/>
        <v>0.14995000000000003</v>
      </c>
      <c r="G63">
        <f t="shared" si="7"/>
        <v>0.55962101859495306</v>
      </c>
      <c r="I63">
        <v>60</v>
      </c>
      <c r="J63">
        <f t="shared" si="0"/>
        <v>1.60395</v>
      </c>
      <c r="K63">
        <f t="shared" si="4"/>
        <v>0.59320947586307293</v>
      </c>
      <c r="M63">
        <v>60</v>
      </c>
      <c r="N63">
        <f t="shared" si="1"/>
        <v>0.85504445957774988</v>
      </c>
      <c r="O63">
        <f t="shared" si="5"/>
        <v>0.45649864064249512</v>
      </c>
      <c r="Q63">
        <v>60</v>
      </c>
      <c r="R63">
        <f t="shared" si="2"/>
        <v>1.5064025000000001</v>
      </c>
      <c r="S63">
        <f t="shared" si="3"/>
        <v>0.42425224971174796</v>
      </c>
      <c r="AG63">
        <v>60</v>
      </c>
      <c r="AH63">
        <f>(0.01)*COS(RADIANS(AG63))+'Centre of Gravity'!$F$17</f>
        <v>0.76018971265280211</v>
      </c>
      <c r="AI63">
        <f>((0.01)*SIN(RADIANS(AG63)))+'Centre of Gravity'!$F$18</f>
        <v>0.73642935252174035</v>
      </c>
      <c r="AK63">
        <v>60</v>
      </c>
      <c r="AL63">
        <f>(0.01)*COS(RADIANS(AK63))+'Centre of Gravity'!$E$17</f>
        <v>0.67398148148148163</v>
      </c>
      <c r="AM63">
        <f>((0.01)*SIN(RADIANS(AK63)))+'Centre of Gravity'!$E$18</f>
        <v>0.54787733155459439</v>
      </c>
    </row>
    <row r="64" spans="5:39">
      <c r="E64">
        <v>61</v>
      </c>
      <c r="F64">
        <f t="shared" si="6"/>
        <v>0.14539440511187651</v>
      </c>
      <c r="G64">
        <f t="shared" si="7"/>
        <v>0.56219845017110481</v>
      </c>
      <c r="I64">
        <v>61</v>
      </c>
      <c r="J64">
        <f t="shared" si="0"/>
        <v>1.5991209782763107</v>
      </c>
      <c r="K64">
        <f t="shared" si="4"/>
        <v>0.59594160489961379</v>
      </c>
      <c r="M64">
        <v>61</v>
      </c>
      <c r="N64">
        <f t="shared" si="1"/>
        <v>0.85440426102303169</v>
      </c>
      <c r="O64">
        <f t="shared" si="5"/>
        <v>0.45686084755738982</v>
      </c>
      <c r="Q64">
        <v>61</v>
      </c>
      <c r="R64">
        <f t="shared" si="2"/>
        <v>1.5045370454143514</v>
      </c>
      <c r="S64">
        <f t="shared" si="3"/>
        <v>0.42530767313525347</v>
      </c>
      <c r="AG64">
        <v>61</v>
      </c>
      <c r="AH64">
        <f>(0.01)*COS(RADIANS(AG64))+'Centre of Gravity'!$F$17</f>
        <v>0.76003780885526551</v>
      </c>
      <c r="AI64">
        <f>((0.01)*SIN(RADIANS(AG64)))+'Centre of Gravity'!$F$18</f>
        <v>0.73651529555528983</v>
      </c>
      <c r="AK64">
        <v>61</v>
      </c>
      <c r="AL64">
        <f>(0.01)*COS(RADIANS(AK64))+'Centre of Gravity'!$E$17</f>
        <v>0.67382957768394502</v>
      </c>
      <c r="AM64">
        <f>((0.01)*SIN(RADIANS(AK64)))+'Centre of Gravity'!$E$18</f>
        <v>0.54796327458814398</v>
      </c>
    </row>
    <row r="65" spans="5:39">
      <c r="E65">
        <v>62</v>
      </c>
      <c r="F65">
        <f t="shared" si="6"/>
        <v>0.14079452167948867</v>
      </c>
      <c r="G65">
        <f t="shared" si="7"/>
        <v>0.5646959830983922</v>
      </c>
      <c r="I65">
        <v>62</v>
      </c>
      <c r="J65">
        <f t="shared" si="0"/>
        <v>1.5942450098096348</v>
      </c>
      <c r="K65">
        <f t="shared" si="4"/>
        <v>0.59858903976985278</v>
      </c>
      <c r="M65">
        <v>62</v>
      </c>
      <c r="N65">
        <f t="shared" si="1"/>
        <v>0.85375783859136123</v>
      </c>
      <c r="O65">
        <f t="shared" si="5"/>
        <v>0.45721182630103946</v>
      </c>
      <c r="Q65">
        <v>62</v>
      </c>
      <c r="R65">
        <f t="shared" si="2"/>
        <v>1.5026534552679214</v>
      </c>
      <c r="S65">
        <f t="shared" si="3"/>
        <v>0.42633037914104049</v>
      </c>
      <c r="AG65">
        <v>62</v>
      </c>
      <c r="AH65">
        <f>(0.01)*COS(RADIANS(AG65))+'Centre of Gravity'!$F$17</f>
        <v>0.75988442828066105</v>
      </c>
      <c r="AI65">
        <f>((0.01)*SIN(RADIANS(AG65)))+'Centre of Gravity'!$F$18</f>
        <v>0.73659857441248522</v>
      </c>
      <c r="AK65">
        <v>62</v>
      </c>
      <c r="AL65">
        <f>(0.01)*COS(RADIANS(AK65))+'Centre of Gravity'!$E$17</f>
        <v>0.67367619710934057</v>
      </c>
      <c r="AM65">
        <f>((0.01)*SIN(RADIANS(AK65)))+'Centre of Gravity'!$E$18</f>
        <v>0.54804655344533926</v>
      </c>
    </row>
    <row r="66" spans="5:39">
      <c r="E66">
        <v>63</v>
      </c>
      <c r="F66">
        <f t="shared" si="6"/>
        <v>0.13615175087189008</v>
      </c>
      <c r="G66">
        <f t="shared" si="7"/>
        <v>0.5671128566040915</v>
      </c>
      <c r="I66">
        <v>63</v>
      </c>
      <c r="J66">
        <f t="shared" si="0"/>
        <v>1.5893235798672021</v>
      </c>
      <c r="K66">
        <f t="shared" si="4"/>
        <v>0.60115097403948203</v>
      </c>
      <c r="M66">
        <v>63</v>
      </c>
      <c r="N66">
        <f t="shared" si="1"/>
        <v>0.85310538918927303</v>
      </c>
      <c r="O66">
        <f t="shared" si="5"/>
        <v>0.45755146996191876</v>
      </c>
      <c r="Q66">
        <v>63</v>
      </c>
      <c r="R66">
        <f t="shared" si="2"/>
        <v>1.500752303320515</v>
      </c>
      <c r="S66">
        <f t="shared" si="3"/>
        <v>0.42732005620295249</v>
      </c>
      <c r="AG66">
        <v>63</v>
      </c>
      <c r="AH66">
        <f>(0.01)*COS(RADIANS(AG66))+'Centre of Gravity'!$F$17</f>
        <v>0.75972961765019753</v>
      </c>
      <c r="AI66">
        <f>((0.01)*SIN(RADIANS(AG66)))+'Centre of Gravity'!$F$18</f>
        <v>0.73667916372577957</v>
      </c>
      <c r="AK66">
        <v>63</v>
      </c>
      <c r="AL66">
        <f>(0.01)*COS(RADIANS(AK66))+'Centre of Gravity'!$E$17</f>
        <v>0.67352138647887705</v>
      </c>
      <c r="AM66">
        <f>((0.01)*SIN(RADIANS(AK66)))+'Centre of Gravity'!$E$18</f>
        <v>0.54812714275863361</v>
      </c>
    </row>
    <row r="67" spans="5:39">
      <c r="E67">
        <v>64</v>
      </c>
      <c r="F67">
        <f t="shared" si="6"/>
        <v>0.13146750692204434</v>
      </c>
      <c r="G67">
        <f t="shared" si="7"/>
        <v>0.56944833448512022</v>
      </c>
      <c r="I67">
        <v>64</v>
      </c>
      <c r="J67">
        <f t="shared" ref="J67:J130" si="8">($C$3)*COS(RADIANS(I67))+($C$14)</f>
        <v>1.5843581875642478</v>
      </c>
      <c r="K67">
        <f t="shared" si="4"/>
        <v>0.60362662731850514</v>
      </c>
      <c r="M67">
        <v>64</v>
      </c>
      <c r="N67">
        <f t="shared" ref="N67:N130" si="9">($C$8/2000)*COS(RADIANS(M67))+($V$4-($C$12/1000))</f>
        <v>0.85244711155917552</v>
      </c>
      <c r="O67">
        <f t="shared" si="5"/>
        <v>0.45787967508127836</v>
      </c>
      <c r="Q67">
        <v>64</v>
      </c>
      <c r="R67">
        <f t="shared" ref="R67:R130" si="10">($C$9/2000)*COS(RADIANS(Q67))+($C$14)</f>
        <v>1.4988341686814328</v>
      </c>
      <c r="S67">
        <f t="shared" ref="S67:S130" si="11">(($C$9/2000)*SIN(RADIANS(Q67)))+$C$3</f>
        <v>0.42827640285576918</v>
      </c>
      <c r="AG67">
        <v>64</v>
      </c>
      <c r="AH67">
        <f>(0.01)*COS(RADIANS(AG67))+'Centre of Gravity'!$F$17</f>
        <v>0.75957342412069284</v>
      </c>
      <c r="AI67">
        <f>((0.01)*SIN(RADIANS(AG67)))+'Centre of Gravity'!$F$18</f>
        <v>0.7367570389468876</v>
      </c>
      <c r="AK67">
        <v>64</v>
      </c>
      <c r="AL67">
        <f>(0.01)*COS(RADIANS(AK67))+'Centre of Gravity'!$E$17</f>
        <v>0.67336519294937236</v>
      </c>
      <c r="AM67">
        <f>((0.01)*SIN(RADIANS(AK67)))+'Centre of Gravity'!$E$18</f>
        <v>0.54820501797974164</v>
      </c>
    </row>
    <row r="68" spans="5:39">
      <c r="E68">
        <v>65</v>
      </c>
      <c r="F68">
        <f t="shared" si="6"/>
        <v>0.12674321669603575</v>
      </c>
      <c r="G68">
        <f t="shared" si="7"/>
        <v>0.57170170533229125</v>
      </c>
      <c r="I68">
        <v>65</v>
      </c>
      <c r="J68">
        <f t="shared" si="8"/>
        <v>1.5793503454073683</v>
      </c>
      <c r="K68">
        <f t="shared" ref="K68:K131" si="12">(($C$3)*SIN(RADIANS(E68)))+$C$3</f>
        <v>0.60601524549895092</v>
      </c>
      <c r="M68">
        <v>65</v>
      </c>
      <c r="N68">
        <f t="shared" si="9"/>
        <v>0.85178320621881165</v>
      </c>
      <c r="O68">
        <f t="shared" ref="O68:O131" si="13">(($C$8/2000)*SIN(RADIANS(M68)))+($C$10/1000)</f>
        <v>0.45819634168465961</v>
      </c>
      <c r="Q68">
        <v>65</v>
      </c>
      <c r="R68">
        <f t="shared" si="10"/>
        <v>1.4968996356330666</v>
      </c>
      <c r="S68">
        <f t="shared" si="11"/>
        <v>0.42919912778703578</v>
      </c>
      <c r="AG68">
        <v>65</v>
      </c>
      <c r="AH68">
        <f>(0.01)*COS(RADIANS(AG68))+'Centre of Gravity'!$F$17</f>
        <v>0.75941589527020914</v>
      </c>
      <c r="AI68">
        <f>((0.01)*SIN(RADIANS(AG68)))+'Centre of Gravity'!$F$18</f>
        <v>0.73683217635426246</v>
      </c>
      <c r="AK68">
        <v>65</v>
      </c>
      <c r="AL68">
        <f>(0.01)*COS(RADIANS(AK68))+'Centre of Gravity'!$E$17</f>
        <v>0.67320766409888866</v>
      </c>
      <c r="AM68">
        <f>((0.01)*SIN(RADIANS(AK68)))+'Centre of Gravity'!$E$18</f>
        <v>0.5482801553871165</v>
      </c>
    </row>
    <row r="69" spans="5:39">
      <c r="E69">
        <v>66</v>
      </c>
      <c r="F69">
        <f t="shared" ref="F69:F132" si="14">($C$2)*COS(RADIANS(E69))</f>
        <v>0.12198031925843249</v>
      </c>
      <c r="G69">
        <f t="shared" ref="G69:G132" si="15">(($C$2)*SIN(RADIANS(E69)))+$C$2</f>
        <v>0.57387228274701596</v>
      </c>
      <c r="I69">
        <v>66</v>
      </c>
      <c r="J69">
        <f t="shared" si="8"/>
        <v>1.5743015788337968</v>
      </c>
      <c r="K69">
        <f t="shared" si="12"/>
        <v>0.60831610098458277</v>
      </c>
      <c r="M69">
        <v>66</v>
      </c>
      <c r="N69">
        <f t="shared" si="9"/>
        <v>0.85111387540017946</v>
      </c>
      <c r="O69">
        <f t="shared" si="13"/>
        <v>0.45850137331234742</v>
      </c>
      <c r="Q69">
        <v>66</v>
      </c>
      <c r="R69">
        <f t="shared" si="10"/>
        <v>1.4949492934529238</v>
      </c>
      <c r="S69">
        <f t="shared" si="11"/>
        <v>0.43008794992579957</v>
      </c>
      <c r="AG69">
        <v>66</v>
      </c>
      <c r="AH69">
        <f>(0.01)*COS(RADIANS(AG69))+'Centre of Gravity'!$F$17</f>
        <v>0.7592570790835601</v>
      </c>
      <c r="AI69">
        <f>((0.01)*SIN(RADIANS(AG69)))+'Centre of Gravity'!$F$18</f>
        <v>0.73690455306032199</v>
      </c>
      <c r="AK69">
        <v>66</v>
      </c>
      <c r="AL69">
        <f>(0.01)*COS(RADIANS(AK69))+'Centre of Gravity'!$E$17</f>
        <v>0.67304884791223962</v>
      </c>
      <c r="AM69">
        <f>((0.01)*SIN(RADIANS(AK69)))+'Centre of Gravity'!$E$18</f>
        <v>0.54835253209317603</v>
      </c>
    </row>
    <row r="70" spans="5:39">
      <c r="E70">
        <v>67</v>
      </c>
      <c r="F70">
        <f t="shared" si="14"/>
        <v>0.11718026543393319</v>
      </c>
      <c r="G70">
        <f t="shared" si="15"/>
        <v>0.57595940555038694</v>
      </c>
      <c r="I70">
        <v>67</v>
      </c>
      <c r="J70">
        <f t="shared" si="8"/>
        <v>1.5692134257467401</v>
      </c>
      <c r="K70">
        <f t="shared" si="12"/>
        <v>0.61052849291253075</v>
      </c>
      <c r="M70">
        <v>67</v>
      </c>
      <c r="N70">
        <f t="shared" si="9"/>
        <v>0.85043932298793024</v>
      </c>
      <c r="O70">
        <f t="shared" si="13"/>
        <v>0.4587946770487531</v>
      </c>
      <c r="Q70">
        <v>67</v>
      </c>
      <c r="R70">
        <f t="shared" si="10"/>
        <v>1.4929837362341254</v>
      </c>
      <c r="S70">
        <f t="shared" si="11"/>
        <v>0.43094259852822692</v>
      </c>
      <c r="AG70">
        <v>67</v>
      </c>
      <c r="AH70">
        <f>(0.01)*COS(RADIANS(AG70))+'Centre of Gravity'!$F$17</f>
        <v>0.75909702393769485</v>
      </c>
      <c r="AI70">
        <f>((0.01)*SIN(RADIANS(AG70)))+'Centre of Gravity'!$F$18</f>
        <v>0.73697414701842034</v>
      </c>
      <c r="AK70">
        <v>67</v>
      </c>
      <c r="AL70">
        <f>(0.01)*COS(RADIANS(AK70))+'Centre of Gravity'!$E$17</f>
        <v>0.67288879276637437</v>
      </c>
      <c r="AM70">
        <f>((0.01)*SIN(RADIANS(AK70)))+'Centre of Gravity'!$E$18</f>
        <v>0.54842212605127438</v>
      </c>
    </row>
    <row r="71" spans="5:39">
      <c r="E71">
        <v>68</v>
      </c>
      <c r="F71">
        <f t="shared" si="14"/>
        <v>0.112344517365432</v>
      </c>
      <c r="G71">
        <f t="shared" si="15"/>
        <v>0.57796243798457958</v>
      </c>
      <c r="I71">
        <v>68</v>
      </c>
      <c r="J71">
        <f t="shared" si="8"/>
        <v>1.5640874360469184</v>
      </c>
      <c r="K71">
        <f t="shared" si="12"/>
        <v>0.61265174736678163</v>
      </c>
      <c r="M71">
        <v>68</v>
      </c>
      <c r="N71">
        <f t="shared" si="9"/>
        <v>0.84975975445726348</v>
      </c>
      <c r="O71">
        <f t="shared" si="13"/>
        <v>0.45907616355071723</v>
      </c>
      <c r="Q71">
        <v>68</v>
      </c>
      <c r="R71">
        <f t="shared" si="10"/>
        <v>1.4910035627044411</v>
      </c>
      <c r="S71">
        <f t="shared" si="11"/>
        <v>0.43176281326007432</v>
      </c>
      <c r="AG71">
        <v>68</v>
      </c>
      <c r="AH71">
        <f>(0.01)*COS(RADIANS(AG71))+'Centre of Gravity'!$F$17</f>
        <v>0.75893577858696126</v>
      </c>
      <c r="AI71">
        <f>((0.01)*SIN(RADIANS(AG71)))+'Centre of Gravity'!$F$18</f>
        <v>0.73704093702956375</v>
      </c>
      <c r="AK71">
        <v>68</v>
      </c>
      <c r="AL71">
        <f>(0.01)*COS(RADIANS(AK71))+'Centre of Gravity'!$E$17</f>
        <v>0.67272754741564078</v>
      </c>
      <c r="AM71">
        <f>((0.01)*SIN(RADIANS(AK71)))+'Centre of Gravity'!$E$18</f>
        <v>0.54848891606241779</v>
      </c>
    </row>
    <row r="72" spans="5:39">
      <c r="E72">
        <v>69</v>
      </c>
      <c r="F72">
        <f t="shared" si="14"/>
        <v>0.10747454806863559</v>
      </c>
      <c r="G72">
        <f t="shared" si="15"/>
        <v>0.57988076990651083</v>
      </c>
      <c r="I72">
        <v>69</v>
      </c>
      <c r="J72">
        <f t="shared" si="8"/>
        <v>1.558925171160451</v>
      </c>
      <c r="K72">
        <f t="shared" si="12"/>
        <v>0.61468521758346029</v>
      </c>
      <c r="M72">
        <v>69</v>
      </c>
      <c r="N72">
        <f t="shared" si="9"/>
        <v>0.84907537681133649</v>
      </c>
      <c r="O72">
        <f t="shared" si="13"/>
        <v>0.45934574707472453</v>
      </c>
      <c r="Q72">
        <v>69</v>
      </c>
      <c r="R72">
        <f t="shared" si="10"/>
        <v>1.4890093760439107</v>
      </c>
      <c r="S72">
        <f t="shared" si="11"/>
        <v>0.43254834427598882</v>
      </c>
      <c r="AG72">
        <v>69</v>
      </c>
      <c r="AH72">
        <f>(0.01)*COS(RADIANS(AG72))+'Centre of Gravity'!$F$17</f>
        <v>0.75877339214825512</v>
      </c>
      <c r="AI72">
        <f>((0.01)*SIN(RADIANS(AG72)))+'Centre of Gravity'!$F$18</f>
        <v>0.73710490274886797</v>
      </c>
      <c r="AK72">
        <v>69</v>
      </c>
      <c r="AL72">
        <f>(0.01)*COS(RADIANS(AK72))+'Centre of Gravity'!$E$17</f>
        <v>0.67256516097693464</v>
      </c>
      <c r="AM72">
        <f>((0.01)*SIN(RADIANS(AK72)))+'Centre of Gravity'!$E$18</f>
        <v>0.54855288178172201</v>
      </c>
    </row>
    <row r="73" spans="5:39">
      <c r="E73">
        <v>70</v>
      </c>
      <c r="F73">
        <f t="shared" si="14"/>
        <v>0.10257184098336808</v>
      </c>
      <c r="G73">
        <f t="shared" si="15"/>
        <v>0.58171381697369395</v>
      </c>
      <c r="I73">
        <v>70</v>
      </c>
      <c r="J73">
        <f t="shared" si="8"/>
        <v>1.5537282035632303</v>
      </c>
      <c r="K73">
        <f t="shared" si="12"/>
        <v>0.6166282841478401</v>
      </c>
      <c r="M73">
        <v>70</v>
      </c>
      <c r="N73">
        <f t="shared" si="9"/>
        <v>0.84838639851821018</v>
      </c>
      <c r="O73">
        <f t="shared" si="13"/>
        <v>0.45960334550302206</v>
      </c>
      <c r="Q73">
        <v>70</v>
      </c>
      <c r="R73">
        <f t="shared" si="10"/>
        <v>1.4870017837011089</v>
      </c>
      <c r="S73">
        <f t="shared" si="11"/>
        <v>0.43329895229561344</v>
      </c>
      <c r="AG73">
        <v>70</v>
      </c>
      <c r="AH73">
        <f>(0.01)*COS(RADIANS(AG73))+'Centre of Gravity'!$F$17</f>
        <v>0.75860991408605882</v>
      </c>
      <c r="AI73">
        <f>((0.01)*SIN(RADIANS(AG73)))+'Centre of Gravity'!$F$18</f>
        <v>0.73716602469175496</v>
      </c>
      <c r="AK73">
        <v>70</v>
      </c>
      <c r="AL73">
        <f>(0.01)*COS(RADIANS(AK73))+'Centre of Gravity'!$E$17</f>
        <v>0.67240168291473834</v>
      </c>
      <c r="AM73">
        <f>((0.01)*SIN(RADIANS(AK73)))+'Centre of Gravity'!$E$18</f>
        <v>0.548614003724609</v>
      </c>
    </row>
    <row r="74" spans="5:39">
      <c r="E74">
        <v>71</v>
      </c>
      <c r="F74">
        <f t="shared" si="14"/>
        <v>9.7637889521701313E-2</v>
      </c>
      <c r="G74">
        <f t="shared" si="15"/>
        <v>0.58346102082223505</v>
      </c>
      <c r="I74">
        <v>71</v>
      </c>
      <c r="J74">
        <f t="shared" si="8"/>
        <v>1.5484981163019302</v>
      </c>
      <c r="K74">
        <f t="shared" si="12"/>
        <v>0.61848035518302269</v>
      </c>
      <c r="M74">
        <v>71</v>
      </c>
      <c r="N74">
        <f t="shared" si="9"/>
        <v>0.8476930294473467</v>
      </c>
      <c r="O74">
        <f t="shared" si="13"/>
        <v>0.45984888036863319</v>
      </c>
      <c r="Q74">
        <v>71</v>
      </c>
      <c r="R74">
        <f t="shared" si="10"/>
        <v>1.4849813972081112</v>
      </c>
      <c r="S74">
        <f t="shared" si="11"/>
        <v>0.43401440867647406</v>
      </c>
      <c r="AG74">
        <v>71</v>
      </c>
      <c r="AH74">
        <f>(0.01)*COS(RADIANS(AG74))+'Centre of Gravity'!$F$17</f>
        <v>0.75844539419737367</v>
      </c>
      <c r="AI74">
        <f>((0.01)*SIN(RADIANS(AG74)))+'Centre of Gravity'!$F$18</f>
        <v>0.73722428423988906</v>
      </c>
      <c r="AK74">
        <v>71</v>
      </c>
      <c r="AL74">
        <f>(0.01)*COS(RADIANS(AK74))+'Centre of Gravity'!$E$17</f>
        <v>0.67223716302605319</v>
      </c>
      <c r="AM74">
        <f>((0.01)*SIN(RADIANS(AK74)))+'Centre of Gravity'!$E$18</f>
        <v>0.5486722632727431</v>
      </c>
    </row>
    <row r="75" spans="5:39">
      <c r="E75">
        <v>72</v>
      </c>
      <c r="F75">
        <f t="shared" si="14"/>
        <v>9.2674196613046739E-2</v>
      </c>
      <c r="G75">
        <f t="shared" si="15"/>
        <v>0.58512184923691657</v>
      </c>
      <c r="I75">
        <v>72</v>
      </c>
      <c r="J75">
        <f t="shared" si="8"/>
        <v>1.5432365025117958</v>
      </c>
      <c r="K75">
        <f t="shared" si="12"/>
        <v>0.62024086653022925</v>
      </c>
      <c r="M75">
        <v>72</v>
      </c>
      <c r="N75">
        <f t="shared" si="9"/>
        <v>0.84699548080568199</v>
      </c>
      <c r="O75">
        <f t="shared" si="13"/>
        <v>0.46008227687925923</v>
      </c>
      <c r="Q75">
        <v>72</v>
      </c>
      <c r="R75">
        <f t="shared" si="10"/>
        <v>1.4829488319942155</v>
      </c>
      <c r="S75">
        <f t="shared" si="11"/>
        <v>0.43469449548362632</v>
      </c>
      <c r="AG75">
        <v>72</v>
      </c>
      <c r="AH75">
        <f>(0.01)*COS(RADIANS(AG75))+'Centre of Gravity'!$F$17</f>
        <v>0.75827988259655155</v>
      </c>
      <c r="AI75">
        <f>((0.01)*SIN(RADIANS(AG75)))+'Centre of Gravity'!$F$18</f>
        <v>0.73727966364684749</v>
      </c>
      <c r="AK75">
        <v>72</v>
      </c>
      <c r="AL75">
        <f>(0.01)*COS(RADIANS(AK75))+'Centre of Gravity'!$E$17</f>
        <v>0.67207165142523106</v>
      </c>
      <c r="AM75">
        <f>((0.01)*SIN(RADIANS(AK75)))+'Centre of Gravity'!$E$18</f>
        <v>0.54872764267970153</v>
      </c>
    </row>
    <row r="76" spans="5:39">
      <c r="E76">
        <v>73</v>
      </c>
      <c r="F76">
        <f t="shared" si="14"/>
        <v>8.7682274246348751E-2</v>
      </c>
      <c r="G76">
        <f t="shared" si="15"/>
        <v>0.58669579631331437</v>
      </c>
      <c r="I76">
        <v>73</v>
      </c>
      <c r="J76">
        <f t="shared" si="8"/>
        <v>1.5379449649313581</v>
      </c>
      <c r="K76">
        <f t="shared" si="12"/>
        <v>0.62190928192064887</v>
      </c>
      <c r="M76">
        <v>73</v>
      </c>
      <c r="N76">
        <f t="shared" si="9"/>
        <v>0.84629396507328958</v>
      </c>
      <c r="O76">
        <f t="shared" si="13"/>
        <v>0.46030346394006211</v>
      </c>
      <c r="Q76">
        <v>73</v>
      </c>
      <c r="R76">
        <f t="shared" si="10"/>
        <v>1.4809047071984758</v>
      </c>
      <c r="S76">
        <f t="shared" si="11"/>
        <v>0.43533900555604055</v>
      </c>
      <c r="AG76">
        <v>73</v>
      </c>
      <c r="AH76">
        <f>(0.01)*COS(RADIANS(AG76))+'Centre of Gravity'!$F$17</f>
        <v>0.75811342970002948</v>
      </c>
      <c r="AI76">
        <f>((0.01)*SIN(RADIANS(AG76)))+'Centre of Gravity'!$F$18</f>
        <v>0.73733214604352626</v>
      </c>
      <c r="AK76">
        <v>73</v>
      </c>
      <c r="AL76">
        <f>(0.01)*COS(RADIANS(AK76))+'Centre of Gravity'!$E$17</f>
        <v>0.671905198528709</v>
      </c>
      <c r="AM76">
        <f>((0.01)*SIN(RADIANS(AK76)))+'Centre of Gravity'!$E$18</f>
        <v>0.5487801250763803</v>
      </c>
    </row>
    <row r="77" spans="5:39">
      <c r="E77">
        <v>74</v>
      </c>
      <c r="F77">
        <f t="shared" si="14"/>
        <v>8.2663643009518048E-2</v>
      </c>
      <c r="G77">
        <f t="shared" si="15"/>
        <v>0.58818238261190181</v>
      </c>
      <c r="I77">
        <v>74</v>
      </c>
      <c r="J77">
        <f t="shared" si="8"/>
        <v>1.5326251154142241</v>
      </c>
      <c r="K77">
        <f t="shared" si="12"/>
        <v>0.62348509313879152</v>
      </c>
      <c r="M77">
        <v>74</v>
      </c>
      <c r="N77">
        <f t="shared" si="9"/>
        <v>0.84558869593865726</v>
      </c>
      <c r="O77">
        <f t="shared" si="13"/>
        <v>0.46051237417532043</v>
      </c>
      <c r="Q77">
        <v>74</v>
      </c>
      <c r="R77">
        <f t="shared" si="10"/>
        <v>1.4788496454811066</v>
      </c>
      <c r="S77">
        <f t="shared" si="11"/>
        <v>0.43594774256970525</v>
      </c>
      <c r="AG77">
        <v>74</v>
      </c>
      <c r="AH77">
        <f>(0.01)*COS(RADIANS(AG77))+'Centre of Gravity'!$F$17</f>
        <v>0.75794608621097215</v>
      </c>
      <c r="AI77">
        <f>((0.01)*SIN(RADIANS(AG77)))+'Centre of Gravity'!$F$18</f>
        <v>0.73738171544327913</v>
      </c>
      <c r="AK77">
        <v>74</v>
      </c>
      <c r="AL77">
        <f>(0.01)*COS(RADIANS(AK77))+'Centre of Gravity'!$E$17</f>
        <v>0.67173785503965167</v>
      </c>
      <c r="AM77">
        <f>((0.01)*SIN(RADIANS(AK77)))+'Centre of Gravity'!$E$18</f>
        <v>0.54882969447613317</v>
      </c>
    </row>
    <row r="78" spans="5:39">
      <c r="E78">
        <v>75</v>
      </c>
      <c r="F78">
        <f t="shared" si="14"/>
        <v>7.7619831626245972E-2</v>
      </c>
      <c r="G78">
        <f t="shared" si="15"/>
        <v>0.58958115530409161</v>
      </c>
      <c r="I78">
        <v>75</v>
      </c>
      <c r="J78">
        <f t="shared" si="8"/>
        <v>1.5272785744380915</v>
      </c>
      <c r="K78">
        <f t="shared" si="12"/>
        <v>0.6249678201772948</v>
      </c>
      <c r="M78">
        <v>75</v>
      </c>
      <c r="N78">
        <f t="shared" si="9"/>
        <v>0.84487988823359561</v>
      </c>
      <c r="O78">
        <f t="shared" si="13"/>
        <v>0.46070894394895279</v>
      </c>
      <c r="Q78">
        <v>75</v>
      </c>
      <c r="R78">
        <f t="shared" si="10"/>
        <v>1.4767842728338152</v>
      </c>
      <c r="S78">
        <f t="shared" si="11"/>
        <v>0.436520521097429</v>
      </c>
      <c r="AG78">
        <v>75</v>
      </c>
      <c r="AH78">
        <f>(0.01)*COS(RADIANS(AG78))+'Centre of Gravity'!$F$17</f>
        <v>0.75777790310382731</v>
      </c>
      <c r="AI78">
        <f>((0.01)*SIN(RADIANS(AG78)))+'Centre of Gravity'!$F$18</f>
        <v>0.73742835674678664</v>
      </c>
      <c r="AK78">
        <v>75</v>
      </c>
      <c r="AL78">
        <f>(0.01)*COS(RADIANS(AK78))+'Centre of Gravity'!$E$17</f>
        <v>0.67156967193250683</v>
      </c>
      <c r="AM78">
        <f>((0.01)*SIN(RADIANS(AK78)))+'Centre of Gravity'!$E$18</f>
        <v>0.54887633577964068</v>
      </c>
    </row>
    <row r="79" spans="5:39">
      <c r="E79">
        <v>76</v>
      </c>
      <c r="F79">
        <f t="shared" si="14"/>
        <v>7.255237649034034E-2</v>
      </c>
      <c r="G79">
        <f t="shared" si="15"/>
        <v>0.59089168831017136</v>
      </c>
      <c r="I79">
        <v>76</v>
      </c>
      <c r="J79">
        <f t="shared" si="8"/>
        <v>1.5219069706111343</v>
      </c>
      <c r="K79">
        <f t="shared" si="12"/>
        <v>0.62635701138313915</v>
      </c>
      <c r="M79">
        <v>76</v>
      </c>
      <c r="N79">
        <f t="shared" si="9"/>
        <v>0.84416775786779785</v>
      </c>
      <c r="O79">
        <f t="shared" si="13"/>
        <v>0.46089311338390188</v>
      </c>
      <c r="Q79">
        <v>76</v>
      </c>
      <c r="R79">
        <f t="shared" si="10"/>
        <v>1.4747092183891173</v>
      </c>
      <c r="S79">
        <f t="shared" si="11"/>
        <v>0.43705716666532374</v>
      </c>
      <c r="AG79">
        <v>76</v>
      </c>
      <c r="AH79">
        <f>(0.01)*COS(RADIANS(AG79))+'Centre of Gravity'!$F$17</f>
        <v>0.75760893160879883</v>
      </c>
      <c r="AI79">
        <f>((0.01)*SIN(RADIANS(AG79)))+'Centre of Gravity'!$F$18</f>
        <v>0.73747205574665586</v>
      </c>
      <c r="AK79">
        <v>76</v>
      </c>
      <c r="AL79">
        <f>(0.01)*COS(RADIANS(AK79))+'Centre of Gravity'!$E$17</f>
        <v>0.67140070043747835</v>
      </c>
      <c r="AM79">
        <f>((0.01)*SIN(RADIANS(AK79)))+'Centre of Gravity'!$E$18</f>
        <v>0.5489200347795099</v>
      </c>
    </row>
    <row r="80" spans="5:39">
      <c r="E80">
        <v>77</v>
      </c>
      <c r="F80">
        <f t="shared" si="14"/>
        <v>6.7462821197725092E-2</v>
      </c>
      <c r="G80">
        <f t="shared" si="15"/>
        <v>0.59211358242909207</v>
      </c>
      <c r="I80">
        <v>77</v>
      </c>
      <c r="J80">
        <f t="shared" si="8"/>
        <v>1.5165119401759146</v>
      </c>
      <c r="K80">
        <f t="shared" si="12"/>
        <v>0.6276522435952262</v>
      </c>
      <c r="M80">
        <v>77</v>
      </c>
      <c r="N80">
        <f t="shared" si="9"/>
        <v>0.84345252176307206</v>
      </c>
      <c r="O80">
        <f t="shared" si="13"/>
        <v>0.46106482638037372</v>
      </c>
      <c r="Q80">
        <v>77</v>
      </c>
      <c r="R80">
        <f t="shared" si="10"/>
        <v>1.4726251142286984</v>
      </c>
      <c r="S80">
        <f t="shared" si="11"/>
        <v>0.43755751580595081</v>
      </c>
      <c r="AG80">
        <v>77</v>
      </c>
      <c r="AH80">
        <f>(0.01)*COS(RADIANS(AG80))+'Centre of Gravity'!$F$17</f>
        <v>0.7574392231962408</v>
      </c>
      <c r="AI80">
        <f>((0.01)*SIN(RADIANS(AG80)))+'Centre of Gravity'!$F$18</f>
        <v>0.73751279913174828</v>
      </c>
      <c r="AK80">
        <v>77</v>
      </c>
      <c r="AL80">
        <f>(0.01)*COS(RADIANS(AK80))+'Centre of Gravity'!$E$17</f>
        <v>0.67123099202492031</v>
      </c>
      <c r="AM80">
        <f>((0.01)*SIN(RADIANS(AK80)))+'Centre of Gravity'!$E$18</f>
        <v>0.54896077816460231</v>
      </c>
    </row>
    <row r="81" spans="5:39">
      <c r="E81">
        <v>78</v>
      </c>
      <c r="F81">
        <f t="shared" si="14"/>
        <v>6.2352716076246061E-2</v>
      </c>
      <c r="G81">
        <f t="shared" si="15"/>
        <v>0.59324646546006832</v>
      </c>
      <c r="I81">
        <v>78</v>
      </c>
      <c r="J81">
        <f t="shared" si="8"/>
        <v>1.5110951265109658</v>
      </c>
      <c r="K81">
        <f t="shared" si="12"/>
        <v>0.62885312227327672</v>
      </c>
      <c r="M81">
        <v>78</v>
      </c>
      <c r="N81">
        <f t="shared" si="9"/>
        <v>0.84273439778726433</v>
      </c>
      <c r="O81">
        <f t="shared" si="13"/>
        <v>0.46122403063292622</v>
      </c>
      <c r="Q81">
        <v>78</v>
      </c>
      <c r="R81">
        <f t="shared" si="10"/>
        <v>1.470532595190875</v>
      </c>
      <c r="S81">
        <f t="shared" si="11"/>
        <v>0.43802141610811496</v>
      </c>
      <c r="AG81">
        <v>78</v>
      </c>
      <c r="AH81">
        <f>(0.01)*COS(RADIANS(AG81))+'Centre of Gravity'!$F$17</f>
        <v>0.75726882956097974</v>
      </c>
      <c r="AI81">
        <f>((0.01)*SIN(RADIANS(AG81)))+'Centre of Gravity'!$F$18</f>
        <v>0.73755057449123396</v>
      </c>
      <c r="AK81">
        <v>78</v>
      </c>
      <c r="AL81">
        <f>(0.01)*COS(RADIANS(AK81))+'Centre of Gravity'!$E$17</f>
        <v>0.67106059838965926</v>
      </c>
      <c r="AM81">
        <f>((0.01)*SIN(RADIANS(AK81)))+'Centre of Gravity'!$E$18</f>
        <v>0.548998553524088</v>
      </c>
    </row>
    <row r="82" spans="5:39">
      <c r="E82">
        <v>79</v>
      </c>
      <c r="F82">
        <f t="shared" si="14"/>
        <v>5.7223617713425823E-2</v>
      </c>
      <c r="G82">
        <f t="shared" si="15"/>
        <v>0.59428999231595436</v>
      </c>
      <c r="I82">
        <v>79</v>
      </c>
      <c r="J82">
        <f t="shared" si="8"/>
        <v>1.5056581796302038</v>
      </c>
      <c r="K82">
        <f t="shared" si="12"/>
        <v>0.62995928161801229</v>
      </c>
      <c r="M82">
        <v>79</v>
      </c>
      <c r="N82">
        <f t="shared" si="9"/>
        <v>0.84201360468789432</v>
      </c>
      <c r="O82">
        <f t="shared" si="13"/>
        <v>0.46137067764640177</v>
      </c>
      <c r="Q82">
        <v>79</v>
      </c>
      <c r="R82">
        <f t="shared" si="10"/>
        <v>1.4684322986772167</v>
      </c>
      <c r="S82">
        <f t="shared" si="11"/>
        <v>0.43844872626329034</v>
      </c>
      <c r="AG82">
        <v>79</v>
      </c>
      <c r="AH82">
        <f>(0.01)*COS(RADIANS(AG82))+'Centre of Gravity'!$F$17</f>
        <v>0.75709780260656756</v>
      </c>
      <c r="AI82">
        <f>((0.01)*SIN(RADIANS(AG82)))+'Centre of Gravity'!$F$18</f>
        <v>0.73758537031837257</v>
      </c>
      <c r="AK82">
        <v>79</v>
      </c>
      <c r="AL82">
        <f>(0.01)*COS(RADIANS(AK82))+'Centre of Gravity'!$E$17</f>
        <v>0.67088957143524708</v>
      </c>
      <c r="AM82">
        <f>((0.01)*SIN(RADIANS(AK82)))+'Centre of Gravity'!$E$18</f>
        <v>0.54903334935122661</v>
      </c>
    </row>
    <row r="83" spans="5:39">
      <c r="E83">
        <v>80</v>
      </c>
      <c r="F83">
        <f t="shared" si="14"/>
        <v>5.2077088482312434E-2</v>
      </c>
      <c r="G83">
        <f t="shared" si="15"/>
        <v>0.59524384512836126</v>
      </c>
      <c r="I83">
        <v>80</v>
      </c>
      <c r="J83">
        <f t="shared" si="8"/>
        <v>1.5002027556803172</v>
      </c>
      <c r="K83">
        <f t="shared" si="12"/>
        <v>0.63097038468258093</v>
      </c>
      <c r="M83">
        <v>80</v>
      </c>
      <c r="N83">
        <f t="shared" si="9"/>
        <v>0.84129036202552265</v>
      </c>
      <c r="O83">
        <f t="shared" si="13"/>
        <v>0.46150472275069948</v>
      </c>
      <c r="Q83">
        <v>80</v>
      </c>
      <c r="R83">
        <f t="shared" si="10"/>
        <v>1.4663248644583875</v>
      </c>
      <c r="S83">
        <f t="shared" si="11"/>
        <v>0.43883931610866417</v>
      </c>
      <c r="AG83">
        <v>80</v>
      </c>
      <c r="AH83">
        <f>(0.01)*COS(RADIANS(AG83))+'Centre of Gravity'!$F$17</f>
        <v>0.7569261944294714</v>
      </c>
      <c r="AI83">
        <f>((0.01)*SIN(RADIANS(AG83)))+'Centre of Gravity'!$F$18</f>
        <v>0.73761717601401799</v>
      </c>
      <c r="AK83">
        <v>80</v>
      </c>
      <c r="AL83">
        <f>(0.01)*COS(RADIANS(AK83))+'Centre of Gravity'!$E$17</f>
        <v>0.67071796325815092</v>
      </c>
      <c r="AM83">
        <f>((0.01)*SIN(RADIANS(AK83)))+'Centre of Gravity'!$E$18</f>
        <v>0.54906515504687203</v>
      </c>
    </row>
    <row r="84" spans="5:39">
      <c r="E84">
        <v>81</v>
      </c>
      <c r="F84">
        <f t="shared" si="14"/>
        <v>4.6914696065565253E-2</v>
      </c>
      <c r="G84">
        <f t="shared" si="15"/>
        <v>0.59610773334448175</v>
      </c>
      <c r="I84">
        <v>81</v>
      </c>
      <c r="J84">
        <f t="shared" si="8"/>
        <v>1.4947305164362894</v>
      </c>
      <c r="K84">
        <f t="shared" si="12"/>
        <v>0.63188612347519424</v>
      </c>
      <c r="M84">
        <v>81</v>
      </c>
      <c r="N84">
        <f t="shared" si="9"/>
        <v>0.84056489010687041</v>
      </c>
      <c r="O84">
        <f t="shared" si="13"/>
        <v>0.46162612511438206</v>
      </c>
      <c r="Q84">
        <v>81</v>
      </c>
      <c r="R84">
        <f t="shared" si="10"/>
        <v>1.4642109344792655</v>
      </c>
      <c r="S84">
        <f t="shared" si="11"/>
        <v>0.43919306666678587</v>
      </c>
      <c r="AG84">
        <v>81</v>
      </c>
      <c r="AH84">
        <f>(0.01)*COS(RADIANS(AG84))+'Centre of Gravity'!$F$17</f>
        <v>0.75675405730320444</v>
      </c>
      <c r="AI84">
        <f>((0.01)*SIN(RADIANS(AG84)))+'Centre of Gravity'!$F$18</f>
        <v>0.73764598188984731</v>
      </c>
      <c r="AK84">
        <v>81</v>
      </c>
      <c r="AL84">
        <f>(0.01)*COS(RADIANS(AK84))+'Centre of Gravity'!$E$17</f>
        <v>0.67054582613188396</v>
      </c>
      <c r="AM84">
        <f>((0.01)*SIN(RADIANS(AK84)))+'Centre of Gravity'!$E$18</f>
        <v>0.54909396092270135</v>
      </c>
    </row>
    <row r="85" spans="5:39">
      <c r="E85">
        <v>82</v>
      </c>
      <c r="F85">
        <f t="shared" si="14"/>
        <v>4.1738012977923636E-2</v>
      </c>
      <c r="G85">
        <f t="shared" si="15"/>
        <v>0.59688139381559702</v>
      </c>
      <c r="I85">
        <v>82</v>
      </c>
      <c r="J85">
        <f t="shared" si="8"/>
        <v>1.4892431287952048</v>
      </c>
      <c r="K85">
        <f t="shared" si="12"/>
        <v>0.63270621905294511</v>
      </c>
      <c r="M85">
        <v>82</v>
      </c>
      <c r="N85">
        <f t="shared" si="9"/>
        <v>0.83983740991771183</v>
      </c>
      <c r="O85">
        <f t="shared" si="13"/>
        <v>0.46173484775711349</v>
      </c>
      <c r="Q85">
        <v>82</v>
      </c>
      <c r="R85">
        <f t="shared" si="10"/>
        <v>1.4620911526634008</v>
      </c>
      <c r="S85">
        <f t="shared" si="11"/>
        <v>0.43950987018180854</v>
      </c>
      <c r="AG85">
        <v>82</v>
      </c>
      <c r="AH85">
        <f>(0.01)*COS(RADIANS(AG85))+'Centre of Gravity'!$F$17</f>
        <v>0.75658144366240276</v>
      </c>
      <c r="AI85">
        <f>((0.01)*SIN(RADIANS(AG85)))+'Centre of Gravity'!$F$18</f>
        <v>0.73767177917131166</v>
      </c>
      <c r="AK85">
        <v>82</v>
      </c>
      <c r="AL85">
        <f>(0.01)*COS(RADIANS(AK85))+'Centre of Gravity'!$E$17</f>
        <v>0.67037321249108228</v>
      </c>
      <c r="AM85">
        <f>((0.01)*SIN(RADIANS(AK85)))+'Centre of Gravity'!$E$18</f>
        <v>0.5491197582041657</v>
      </c>
    </row>
    <row r="86" spans="5:39">
      <c r="E86">
        <v>83</v>
      </c>
      <c r="F86">
        <f t="shared" si="14"/>
        <v>3.6548616087203729E-2</v>
      </c>
      <c r="G86">
        <f t="shared" si="15"/>
        <v>0.59756459087723246</v>
      </c>
      <c r="I86">
        <v>83</v>
      </c>
      <c r="J86">
        <f t="shared" si="8"/>
        <v>1.4837422642684965</v>
      </c>
      <c r="K86">
        <f t="shared" si="12"/>
        <v>0.63343042160677621</v>
      </c>
      <c r="M86">
        <v>83</v>
      </c>
      <c r="N86">
        <f t="shared" si="9"/>
        <v>0.83910814305555981</v>
      </c>
      <c r="O86">
        <f t="shared" si="13"/>
        <v>0.46183085756092351</v>
      </c>
      <c r="Q86">
        <v>83</v>
      </c>
      <c r="R86">
        <f t="shared" si="10"/>
        <v>1.4599661647168691</v>
      </c>
      <c r="S86">
        <f t="shared" si="11"/>
        <v>0.43978963015231254</v>
      </c>
      <c r="AG86">
        <v>83</v>
      </c>
      <c r="AH86">
        <f>(0.01)*COS(RADIANS(AG86))+'Centre of Gravity'!$F$17</f>
        <v>0.75640840608685356</v>
      </c>
      <c r="AI86">
        <f>((0.01)*SIN(RADIANS(AG86)))+'Centre of Gravity'!$F$18</f>
        <v>0.7376945600003092</v>
      </c>
      <c r="AK86">
        <v>83</v>
      </c>
      <c r="AL86">
        <f>(0.01)*COS(RADIANS(AK86))+'Centre of Gravity'!$E$17</f>
        <v>0.67020017491553308</v>
      </c>
      <c r="AM86">
        <f>((0.01)*SIN(RADIANS(AK86)))+'Centre of Gravity'!$E$18</f>
        <v>0.54914253903316324</v>
      </c>
    </row>
    <row r="87" spans="5:39">
      <c r="E87">
        <v>84</v>
      </c>
      <c r="F87">
        <f t="shared" si="14"/>
        <v>3.134808613396927E-2</v>
      </c>
      <c r="G87">
        <f t="shared" si="15"/>
        <v>0.59815711642094516</v>
      </c>
      <c r="I87">
        <v>84</v>
      </c>
      <c r="J87">
        <f t="shared" si="8"/>
        <v>1.4782295984727871</v>
      </c>
      <c r="K87">
        <f t="shared" si="12"/>
        <v>0.634058510537574</v>
      </c>
      <c r="M87">
        <v>84</v>
      </c>
      <c r="N87">
        <f t="shared" si="9"/>
        <v>0.83837731166216511</v>
      </c>
      <c r="O87">
        <f t="shared" si="13"/>
        <v>0.46191412528029585</v>
      </c>
      <c r="Q87">
        <v>84</v>
      </c>
      <c r="R87">
        <f t="shared" si="10"/>
        <v>1.4578366179315843</v>
      </c>
      <c r="S87">
        <f t="shared" si="11"/>
        <v>0.44003226136070078</v>
      </c>
      <c r="AG87">
        <v>84</v>
      </c>
      <c r="AH87">
        <f>(0.01)*COS(RADIANS(AG87))+'Centre of Gravity'!$F$17</f>
        <v>0.75623499728547861</v>
      </c>
      <c r="AI87">
        <f>((0.01)*SIN(RADIANS(AG87)))+'Centre of Gravity'!$F$18</f>
        <v>0.73771431743757865</v>
      </c>
      <c r="AK87">
        <v>84</v>
      </c>
      <c r="AL87">
        <f>(0.01)*COS(RADIANS(AK87))+'Centre of Gravity'!$E$17</f>
        <v>0.67002676611415812</v>
      </c>
      <c r="AM87">
        <f>((0.01)*SIN(RADIANS(AK87)))+'Centre of Gravity'!$E$18</f>
        <v>0.54916229647043269</v>
      </c>
    </row>
    <row r="88" spans="5:39">
      <c r="E88">
        <v>85</v>
      </c>
      <c r="F88">
        <f t="shared" si="14"/>
        <v>2.6138007250022674E-2</v>
      </c>
      <c r="G88">
        <f t="shared" si="15"/>
        <v>0.59865878995771449</v>
      </c>
      <c r="I88">
        <v>85</v>
      </c>
      <c r="J88">
        <f t="shared" si="8"/>
        <v>1.4727068106194805</v>
      </c>
      <c r="K88">
        <f t="shared" si="12"/>
        <v>0.63459029452336591</v>
      </c>
      <c r="M88">
        <v>85</v>
      </c>
      <c r="N88">
        <f t="shared" si="9"/>
        <v>0.83764513835584986</v>
      </c>
      <c r="O88">
        <f t="shared" si="13"/>
        <v>0.46198462555107661</v>
      </c>
      <c r="Q88">
        <v>85</v>
      </c>
      <c r="R88">
        <f t="shared" si="10"/>
        <v>1.4557031609881261</v>
      </c>
      <c r="S88">
        <f t="shared" si="11"/>
        <v>0.44023768989915679</v>
      </c>
      <c r="AG88">
        <v>85</v>
      </c>
      <c r="AH88">
        <f>(0.01)*COS(RADIANS(AG88))+'Centre of Gravity'!$F$17</f>
        <v>0.75606127008027868</v>
      </c>
      <c r="AI88">
        <f>((0.01)*SIN(RADIANS(AG88)))+'Centre of Gravity'!$F$18</f>
        <v>0.73773104546481338</v>
      </c>
      <c r="AK88">
        <v>85</v>
      </c>
      <c r="AL88">
        <f>(0.01)*COS(RADIANS(AK88))+'Centre of Gravity'!$E$17</f>
        <v>0.6698530389089582</v>
      </c>
      <c r="AM88">
        <f>((0.01)*SIN(RADIANS(AK88)))+'Centre of Gravity'!$E$18</f>
        <v>0.54917902449766742</v>
      </c>
    </row>
    <row r="89" spans="5:39">
      <c r="E89">
        <v>86</v>
      </c>
      <c r="F89">
        <f t="shared" si="14"/>
        <v>2.0919966475863156E-2</v>
      </c>
      <c r="G89">
        <f t="shared" si="15"/>
        <v>0.59906945867292127</v>
      </c>
      <c r="I89">
        <v>86</v>
      </c>
      <c r="J89">
        <f t="shared" si="8"/>
        <v>1.4671755830032576</v>
      </c>
      <c r="K89">
        <f t="shared" si="12"/>
        <v>0.63502561157759807</v>
      </c>
      <c r="M89">
        <v>86</v>
      </c>
      <c r="N89">
        <f t="shared" si="9"/>
        <v>0.83691184616369596</v>
      </c>
      <c r="O89">
        <f t="shared" si="13"/>
        <v>0.46204233689820029</v>
      </c>
      <c r="Q89">
        <v>86</v>
      </c>
      <c r="R89">
        <f t="shared" si="10"/>
        <v>1.4535664437581473</v>
      </c>
      <c r="S89">
        <f t="shared" si="11"/>
        <v>0.44040585319215769</v>
      </c>
      <c r="AG89">
        <v>86</v>
      </c>
      <c r="AH89">
        <f>(0.01)*COS(RADIANS(AG89))+'Centre of Gravity'!$F$17</f>
        <v>0.75588727739024331</v>
      </c>
      <c r="AI89">
        <f>((0.01)*SIN(RADIANS(AG89)))+'Centre of Gravity'!$F$18</f>
        <v>0.73774473898649418</v>
      </c>
      <c r="AK89">
        <v>86</v>
      </c>
      <c r="AL89">
        <f>(0.01)*COS(RADIANS(AK89))+'Centre of Gravity'!$E$17</f>
        <v>0.66967904621892282</v>
      </c>
      <c r="AM89">
        <f>((0.01)*SIN(RADIANS(AK89)))+'Centre of Gravity'!$E$18</f>
        <v>0.54919271801934821</v>
      </c>
    </row>
    <row r="90" spans="5:39">
      <c r="E90">
        <v>87</v>
      </c>
      <c r="F90">
        <f t="shared" si="14"/>
        <v>1.5695553277258894E-2</v>
      </c>
      <c r="G90">
        <f t="shared" si="15"/>
        <v>0.59938899747289676</v>
      </c>
      <c r="I90">
        <v>87</v>
      </c>
      <c r="J90">
        <f t="shared" si="8"/>
        <v>1.4616376004896319</v>
      </c>
      <c r="K90">
        <f t="shared" si="12"/>
        <v>0.63536432909847895</v>
      </c>
      <c r="M90">
        <v>87</v>
      </c>
      <c r="N90">
        <f t="shared" si="9"/>
        <v>0.8361776584536087</v>
      </c>
      <c r="O90">
        <f t="shared" si="13"/>
        <v>0.46208724174223148</v>
      </c>
      <c r="Q90">
        <v>87</v>
      </c>
      <c r="R90">
        <f t="shared" si="10"/>
        <v>1.4514271171064148</v>
      </c>
      <c r="S90">
        <f t="shared" si="11"/>
        <v>0.44053670001553541</v>
      </c>
      <c r="AG90">
        <v>87</v>
      </c>
      <c r="AH90">
        <f>(0.01)*COS(RADIANS(AG90))+'Centre of Gravity'!$F$17</f>
        <v>0.75571307221523154</v>
      </c>
      <c r="AI90">
        <f>((0.01)*SIN(RADIANS(AG90)))+'Centre of Gravity'!$F$18</f>
        <v>0.73775539383144162</v>
      </c>
      <c r="AK90">
        <v>87</v>
      </c>
      <c r="AL90">
        <f>(0.01)*COS(RADIANS(AK90))+'Centre of Gravity'!$E$17</f>
        <v>0.66950484104391106</v>
      </c>
      <c r="AM90">
        <f>((0.01)*SIN(RADIANS(AK90)))+'Centre of Gravity'!$E$18</f>
        <v>0.54920337286429566</v>
      </c>
    </row>
    <row r="91" spans="5:39">
      <c r="E91">
        <v>88</v>
      </c>
      <c r="F91">
        <f t="shared" si="14"/>
        <v>1.0466359061080075E-2</v>
      </c>
      <c r="G91">
        <f t="shared" si="15"/>
        <v>0.59961730902302679</v>
      </c>
      <c r="I91">
        <v>88</v>
      </c>
      <c r="J91">
        <f t="shared" si="8"/>
        <v>1.4560945500017251</v>
      </c>
      <c r="K91">
        <f t="shared" si="12"/>
        <v>0.63560634390937043</v>
      </c>
      <c r="M91">
        <v>88</v>
      </c>
      <c r="N91">
        <f t="shared" si="9"/>
        <v>0.8354427988662767</v>
      </c>
      <c r="O91">
        <f t="shared" si="13"/>
        <v>0.46211932640471975</v>
      </c>
      <c r="Q91">
        <v>88</v>
      </c>
      <c r="R91">
        <f t="shared" si="10"/>
        <v>1.4492858326925506</v>
      </c>
      <c r="S91">
        <f t="shared" si="11"/>
        <v>0.44063019051208002</v>
      </c>
      <c r="AG91">
        <v>88</v>
      </c>
      <c r="AH91">
        <f>(0.01)*COS(RADIANS(AG91))+'Centre of Gravity'!$F$17</f>
        <v>0.75553870761982711</v>
      </c>
      <c r="AI91">
        <f>((0.01)*SIN(RADIANS(AG91)))+'Centre of Gravity'!$F$18</f>
        <v>0.7377630067540869</v>
      </c>
      <c r="AK91">
        <v>88</v>
      </c>
      <c r="AL91">
        <f>(0.01)*COS(RADIANS(AK91))+'Centre of Gravity'!$E$17</f>
        <v>0.66933047644850663</v>
      </c>
      <c r="AM91">
        <f>((0.01)*SIN(RADIANS(AK91)))+'Centre of Gravity'!$E$18</f>
        <v>0.54921098578694094</v>
      </c>
    </row>
    <row r="92" spans="5:39">
      <c r="E92">
        <v>89</v>
      </c>
      <c r="F92">
        <f t="shared" si="14"/>
        <v>5.2339766905413511E-3</v>
      </c>
      <c r="G92">
        <f t="shared" si="15"/>
        <v>0.59975432377740168</v>
      </c>
      <c r="I92">
        <v>89</v>
      </c>
      <c r="J92">
        <f t="shared" si="8"/>
        <v>1.4505481200064125</v>
      </c>
      <c r="K92">
        <f t="shared" si="12"/>
        <v>0.63575158229021667</v>
      </c>
      <c r="M92">
        <v>89</v>
      </c>
      <c r="N92">
        <f t="shared" si="9"/>
        <v>0.83470749124704913</v>
      </c>
      <c r="O92">
        <f t="shared" si="13"/>
        <v>0.46213858111236611</v>
      </c>
      <c r="Q92">
        <v>89</v>
      </c>
      <c r="R92">
        <f t="shared" si="10"/>
        <v>1.4471432427725306</v>
      </c>
      <c r="S92">
        <f t="shared" si="11"/>
        <v>0.44068629620368061</v>
      </c>
      <c r="AG92">
        <v>89</v>
      </c>
      <c r="AH92">
        <f>(0.01)*COS(RADIANS(AG92))+'Centre of Gravity'!$F$17</f>
        <v>0.7553642367171749</v>
      </c>
      <c r="AI92">
        <f>((0.01)*SIN(RADIANS(AG92)))+'Centre of Gravity'!$F$18</f>
        <v>0.73776757543545979</v>
      </c>
      <c r="AK92">
        <v>89</v>
      </c>
      <c r="AL92">
        <f>(0.01)*COS(RADIANS(AK92))+'Centre of Gravity'!$E$17</f>
        <v>0.66915600554585442</v>
      </c>
      <c r="AM92">
        <f>((0.01)*SIN(RADIANS(AK92)))+'Centre of Gravity'!$E$18</f>
        <v>0.54921555446831383</v>
      </c>
    </row>
    <row r="93" spans="5:39">
      <c r="E93">
        <v>90</v>
      </c>
      <c r="F93">
        <f t="shared" si="14"/>
        <v>1.8371101081354757E-17</v>
      </c>
      <c r="G93">
        <f t="shared" si="15"/>
        <v>0.5998</v>
      </c>
      <c r="I93">
        <v>90</v>
      </c>
      <c r="J93">
        <f t="shared" si="8"/>
        <v>1.4450000000000001</v>
      </c>
      <c r="K93">
        <f t="shared" si="12"/>
        <v>0.63579999999999992</v>
      </c>
      <c r="M93">
        <v>90</v>
      </c>
      <c r="N93">
        <f t="shared" si="9"/>
        <v>0.83397195957774983</v>
      </c>
      <c r="O93">
        <f t="shared" si="13"/>
        <v>0.46214499999999997</v>
      </c>
      <c r="Q93">
        <v>90</v>
      </c>
      <c r="R93">
        <f t="shared" si="10"/>
        <v>1.4450000000000001</v>
      </c>
      <c r="S93">
        <f t="shared" si="11"/>
        <v>0.44070499999999996</v>
      </c>
      <c r="AG93">
        <v>90</v>
      </c>
      <c r="AH93">
        <f>(0.01)*COS(RADIANS(AG93))+'Centre of Gravity'!$F$17</f>
        <v>0.7551897126528021</v>
      </c>
      <c r="AI93">
        <f>((0.01)*SIN(RADIANS(AG93)))+'Centre of Gravity'!$F$18</f>
        <v>0.73776909848389594</v>
      </c>
      <c r="AK93">
        <v>90</v>
      </c>
      <c r="AL93">
        <f>(0.01)*COS(RADIANS(AK93))+'Centre of Gravity'!$E$17</f>
        <v>0.66898148148148162</v>
      </c>
      <c r="AM93">
        <f>((0.01)*SIN(RADIANS(AK93)))+'Centre of Gravity'!$E$18</f>
        <v>0.54921707751674997</v>
      </c>
    </row>
    <row r="94" spans="5:39">
      <c r="E94">
        <v>91</v>
      </c>
      <c r="F94">
        <f t="shared" si="14"/>
        <v>-5.2339766905413147E-3</v>
      </c>
      <c r="G94">
        <f t="shared" si="15"/>
        <v>0.59975432377740168</v>
      </c>
      <c r="I94">
        <v>91</v>
      </c>
      <c r="J94">
        <f t="shared" si="8"/>
        <v>1.4394518799935876</v>
      </c>
      <c r="K94">
        <f t="shared" si="12"/>
        <v>0.63575158229021667</v>
      </c>
      <c r="M94">
        <v>91</v>
      </c>
      <c r="N94">
        <f t="shared" si="9"/>
        <v>0.83323642790845054</v>
      </c>
      <c r="O94">
        <f t="shared" si="13"/>
        <v>0.46213858111236611</v>
      </c>
      <c r="Q94">
        <v>91</v>
      </c>
      <c r="R94">
        <f t="shared" si="10"/>
        <v>1.4428567572274695</v>
      </c>
      <c r="S94">
        <f t="shared" si="11"/>
        <v>0.44068629620368061</v>
      </c>
      <c r="AG94">
        <v>91</v>
      </c>
      <c r="AH94">
        <f>(0.01)*COS(RADIANS(AG94))+'Centre of Gravity'!$F$17</f>
        <v>0.75501518858842931</v>
      </c>
      <c r="AI94">
        <f>((0.01)*SIN(RADIANS(AG94)))+'Centre of Gravity'!$F$18</f>
        <v>0.73776757543545979</v>
      </c>
      <c r="AK94">
        <v>91</v>
      </c>
      <c r="AL94">
        <f>(0.01)*COS(RADIANS(AK94))+'Centre of Gravity'!$E$17</f>
        <v>0.66880695741710883</v>
      </c>
      <c r="AM94">
        <f>((0.01)*SIN(RADIANS(AK94)))+'Centre of Gravity'!$E$18</f>
        <v>0.54921555446831383</v>
      </c>
    </row>
    <row r="95" spans="5:39">
      <c r="E95">
        <v>92</v>
      </c>
      <c r="F95">
        <f t="shared" si="14"/>
        <v>-1.0466359061080037E-2</v>
      </c>
      <c r="G95">
        <f t="shared" si="15"/>
        <v>0.59961730902302679</v>
      </c>
      <c r="I95">
        <v>92</v>
      </c>
      <c r="J95">
        <f t="shared" si="8"/>
        <v>1.4339054499982751</v>
      </c>
      <c r="K95">
        <f t="shared" si="12"/>
        <v>0.63560634390937043</v>
      </c>
      <c r="M95">
        <v>92</v>
      </c>
      <c r="N95">
        <f t="shared" si="9"/>
        <v>0.83250112028922296</v>
      </c>
      <c r="O95">
        <f t="shared" si="13"/>
        <v>0.46211932640471975</v>
      </c>
      <c r="Q95">
        <v>92</v>
      </c>
      <c r="R95">
        <f t="shared" si="10"/>
        <v>1.4407141673074495</v>
      </c>
      <c r="S95">
        <f t="shared" si="11"/>
        <v>0.44063019051208002</v>
      </c>
      <c r="AG95">
        <v>92</v>
      </c>
      <c r="AH95">
        <f>(0.01)*COS(RADIANS(AG95))+'Centre of Gravity'!$F$17</f>
        <v>0.7548407176857771</v>
      </c>
      <c r="AI95">
        <f>((0.01)*SIN(RADIANS(AG95)))+'Centre of Gravity'!$F$18</f>
        <v>0.7377630067540869</v>
      </c>
      <c r="AK95">
        <v>92</v>
      </c>
      <c r="AL95">
        <f>(0.01)*COS(RADIANS(AK95))+'Centre of Gravity'!$E$17</f>
        <v>0.66863248651445661</v>
      </c>
      <c r="AM95">
        <f>((0.01)*SIN(RADIANS(AK95)))+'Centre of Gravity'!$E$18</f>
        <v>0.54921098578694094</v>
      </c>
    </row>
    <row r="96" spans="5:39">
      <c r="E96">
        <v>93</v>
      </c>
      <c r="F96">
        <f t="shared" si="14"/>
        <v>-1.5695553277258859E-2</v>
      </c>
      <c r="G96">
        <f t="shared" si="15"/>
        <v>0.59938899747289676</v>
      </c>
      <c r="I96">
        <v>93</v>
      </c>
      <c r="J96">
        <f t="shared" si="8"/>
        <v>1.4283623995103683</v>
      </c>
      <c r="K96">
        <f t="shared" si="12"/>
        <v>0.63536432909847895</v>
      </c>
      <c r="M96">
        <v>93</v>
      </c>
      <c r="N96">
        <f t="shared" si="9"/>
        <v>0.83176626070189097</v>
      </c>
      <c r="O96">
        <f t="shared" si="13"/>
        <v>0.46208724174223148</v>
      </c>
      <c r="Q96">
        <v>93</v>
      </c>
      <c r="R96">
        <f t="shared" si="10"/>
        <v>1.4385728828935853</v>
      </c>
      <c r="S96">
        <f t="shared" si="11"/>
        <v>0.44053670001553541</v>
      </c>
      <c r="AG96">
        <v>93</v>
      </c>
      <c r="AH96">
        <f>(0.01)*COS(RADIANS(AG96))+'Centre of Gravity'!$F$17</f>
        <v>0.75466635309037267</v>
      </c>
      <c r="AI96">
        <f>((0.01)*SIN(RADIANS(AG96)))+'Centre of Gravity'!$F$18</f>
        <v>0.73775539383144162</v>
      </c>
      <c r="AK96">
        <v>93</v>
      </c>
      <c r="AL96">
        <f>(0.01)*COS(RADIANS(AK96))+'Centre of Gravity'!$E$17</f>
        <v>0.66845812191905218</v>
      </c>
      <c r="AM96">
        <f>((0.01)*SIN(RADIANS(AK96)))+'Centre of Gravity'!$E$18</f>
        <v>0.54920337286429566</v>
      </c>
    </row>
    <row r="97" spans="5:39">
      <c r="E97">
        <v>94</v>
      </c>
      <c r="F97">
        <f t="shared" si="14"/>
        <v>-2.0919966475863187E-2</v>
      </c>
      <c r="G97">
        <f t="shared" si="15"/>
        <v>0.59906945867292127</v>
      </c>
      <c r="I97">
        <v>94</v>
      </c>
      <c r="J97">
        <f t="shared" si="8"/>
        <v>1.4228244169967426</v>
      </c>
      <c r="K97">
        <f t="shared" si="12"/>
        <v>0.63502561157759807</v>
      </c>
      <c r="M97">
        <v>94</v>
      </c>
      <c r="N97">
        <f t="shared" si="9"/>
        <v>0.83103207299180371</v>
      </c>
      <c r="O97">
        <f t="shared" si="13"/>
        <v>0.46204233689820029</v>
      </c>
      <c r="Q97">
        <v>94</v>
      </c>
      <c r="R97">
        <f t="shared" si="10"/>
        <v>1.4364335562418526</v>
      </c>
      <c r="S97">
        <f t="shared" si="11"/>
        <v>0.44040585319215769</v>
      </c>
      <c r="AG97">
        <v>94</v>
      </c>
      <c r="AH97">
        <f>(0.01)*COS(RADIANS(AG97))+'Centre of Gravity'!$F$17</f>
        <v>0.7544921479153609</v>
      </c>
      <c r="AI97">
        <f>((0.01)*SIN(RADIANS(AG97)))+'Centre of Gravity'!$F$18</f>
        <v>0.73774473898649418</v>
      </c>
      <c r="AK97">
        <v>94</v>
      </c>
      <c r="AL97">
        <f>(0.01)*COS(RADIANS(AK97))+'Centre of Gravity'!$E$17</f>
        <v>0.66828391674404042</v>
      </c>
      <c r="AM97">
        <f>((0.01)*SIN(RADIANS(AK97)))+'Centre of Gravity'!$E$18</f>
        <v>0.54919271801934821</v>
      </c>
    </row>
    <row r="98" spans="5:39">
      <c r="E98">
        <v>95</v>
      </c>
      <c r="F98">
        <f t="shared" si="14"/>
        <v>-2.6138007250022705E-2</v>
      </c>
      <c r="G98">
        <f t="shared" si="15"/>
        <v>0.59865878995771449</v>
      </c>
      <c r="I98">
        <v>95</v>
      </c>
      <c r="J98">
        <f t="shared" si="8"/>
        <v>1.4172931893805196</v>
      </c>
      <c r="K98">
        <f t="shared" si="12"/>
        <v>0.63459029452336591</v>
      </c>
      <c r="M98">
        <v>95</v>
      </c>
      <c r="N98">
        <f t="shared" si="9"/>
        <v>0.8302987807996498</v>
      </c>
      <c r="O98">
        <f t="shared" si="13"/>
        <v>0.46198462555107661</v>
      </c>
      <c r="Q98">
        <v>95</v>
      </c>
      <c r="R98">
        <f t="shared" si="10"/>
        <v>1.434296839011874</v>
      </c>
      <c r="S98">
        <f t="shared" si="11"/>
        <v>0.44023768989915679</v>
      </c>
      <c r="AG98">
        <v>95</v>
      </c>
      <c r="AH98">
        <f>(0.01)*COS(RADIANS(AG98))+'Centre of Gravity'!$F$17</f>
        <v>0.75431815522532553</v>
      </c>
      <c r="AI98">
        <f>((0.01)*SIN(RADIANS(AG98)))+'Centre of Gravity'!$F$18</f>
        <v>0.73773104546481338</v>
      </c>
      <c r="AK98">
        <v>95</v>
      </c>
      <c r="AL98">
        <f>(0.01)*COS(RADIANS(AK98))+'Centre of Gravity'!$E$17</f>
        <v>0.66810992405400504</v>
      </c>
      <c r="AM98">
        <f>((0.01)*SIN(RADIANS(AK98)))+'Centre of Gravity'!$E$18</f>
        <v>0.54917902449766742</v>
      </c>
    </row>
    <row r="99" spans="5:39">
      <c r="E99">
        <v>96</v>
      </c>
      <c r="F99">
        <f t="shared" si="14"/>
        <v>-3.1348086133969298E-2</v>
      </c>
      <c r="G99">
        <f t="shared" si="15"/>
        <v>0.59815711642094516</v>
      </c>
      <c r="I99">
        <v>96</v>
      </c>
      <c r="J99">
        <f t="shared" si="8"/>
        <v>1.411770401527213</v>
      </c>
      <c r="K99">
        <f t="shared" si="12"/>
        <v>0.634058510537574</v>
      </c>
      <c r="M99">
        <v>96</v>
      </c>
      <c r="N99">
        <f t="shared" si="9"/>
        <v>0.82956660749333455</v>
      </c>
      <c r="O99">
        <f t="shared" si="13"/>
        <v>0.46191412528029585</v>
      </c>
      <c r="Q99">
        <v>96</v>
      </c>
      <c r="R99">
        <f t="shared" si="10"/>
        <v>1.4321633820684159</v>
      </c>
      <c r="S99">
        <f t="shared" si="11"/>
        <v>0.44003226136070078</v>
      </c>
      <c r="AG99">
        <v>96</v>
      </c>
      <c r="AH99">
        <f>(0.01)*COS(RADIANS(AG99))+'Centre of Gravity'!$F$17</f>
        <v>0.7541444280201256</v>
      </c>
      <c r="AI99">
        <f>((0.01)*SIN(RADIANS(AG99)))+'Centre of Gravity'!$F$18</f>
        <v>0.73771431743757865</v>
      </c>
      <c r="AK99">
        <v>96</v>
      </c>
      <c r="AL99">
        <f>(0.01)*COS(RADIANS(AK99))+'Centre of Gravity'!$E$17</f>
        <v>0.66793619684880512</v>
      </c>
      <c r="AM99">
        <f>((0.01)*SIN(RADIANS(AK99)))+'Centre of Gravity'!$E$18</f>
        <v>0.54916229647043269</v>
      </c>
    </row>
    <row r="100" spans="5:39">
      <c r="E100">
        <v>97</v>
      </c>
      <c r="F100">
        <f t="shared" si="14"/>
        <v>-3.6548616087203695E-2</v>
      </c>
      <c r="G100">
        <f t="shared" si="15"/>
        <v>0.59756459087723246</v>
      </c>
      <c r="I100">
        <v>97</v>
      </c>
      <c r="J100">
        <f t="shared" si="8"/>
        <v>1.4062577357315038</v>
      </c>
      <c r="K100">
        <f t="shared" si="12"/>
        <v>0.63343042160677621</v>
      </c>
      <c r="M100">
        <v>97</v>
      </c>
      <c r="N100">
        <f t="shared" si="9"/>
        <v>0.82883577609993986</v>
      </c>
      <c r="O100">
        <f t="shared" si="13"/>
        <v>0.46183085756092351</v>
      </c>
      <c r="Q100">
        <v>97</v>
      </c>
      <c r="R100">
        <f t="shared" si="10"/>
        <v>1.430033835283131</v>
      </c>
      <c r="S100">
        <f t="shared" si="11"/>
        <v>0.43978963015231254</v>
      </c>
      <c r="AG100">
        <v>97</v>
      </c>
      <c r="AH100">
        <f>(0.01)*COS(RADIANS(AG100))+'Centre of Gravity'!$F$17</f>
        <v>0.75397101921875065</v>
      </c>
      <c r="AI100">
        <f>((0.01)*SIN(RADIANS(AG100)))+'Centre of Gravity'!$F$18</f>
        <v>0.7376945600003092</v>
      </c>
      <c r="AK100">
        <v>97</v>
      </c>
      <c r="AL100">
        <f>(0.01)*COS(RADIANS(AK100))+'Centre of Gravity'!$E$17</f>
        <v>0.66776278804743017</v>
      </c>
      <c r="AM100">
        <f>((0.01)*SIN(RADIANS(AK100)))+'Centre of Gravity'!$E$18</f>
        <v>0.54914253903316324</v>
      </c>
    </row>
    <row r="101" spans="5:39">
      <c r="E101">
        <v>98</v>
      </c>
      <c r="F101">
        <f t="shared" si="14"/>
        <v>-4.1738012977923601E-2</v>
      </c>
      <c r="G101">
        <f t="shared" si="15"/>
        <v>0.59688139381559702</v>
      </c>
      <c r="I101">
        <v>98</v>
      </c>
      <c r="J101">
        <f t="shared" si="8"/>
        <v>1.4007568712047953</v>
      </c>
      <c r="K101">
        <f t="shared" si="12"/>
        <v>0.63270621905294511</v>
      </c>
      <c r="M101">
        <v>98</v>
      </c>
      <c r="N101">
        <f t="shared" si="9"/>
        <v>0.82810650923778784</v>
      </c>
      <c r="O101">
        <f t="shared" si="13"/>
        <v>0.46173484775711349</v>
      </c>
      <c r="Q101">
        <v>98</v>
      </c>
      <c r="R101">
        <f t="shared" si="10"/>
        <v>1.4279088473365993</v>
      </c>
      <c r="S101">
        <f t="shared" si="11"/>
        <v>0.43950987018180854</v>
      </c>
      <c r="AG101">
        <v>98</v>
      </c>
      <c r="AH101">
        <f>(0.01)*COS(RADIANS(AG101))+'Centre of Gravity'!$F$17</f>
        <v>0.75379798164320144</v>
      </c>
      <c r="AI101">
        <f>((0.01)*SIN(RADIANS(AG101)))+'Centre of Gravity'!$F$18</f>
        <v>0.73767177917131166</v>
      </c>
      <c r="AK101">
        <v>98</v>
      </c>
      <c r="AL101">
        <f>(0.01)*COS(RADIANS(AK101))+'Centre of Gravity'!$E$17</f>
        <v>0.66758975047188096</v>
      </c>
      <c r="AM101">
        <f>((0.01)*SIN(RADIANS(AK101)))+'Centre of Gravity'!$E$18</f>
        <v>0.5491197582041657</v>
      </c>
    </row>
    <row r="102" spans="5:39">
      <c r="E102">
        <v>99</v>
      </c>
      <c r="F102">
        <f t="shared" si="14"/>
        <v>-4.6914696065565219E-2</v>
      </c>
      <c r="G102">
        <f t="shared" si="15"/>
        <v>0.59610773334448175</v>
      </c>
      <c r="I102">
        <v>99</v>
      </c>
      <c r="J102">
        <f t="shared" si="8"/>
        <v>1.3952694835637107</v>
      </c>
      <c r="K102">
        <f t="shared" si="12"/>
        <v>0.63188612347519424</v>
      </c>
      <c r="M102">
        <v>99</v>
      </c>
      <c r="N102">
        <f t="shared" si="9"/>
        <v>0.82737902904862926</v>
      </c>
      <c r="O102">
        <f t="shared" si="13"/>
        <v>0.46162612511438206</v>
      </c>
      <c r="Q102">
        <v>99</v>
      </c>
      <c r="R102">
        <f t="shared" si="10"/>
        <v>1.4257890655207346</v>
      </c>
      <c r="S102">
        <f t="shared" si="11"/>
        <v>0.43919306666678587</v>
      </c>
      <c r="AG102">
        <v>99</v>
      </c>
      <c r="AH102">
        <f>(0.01)*COS(RADIANS(AG102))+'Centre of Gravity'!$F$17</f>
        <v>0.75362536800239976</v>
      </c>
      <c r="AI102">
        <f>((0.01)*SIN(RADIANS(AG102)))+'Centre of Gravity'!$F$18</f>
        <v>0.73764598188984731</v>
      </c>
      <c r="AK102">
        <v>99</v>
      </c>
      <c r="AL102">
        <f>(0.01)*COS(RADIANS(AK102))+'Centre of Gravity'!$E$17</f>
        <v>0.66741713683107928</v>
      </c>
      <c r="AM102">
        <f>((0.01)*SIN(RADIANS(AK102)))+'Centre of Gravity'!$E$18</f>
        <v>0.54909396092270135</v>
      </c>
    </row>
    <row r="103" spans="5:39">
      <c r="E103">
        <v>100</v>
      </c>
      <c r="F103">
        <f t="shared" si="14"/>
        <v>-5.2077088482312399E-2</v>
      </c>
      <c r="G103">
        <f t="shared" si="15"/>
        <v>0.59524384512836126</v>
      </c>
      <c r="I103">
        <v>100</v>
      </c>
      <c r="J103">
        <f t="shared" si="8"/>
        <v>1.3897972443196829</v>
      </c>
      <c r="K103">
        <f t="shared" si="12"/>
        <v>0.63097038468258093</v>
      </c>
      <c r="M103">
        <v>100</v>
      </c>
      <c r="N103">
        <f t="shared" si="9"/>
        <v>0.82665355712997701</v>
      </c>
      <c r="O103">
        <f t="shared" si="13"/>
        <v>0.46150472275069948</v>
      </c>
      <c r="Q103">
        <v>100</v>
      </c>
      <c r="R103">
        <f t="shared" si="10"/>
        <v>1.4236751355416126</v>
      </c>
      <c r="S103">
        <f t="shared" si="11"/>
        <v>0.43883931610866417</v>
      </c>
      <c r="AG103">
        <v>100</v>
      </c>
      <c r="AH103">
        <f>(0.01)*COS(RADIANS(AG103))+'Centre of Gravity'!$F$17</f>
        <v>0.75345323087613281</v>
      </c>
      <c r="AI103">
        <f>((0.01)*SIN(RADIANS(AG103)))+'Centre of Gravity'!$F$18</f>
        <v>0.73761717601401799</v>
      </c>
      <c r="AK103">
        <v>100</v>
      </c>
      <c r="AL103">
        <f>(0.01)*COS(RADIANS(AK103))+'Centre of Gravity'!$E$17</f>
        <v>0.66724499970481232</v>
      </c>
      <c r="AM103">
        <f>((0.01)*SIN(RADIANS(AK103)))+'Centre of Gravity'!$E$18</f>
        <v>0.54906515504687203</v>
      </c>
    </row>
    <row r="104" spans="5:39">
      <c r="E104">
        <v>101</v>
      </c>
      <c r="F104">
        <f t="shared" si="14"/>
        <v>-5.7223617713425788E-2</v>
      </c>
      <c r="G104">
        <f t="shared" si="15"/>
        <v>0.59428999231595436</v>
      </c>
      <c r="I104">
        <v>101</v>
      </c>
      <c r="J104">
        <f t="shared" si="8"/>
        <v>1.3843418203697966</v>
      </c>
      <c r="K104">
        <f t="shared" si="12"/>
        <v>0.62995928161801229</v>
      </c>
      <c r="M104">
        <v>101</v>
      </c>
      <c r="N104">
        <f t="shared" si="9"/>
        <v>0.82593031446760534</v>
      </c>
      <c r="O104">
        <f t="shared" si="13"/>
        <v>0.46137067764640177</v>
      </c>
      <c r="Q104">
        <v>101</v>
      </c>
      <c r="R104">
        <f t="shared" si="10"/>
        <v>1.4215677013227834</v>
      </c>
      <c r="S104">
        <f t="shared" si="11"/>
        <v>0.43844872626329034</v>
      </c>
      <c r="AG104">
        <v>101</v>
      </c>
      <c r="AH104">
        <f>(0.01)*COS(RADIANS(AG104))+'Centre of Gravity'!$F$17</f>
        <v>0.75328162269903665</v>
      </c>
      <c r="AI104">
        <f>((0.01)*SIN(RADIANS(AG104)))+'Centre of Gravity'!$F$18</f>
        <v>0.73758537031837257</v>
      </c>
      <c r="AK104">
        <v>101</v>
      </c>
      <c r="AL104">
        <f>(0.01)*COS(RADIANS(AK104))+'Centre of Gravity'!$E$17</f>
        <v>0.66707339152771616</v>
      </c>
      <c r="AM104">
        <f>((0.01)*SIN(RADIANS(AK104)))+'Centre of Gravity'!$E$18</f>
        <v>0.54903334935122661</v>
      </c>
    </row>
    <row r="105" spans="5:39">
      <c r="E105">
        <v>102</v>
      </c>
      <c r="F105">
        <f t="shared" si="14"/>
        <v>-6.2352716076246026E-2</v>
      </c>
      <c r="G105">
        <f t="shared" si="15"/>
        <v>0.59324646546006832</v>
      </c>
      <c r="I105">
        <v>102</v>
      </c>
      <c r="J105">
        <f t="shared" si="8"/>
        <v>1.3789048734890343</v>
      </c>
      <c r="K105">
        <f t="shared" si="12"/>
        <v>0.62885312227327672</v>
      </c>
      <c r="M105">
        <v>102</v>
      </c>
      <c r="N105">
        <f t="shared" si="9"/>
        <v>0.82520952136823533</v>
      </c>
      <c r="O105">
        <f t="shared" si="13"/>
        <v>0.46122403063292622</v>
      </c>
      <c r="Q105">
        <v>102</v>
      </c>
      <c r="R105">
        <f t="shared" si="10"/>
        <v>1.4194674048091251</v>
      </c>
      <c r="S105">
        <f t="shared" si="11"/>
        <v>0.43802141610811496</v>
      </c>
      <c r="AG105">
        <v>102</v>
      </c>
      <c r="AH105">
        <f>(0.01)*COS(RADIANS(AG105))+'Centre of Gravity'!$F$17</f>
        <v>0.75311059574462447</v>
      </c>
      <c r="AI105">
        <f>((0.01)*SIN(RADIANS(AG105)))+'Centre of Gravity'!$F$18</f>
        <v>0.73755057449123396</v>
      </c>
      <c r="AK105">
        <v>102</v>
      </c>
      <c r="AL105">
        <f>(0.01)*COS(RADIANS(AK105))+'Centre of Gravity'!$E$17</f>
        <v>0.66690236457330399</v>
      </c>
      <c r="AM105">
        <f>((0.01)*SIN(RADIANS(AK105)))+'Centre of Gravity'!$E$18</f>
        <v>0.548998553524088</v>
      </c>
    </row>
    <row r="106" spans="5:39">
      <c r="E106">
        <v>103</v>
      </c>
      <c r="F106">
        <f t="shared" si="14"/>
        <v>-6.746282119772512E-2</v>
      </c>
      <c r="G106">
        <f t="shared" si="15"/>
        <v>0.59211358242909207</v>
      </c>
      <c r="I106">
        <v>103</v>
      </c>
      <c r="J106">
        <f t="shared" si="8"/>
        <v>1.3734880598240853</v>
      </c>
      <c r="K106">
        <f t="shared" si="12"/>
        <v>0.6276522435952262</v>
      </c>
      <c r="M106">
        <v>103</v>
      </c>
      <c r="N106">
        <f t="shared" si="9"/>
        <v>0.82449139739242761</v>
      </c>
      <c r="O106">
        <f t="shared" si="13"/>
        <v>0.46106482638037372</v>
      </c>
      <c r="Q106">
        <v>103</v>
      </c>
      <c r="R106">
        <f t="shared" si="10"/>
        <v>1.4173748857713018</v>
      </c>
      <c r="S106">
        <f t="shared" si="11"/>
        <v>0.43755751580595081</v>
      </c>
      <c r="AG106">
        <v>103</v>
      </c>
      <c r="AH106">
        <f>(0.01)*COS(RADIANS(AG106))+'Centre of Gravity'!$F$17</f>
        <v>0.75294020210936341</v>
      </c>
      <c r="AI106">
        <f>((0.01)*SIN(RADIANS(AG106)))+'Centre of Gravity'!$F$18</f>
        <v>0.73751279913174828</v>
      </c>
      <c r="AK106">
        <v>103</v>
      </c>
      <c r="AL106">
        <f>(0.01)*COS(RADIANS(AK106))+'Centre of Gravity'!$E$17</f>
        <v>0.66673197093804293</v>
      </c>
      <c r="AM106">
        <f>((0.01)*SIN(RADIANS(AK106)))+'Centre of Gravity'!$E$18</f>
        <v>0.54896077816460231</v>
      </c>
    </row>
    <row r="107" spans="5:39">
      <c r="E107">
        <v>104</v>
      </c>
      <c r="F107">
        <f t="shared" si="14"/>
        <v>-7.2552376490340367E-2</v>
      </c>
      <c r="G107">
        <f t="shared" si="15"/>
        <v>0.59089168831017136</v>
      </c>
      <c r="I107">
        <v>104</v>
      </c>
      <c r="J107">
        <f t="shared" si="8"/>
        <v>1.3680930293888656</v>
      </c>
      <c r="K107">
        <f t="shared" si="12"/>
        <v>0.62635701138313915</v>
      </c>
      <c r="M107">
        <v>104</v>
      </c>
      <c r="N107">
        <f t="shared" si="9"/>
        <v>0.82377616128770181</v>
      </c>
      <c r="O107">
        <f t="shared" si="13"/>
        <v>0.46089311338390188</v>
      </c>
      <c r="Q107">
        <v>104</v>
      </c>
      <c r="R107">
        <f t="shared" si="10"/>
        <v>1.4152907816108828</v>
      </c>
      <c r="S107">
        <f t="shared" si="11"/>
        <v>0.43705716666532374</v>
      </c>
      <c r="AG107">
        <v>104</v>
      </c>
      <c r="AH107">
        <f>(0.01)*COS(RADIANS(AG107))+'Centre of Gravity'!$F$17</f>
        <v>0.75277049369680538</v>
      </c>
      <c r="AI107">
        <f>((0.01)*SIN(RADIANS(AG107)))+'Centre of Gravity'!$F$18</f>
        <v>0.73747205574665586</v>
      </c>
      <c r="AK107">
        <v>104</v>
      </c>
      <c r="AL107">
        <f>(0.01)*COS(RADIANS(AK107))+'Centre of Gravity'!$E$17</f>
        <v>0.66656226252548489</v>
      </c>
      <c r="AM107">
        <f>((0.01)*SIN(RADIANS(AK107)))+'Centre of Gravity'!$E$18</f>
        <v>0.5489200347795099</v>
      </c>
    </row>
    <row r="108" spans="5:39">
      <c r="E108">
        <v>105</v>
      </c>
      <c r="F108">
        <f t="shared" si="14"/>
        <v>-7.7619831626246E-2</v>
      </c>
      <c r="G108">
        <f t="shared" si="15"/>
        <v>0.58958115530409161</v>
      </c>
      <c r="I108">
        <v>105</v>
      </c>
      <c r="J108">
        <f t="shared" si="8"/>
        <v>1.3627214255619087</v>
      </c>
      <c r="K108">
        <f t="shared" si="12"/>
        <v>0.6249678201772948</v>
      </c>
      <c r="M108">
        <v>105</v>
      </c>
      <c r="N108">
        <f t="shared" si="9"/>
        <v>0.82306403092190406</v>
      </c>
      <c r="O108">
        <f t="shared" si="13"/>
        <v>0.46070894394895279</v>
      </c>
      <c r="Q108">
        <v>105</v>
      </c>
      <c r="R108">
        <f t="shared" si="10"/>
        <v>1.4132157271661849</v>
      </c>
      <c r="S108">
        <f t="shared" si="11"/>
        <v>0.436520521097429</v>
      </c>
      <c r="AG108">
        <v>105</v>
      </c>
      <c r="AH108">
        <f>(0.01)*COS(RADIANS(AG108))+'Centre of Gravity'!$F$17</f>
        <v>0.7526015222017769</v>
      </c>
      <c r="AI108">
        <f>((0.01)*SIN(RADIANS(AG108)))+'Centre of Gravity'!$F$18</f>
        <v>0.73742835674678664</v>
      </c>
      <c r="AK108">
        <v>105</v>
      </c>
      <c r="AL108">
        <f>(0.01)*COS(RADIANS(AK108))+'Centre of Gravity'!$E$17</f>
        <v>0.66639329103045641</v>
      </c>
      <c r="AM108">
        <f>((0.01)*SIN(RADIANS(AK108)))+'Centre of Gravity'!$E$18</f>
        <v>0.54887633577964068</v>
      </c>
    </row>
    <row r="109" spans="5:39">
      <c r="E109">
        <v>106</v>
      </c>
      <c r="F109">
        <f t="shared" si="14"/>
        <v>-8.266364300951802E-2</v>
      </c>
      <c r="G109">
        <f t="shared" si="15"/>
        <v>0.58818238261190181</v>
      </c>
      <c r="I109">
        <v>106</v>
      </c>
      <c r="J109">
        <f t="shared" si="8"/>
        <v>1.357374884585776</v>
      </c>
      <c r="K109">
        <f t="shared" si="12"/>
        <v>0.62348509313879152</v>
      </c>
      <c r="M109">
        <v>106</v>
      </c>
      <c r="N109">
        <f t="shared" si="9"/>
        <v>0.8223552232168424</v>
      </c>
      <c r="O109">
        <f t="shared" si="13"/>
        <v>0.46051237417532043</v>
      </c>
      <c r="Q109">
        <v>106</v>
      </c>
      <c r="R109">
        <f t="shared" si="10"/>
        <v>1.4111503545188935</v>
      </c>
      <c r="S109">
        <f t="shared" si="11"/>
        <v>0.43594774256970525</v>
      </c>
      <c r="AG109">
        <v>106</v>
      </c>
      <c r="AH109">
        <f>(0.01)*COS(RADIANS(AG109))+'Centre of Gravity'!$F$17</f>
        <v>0.75243333909463206</v>
      </c>
      <c r="AI109">
        <f>((0.01)*SIN(RADIANS(AG109)))+'Centre of Gravity'!$F$18</f>
        <v>0.73738171544327913</v>
      </c>
      <c r="AK109">
        <v>106</v>
      </c>
      <c r="AL109">
        <f>(0.01)*COS(RADIANS(AK109))+'Centre of Gravity'!$E$17</f>
        <v>0.66622510792331158</v>
      </c>
      <c r="AM109">
        <f>((0.01)*SIN(RADIANS(AK109)))+'Centre of Gravity'!$E$18</f>
        <v>0.54882969447613317</v>
      </c>
    </row>
    <row r="110" spans="5:39">
      <c r="E110">
        <v>107</v>
      </c>
      <c r="F110">
        <f t="shared" si="14"/>
        <v>-8.7682274246348724E-2</v>
      </c>
      <c r="G110">
        <f t="shared" si="15"/>
        <v>0.58669579631331437</v>
      </c>
      <c r="I110">
        <v>107</v>
      </c>
      <c r="J110">
        <f t="shared" si="8"/>
        <v>1.352055035068642</v>
      </c>
      <c r="K110">
        <f t="shared" si="12"/>
        <v>0.62190928192064887</v>
      </c>
      <c r="M110">
        <v>107</v>
      </c>
      <c r="N110">
        <f t="shared" si="9"/>
        <v>0.82164995408221009</v>
      </c>
      <c r="O110">
        <f t="shared" si="13"/>
        <v>0.46030346394006211</v>
      </c>
      <c r="Q110">
        <v>107</v>
      </c>
      <c r="R110">
        <f t="shared" si="10"/>
        <v>1.4090952928015243</v>
      </c>
      <c r="S110">
        <f t="shared" si="11"/>
        <v>0.43533900555604055</v>
      </c>
      <c r="AG110">
        <v>107</v>
      </c>
      <c r="AH110">
        <f>(0.01)*COS(RADIANS(AG110))+'Centre of Gravity'!$F$17</f>
        <v>0.75226599560557472</v>
      </c>
      <c r="AI110">
        <f>((0.01)*SIN(RADIANS(AG110)))+'Centre of Gravity'!$F$18</f>
        <v>0.73733214604352626</v>
      </c>
      <c r="AK110">
        <v>107</v>
      </c>
      <c r="AL110">
        <f>(0.01)*COS(RADIANS(AK110))+'Centre of Gravity'!$E$17</f>
        <v>0.66605776443425424</v>
      </c>
      <c r="AM110">
        <f>((0.01)*SIN(RADIANS(AK110)))+'Centre of Gravity'!$E$18</f>
        <v>0.5487801250763803</v>
      </c>
    </row>
    <row r="111" spans="5:39">
      <c r="E111">
        <v>108</v>
      </c>
      <c r="F111">
        <f t="shared" si="14"/>
        <v>-9.2674196613046711E-2</v>
      </c>
      <c r="G111">
        <f t="shared" si="15"/>
        <v>0.58512184923691657</v>
      </c>
      <c r="I111">
        <v>108</v>
      </c>
      <c r="J111">
        <f t="shared" si="8"/>
        <v>1.3467634974882043</v>
      </c>
      <c r="K111">
        <f t="shared" si="12"/>
        <v>0.62024086653022925</v>
      </c>
      <c r="M111">
        <v>108</v>
      </c>
      <c r="N111">
        <f t="shared" si="9"/>
        <v>0.82094843834981768</v>
      </c>
      <c r="O111">
        <f t="shared" si="13"/>
        <v>0.46008227687925923</v>
      </c>
      <c r="Q111">
        <v>108</v>
      </c>
      <c r="R111">
        <f t="shared" si="10"/>
        <v>1.4070511680057847</v>
      </c>
      <c r="S111">
        <f t="shared" si="11"/>
        <v>0.43469449548362632</v>
      </c>
      <c r="AG111">
        <v>108</v>
      </c>
      <c r="AH111">
        <f>(0.01)*COS(RADIANS(AG111))+'Centre of Gravity'!$F$17</f>
        <v>0.75209954270905266</v>
      </c>
      <c r="AI111">
        <f>((0.01)*SIN(RADIANS(AG111)))+'Centre of Gravity'!$F$18</f>
        <v>0.73727966364684749</v>
      </c>
      <c r="AK111">
        <v>108</v>
      </c>
      <c r="AL111">
        <f>(0.01)*COS(RADIANS(AK111))+'Centre of Gravity'!$E$17</f>
        <v>0.66589131153773218</v>
      </c>
      <c r="AM111">
        <f>((0.01)*SIN(RADIANS(AK111)))+'Centre of Gravity'!$E$18</f>
        <v>0.54872764267970153</v>
      </c>
    </row>
    <row r="112" spans="5:39">
      <c r="E112">
        <v>109</v>
      </c>
      <c r="F112">
        <f t="shared" si="14"/>
        <v>-9.7637889521701271E-2</v>
      </c>
      <c r="G112">
        <f t="shared" si="15"/>
        <v>0.58346102082223505</v>
      </c>
      <c r="I112">
        <v>109</v>
      </c>
      <c r="J112">
        <f t="shared" si="8"/>
        <v>1.3415018836980699</v>
      </c>
      <c r="K112">
        <f t="shared" si="12"/>
        <v>0.61848035518302269</v>
      </c>
      <c r="M112">
        <v>109</v>
      </c>
      <c r="N112">
        <f t="shared" si="9"/>
        <v>0.82025088970815296</v>
      </c>
      <c r="O112">
        <f t="shared" si="13"/>
        <v>0.45984888036863319</v>
      </c>
      <c r="Q112">
        <v>109</v>
      </c>
      <c r="R112">
        <f t="shared" si="10"/>
        <v>1.4050186027918889</v>
      </c>
      <c r="S112">
        <f t="shared" si="11"/>
        <v>0.43401440867647406</v>
      </c>
      <c r="AG112">
        <v>109</v>
      </c>
      <c r="AH112">
        <f>(0.01)*COS(RADIANS(AG112))+'Centre of Gravity'!$F$17</f>
        <v>0.75193403110823054</v>
      </c>
      <c r="AI112">
        <f>((0.01)*SIN(RADIANS(AG112)))+'Centre of Gravity'!$F$18</f>
        <v>0.73722428423988906</v>
      </c>
      <c r="AK112">
        <v>109</v>
      </c>
      <c r="AL112">
        <f>(0.01)*COS(RADIANS(AK112))+'Centre of Gravity'!$E$17</f>
        <v>0.66572579993691006</v>
      </c>
      <c r="AM112">
        <f>((0.01)*SIN(RADIANS(AK112)))+'Centre of Gravity'!$E$18</f>
        <v>0.5486722632727431</v>
      </c>
    </row>
    <row r="113" spans="5:39">
      <c r="E113">
        <v>110</v>
      </c>
      <c r="F113">
        <f t="shared" si="14"/>
        <v>-0.10257184098336805</v>
      </c>
      <c r="G113">
        <f t="shared" si="15"/>
        <v>0.58171381697369395</v>
      </c>
      <c r="I113">
        <v>110</v>
      </c>
      <c r="J113">
        <f t="shared" si="8"/>
        <v>1.3362717964367701</v>
      </c>
      <c r="K113">
        <f t="shared" si="12"/>
        <v>0.61662828414784021</v>
      </c>
      <c r="M113">
        <v>110</v>
      </c>
      <c r="N113">
        <f t="shared" si="9"/>
        <v>0.81955752063728948</v>
      </c>
      <c r="O113">
        <f t="shared" si="13"/>
        <v>0.45960334550302212</v>
      </c>
      <c r="Q113">
        <v>110</v>
      </c>
      <c r="R113">
        <f t="shared" si="10"/>
        <v>1.4029982162988912</v>
      </c>
      <c r="S113">
        <f t="shared" si="11"/>
        <v>0.43329895229561344</v>
      </c>
      <c r="AG113">
        <v>110</v>
      </c>
      <c r="AH113">
        <f>(0.01)*COS(RADIANS(AG113))+'Centre of Gravity'!$F$17</f>
        <v>0.75176951121954538</v>
      </c>
      <c r="AI113">
        <f>((0.01)*SIN(RADIANS(AG113)))+'Centre of Gravity'!$F$18</f>
        <v>0.73716602469175496</v>
      </c>
      <c r="AK113">
        <v>110</v>
      </c>
      <c r="AL113">
        <f>(0.01)*COS(RADIANS(AK113))+'Centre of Gravity'!$E$17</f>
        <v>0.6655612800482249</v>
      </c>
      <c r="AM113">
        <f>((0.01)*SIN(RADIANS(AK113)))+'Centre of Gravity'!$E$18</f>
        <v>0.548614003724609</v>
      </c>
    </row>
    <row r="114" spans="5:39">
      <c r="E114">
        <v>111</v>
      </c>
      <c r="F114">
        <f t="shared" si="14"/>
        <v>-0.10747454806863554</v>
      </c>
      <c r="G114">
        <f t="shared" si="15"/>
        <v>0.57988076990651083</v>
      </c>
      <c r="I114">
        <v>111</v>
      </c>
      <c r="J114">
        <f t="shared" si="8"/>
        <v>1.3310748288395491</v>
      </c>
      <c r="K114">
        <f t="shared" si="12"/>
        <v>0.61468521758346029</v>
      </c>
      <c r="M114">
        <v>111</v>
      </c>
      <c r="N114">
        <f t="shared" si="9"/>
        <v>0.81886854234416317</v>
      </c>
      <c r="O114">
        <f t="shared" si="13"/>
        <v>0.45934574707472453</v>
      </c>
      <c r="Q114">
        <v>111</v>
      </c>
      <c r="R114">
        <f t="shared" si="10"/>
        <v>1.4009906239560894</v>
      </c>
      <c r="S114">
        <f t="shared" si="11"/>
        <v>0.43254834427598882</v>
      </c>
      <c r="AG114">
        <v>111</v>
      </c>
      <c r="AH114">
        <f>(0.01)*COS(RADIANS(AG114))+'Centre of Gravity'!$F$17</f>
        <v>0.75160603315734908</v>
      </c>
      <c r="AI114">
        <f>((0.01)*SIN(RADIANS(AG114)))+'Centre of Gravity'!$F$18</f>
        <v>0.73710490274886797</v>
      </c>
      <c r="AK114">
        <v>111</v>
      </c>
      <c r="AL114">
        <f>(0.01)*COS(RADIANS(AK114))+'Centre of Gravity'!$E$17</f>
        <v>0.6653978019860286</v>
      </c>
      <c r="AM114">
        <f>((0.01)*SIN(RADIANS(AK114)))+'Centre of Gravity'!$E$18</f>
        <v>0.54855288178172201</v>
      </c>
    </row>
    <row r="115" spans="5:39">
      <c r="E115">
        <v>112</v>
      </c>
      <c r="F115">
        <f t="shared" si="14"/>
        <v>-0.11234451736543204</v>
      </c>
      <c r="G115">
        <f t="shared" si="15"/>
        <v>0.57796243798457958</v>
      </c>
      <c r="I115">
        <v>112</v>
      </c>
      <c r="J115">
        <f t="shared" si="8"/>
        <v>1.3259125639530815</v>
      </c>
      <c r="K115">
        <f t="shared" si="12"/>
        <v>0.61265174736678163</v>
      </c>
      <c r="M115">
        <v>112</v>
      </c>
      <c r="N115">
        <f t="shared" si="9"/>
        <v>0.81818416469823618</v>
      </c>
      <c r="O115">
        <f t="shared" si="13"/>
        <v>0.45907616355071723</v>
      </c>
      <c r="Q115">
        <v>112</v>
      </c>
      <c r="R115">
        <f t="shared" si="10"/>
        <v>1.398996437295559</v>
      </c>
      <c r="S115">
        <f t="shared" si="11"/>
        <v>0.43176281326007432</v>
      </c>
      <c r="AG115">
        <v>112</v>
      </c>
      <c r="AH115">
        <f>(0.01)*COS(RADIANS(AG115))+'Centre of Gravity'!$F$17</f>
        <v>0.75144364671864294</v>
      </c>
      <c r="AI115">
        <f>((0.01)*SIN(RADIANS(AG115)))+'Centre of Gravity'!$F$18</f>
        <v>0.73704093702956375</v>
      </c>
      <c r="AK115">
        <v>112</v>
      </c>
      <c r="AL115">
        <f>(0.01)*COS(RADIANS(AK115))+'Centre of Gravity'!$E$17</f>
        <v>0.66523541554732246</v>
      </c>
      <c r="AM115">
        <f>((0.01)*SIN(RADIANS(AK115)))+'Centre of Gravity'!$E$18</f>
        <v>0.54848891606241779</v>
      </c>
    </row>
    <row r="116" spans="5:39">
      <c r="E116">
        <v>113</v>
      </c>
      <c r="F116">
        <f t="shared" si="14"/>
        <v>-0.1171802654339332</v>
      </c>
      <c r="G116">
        <f t="shared" si="15"/>
        <v>0.57595940555038683</v>
      </c>
      <c r="I116">
        <v>113</v>
      </c>
      <c r="J116">
        <f t="shared" si="8"/>
        <v>1.3207865742532598</v>
      </c>
      <c r="K116">
        <f t="shared" si="12"/>
        <v>0.61052849291253075</v>
      </c>
      <c r="M116">
        <v>113</v>
      </c>
      <c r="N116">
        <f t="shared" si="9"/>
        <v>0.81750459616756943</v>
      </c>
      <c r="O116">
        <f t="shared" si="13"/>
        <v>0.4587946770487531</v>
      </c>
      <c r="Q116">
        <v>113</v>
      </c>
      <c r="R116">
        <f t="shared" si="10"/>
        <v>1.3970162637658747</v>
      </c>
      <c r="S116">
        <f t="shared" si="11"/>
        <v>0.43094259852822692</v>
      </c>
      <c r="AG116">
        <v>113</v>
      </c>
      <c r="AH116">
        <f>(0.01)*COS(RADIANS(AG116))+'Centre of Gravity'!$F$17</f>
        <v>0.75128240136790936</v>
      </c>
      <c r="AI116">
        <f>((0.01)*SIN(RADIANS(AG116)))+'Centre of Gravity'!$F$18</f>
        <v>0.73697414701842034</v>
      </c>
      <c r="AK116">
        <v>113</v>
      </c>
      <c r="AL116">
        <f>(0.01)*COS(RADIANS(AK116))+'Centre of Gravity'!$E$17</f>
        <v>0.66507417019658888</v>
      </c>
      <c r="AM116">
        <f>((0.01)*SIN(RADIANS(AK116)))+'Centre of Gravity'!$E$18</f>
        <v>0.54842212605127438</v>
      </c>
    </row>
    <row r="117" spans="5:39">
      <c r="E117">
        <v>114</v>
      </c>
      <c r="F117">
        <f t="shared" si="14"/>
        <v>-0.1219803192584325</v>
      </c>
      <c r="G117">
        <f t="shared" si="15"/>
        <v>0.57387228274701596</v>
      </c>
      <c r="I117">
        <v>114</v>
      </c>
      <c r="J117">
        <f t="shared" si="8"/>
        <v>1.3156984211662031</v>
      </c>
      <c r="K117">
        <f t="shared" si="12"/>
        <v>0.60831610098458277</v>
      </c>
      <c r="M117">
        <v>114</v>
      </c>
      <c r="N117">
        <f t="shared" si="9"/>
        <v>0.8168300437553202</v>
      </c>
      <c r="O117">
        <f t="shared" si="13"/>
        <v>0.45850137331234742</v>
      </c>
      <c r="Q117">
        <v>114</v>
      </c>
      <c r="R117">
        <f t="shared" si="10"/>
        <v>1.3950507065470763</v>
      </c>
      <c r="S117">
        <f t="shared" si="11"/>
        <v>0.43008794992579957</v>
      </c>
      <c r="AG117">
        <v>114</v>
      </c>
      <c r="AH117">
        <f>(0.01)*COS(RADIANS(AG117))+'Centre of Gravity'!$F$17</f>
        <v>0.7511223462220441</v>
      </c>
      <c r="AI117">
        <f>((0.01)*SIN(RADIANS(AG117)))+'Centre of Gravity'!$F$18</f>
        <v>0.73690455306032199</v>
      </c>
      <c r="AK117">
        <v>114</v>
      </c>
      <c r="AL117">
        <f>(0.01)*COS(RADIANS(AK117))+'Centre of Gravity'!$E$17</f>
        <v>0.66491411505072362</v>
      </c>
      <c r="AM117">
        <f>((0.01)*SIN(RADIANS(AK117)))+'Centre of Gravity'!$E$18</f>
        <v>0.54835253209317603</v>
      </c>
    </row>
    <row r="118" spans="5:39">
      <c r="E118">
        <v>115</v>
      </c>
      <c r="F118">
        <f t="shared" si="14"/>
        <v>-0.12674321669603572</v>
      </c>
      <c r="G118">
        <f t="shared" si="15"/>
        <v>0.57170170533229137</v>
      </c>
      <c r="I118">
        <v>115</v>
      </c>
      <c r="J118">
        <f t="shared" si="8"/>
        <v>1.3106496545926318</v>
      </c>
      <c r="K118">
        <f t="shared" si="12"/>
        <v>0.60601524549895092</v>
      </c>
      <c r="M118">
        <v>115</v>
      </c>
      <c r="N118">
        <f t="shared" si="9"/>
        <v>0.81616071293668802</v>
      </c>
      <c r="O118">
        <f t="shared" si="13"/>
        <v>0.45819634168465961</v>
      </c>
      <c r="Q118">
        <v>115</v>
      </c>
      <c r="R118">
        <f t="shared" si="10"/>
        <v>1.3931003643669335</v>
      </c>
      <c r="S118">
        <f t="shared" si="11"/>
        <v>0.42919912778703578</v>
      </c>
      <c r="AG118">
        <v>115</v>
      </c>
      <c r="AH118">
        <f>(0.01)*COS(RADIANS(AG118))+'Centre of Gravity'!$F$17</f>
        <v>0.75096353003539507</v>
      </c>
      <c r="AI118">
        <f>((0.01)*SIN(RADIANS(AG118)))+'Centre of Gravity'!$F$18</f>
        <v>0.73683217635426246</v>
      </c>
      <c r="AK118">
        <v>115</v>
      </c>
      <c r="AL118">
        <f>(0.01)*COS(RADIANS(AK118))+'Centre of Gravity'!$E$17</f>
        <v>0.66475529886407458</v>
      </c>
      <c r="AM118">
        <f>((0.01)*SIN(RADIANS(AK118)))+'Centre of Gravity'!$E$18</f>
        <v>0.5482801553871165</v>
      </c>
    </row>
    <row r="119" spans="5:39">
      <c r="E119">
        <v>116</v>
      </c>
      <c r="F119">
        <f t="shared" si="14"/>
        <v>-0.13146750692204434</v>
      </c>
      <c r="G119">
        <f t="shared" si="15"/>
        <v>0.56944833448512022</v>
      </c>
      <c r="I119">
        <v>116</v>
      </c>
      <c r="J119">
        <f t="shared" si="8"/>
        <v>1.3056418124357523</v>
      </c>
      <c r="K119">
        <f t="shared" si="12"/>
        <v>0.60362662731850514</v>
      </c>
      <c r="M119">
        <v>116</v>
      </c>
      <c r="N119">
        <f t="shared" si="9"/>
        <v>0.81549680759632415</v>
      </c>
      <c r="O119">
        <f t="shared" si="13"/>
        <v>0.45787967508127836</v>
      </c>
      <c r="Q119">
        <v>116</v>
      </c>
      <c r="R119">
        <f t="shared" si="10"/>
        <v>1.3911658313185673</v>
      </c>
      <c r="S119">
        <f t="shared" si="11"/>
        <v>0.42827640285576918</v>
      </c>
      <c r="AG119">
        <v>116</v>
      </c>
      <c r="AH119">
        <f>(0.01)*COS(RADIANS(AG119))+'Centre of Gravity'!$F$17</f>
        <v>0.75080600118491136</v>
      </c>
      <c r="AI119">
        <f>((0.01)*SIN(RADIANS(AG119)))+'Centre of Gravity'!$F$18</f>
        <v>0.7367570389468876</v>
      </c>
      <c r="AK119">
        <v>116</v>
      </c>
      <c r="AL119">
        <f>(0.01)*COS(RADIANS(AK119))+'Centre of Gravity'!$E$17</f>
        <v>0.66459777001359088</v>
      </c>
      <c r="AM119">
        <f>((0.01)*SIN(RADIANS(AK119)))+'Centre of Gravity'!$E$18</f>
        <v>0.54820501797974164</v>
      </c>
    </row>
    <row r="120" spans="5:39">
      <c r="E120">
        <v>117</v>
      </c>
      <c r="F120">
        <f t="shared" si="14"/>
        <v>-0.13615175087189005</v>
      </c>
      <c r="G120">
        <f t="shared" si="15"/>
        <v>0.5671128566040915</v>
      </c>
      <c r="I120">
        <v>117</v>
      </c>
      <c r="J120">
        <f t="shared" si="8"/>
        <v>1.3006764201327983</v>
      </c>
      <c r="K120">
        <f t="shared" si="12"/>
        <v>0.60115097403948203</v>
      </c>
      <c r="M120">
        <v>117</v>
      </c>
      <c r="N120">
        <f t="shared" si="9"/>
        <v>0.81483852996622663</v>
      </c>
      <c r="O120">
        <f t="shared" si="13"/>
        <v>0.45755146996191876</v>
      </c>
      <c r="Q120">
        <v>117</v>
      </c>
      <c r="R120">
        <f t="shared" si="10"/>
        <v>1.3892476966794851</v>
      </c>
      <c r="S120">
        <f t="shared" si="11"/>
        <v>0.42732005620295249</v>
      </c>
      <c r="AG120">
        <v>117</v>
      </c>
      <c r="AH120">
        <f>(0.01)*COS(RADIANS(AG120))+'Centre of Gravity'!$F$17</f>
        <v>0.75064980765540668</v>
      </c>
      <c r="AI120">
        <f>((0.01)*SIN(RADIANS(AG120)))+'Centre of Gravity'!$F$18</f>
        <v>0.73667916372577957</v>
      </c>
      <c r="AK120">
        <v>117</v>
      </c>
      <c r="AL120">
        <f>(0.01)*COS(RADIANS(AK120))+'Centre of Gravity'!$E$17</f>
        <v>0.66444157648408619</v>
      </c>
      <c r="AM120">
        <f>((0.01)*SIN(RADIANS(AK120)))+'Centre of Gravity'!$E$18</f>
        <v>0.54812714275863361</v>
      </c>
    </row>
    <row r="121" spans="5:39">
      <c r="E121">
        <v>118</v>
      </c>
      <c r="F121">
        <f t="shared" si="14"/>
        <v>-0.14079452167948869</v>
      </c>
      <c r="G121">
        <f t="shared" si="15"/>
        <v>0.5646959830983922</v>
      </c>
      <c r="I121">
        <v>118</v>
      </c>
      <c r="J121">
        <f t="shared" si="8"/>
        <v>1.2957549901903653</v>
      </c>
      <c r="K121">
        <f t="shared" si="12"/>
        <v>0.59858903976985278</v>
      </c>
      <c r="M121">
        <v>118</v>
      </c>
      <c r="N121">
        <f t="shared" si="9"/>
        <v>0.81418608056413844</v>
      </c>
      <c r="O121">
        <f t="shared" si="13"/>
        <v>0.45721182630103946</v>
      </c>
      <c r="Q121">
        <v>118</v>
      </c>
      <c r="R121">
        <f t="shared" si="10"/>
        <v>1.3873465447320787</v>
      </c>
      <c r="S121">
        <f t="shared" si="11"/>
        <v>0.42633037914104049</v>
      </c>
      <c r="AG121">
        <v>118</v>
      </c>
      <c r="AH121">
        <f>(0.01)*COS(RADIANS(AG121))+'Centre of Gravity'!$F$17</f>
        <v>0.75049499702494316</v>
      </c>
      <c r="AI121">
        <f>((0.01)*SIN(RADIANS(AG121)))+'Centre of Gravity'!$F$18</f>
        <v>0.73659857441248522</v>
      </c>
      <c r="AK121">
        <v>118</v>
      </c>
      <c r="AL121">
        <f>(0.01)*COS(RADIANS(AK121))+'Centre of Gravity'!$E$17</f>
        <v>0.66428676585362267</v>
      </c>
      <c r="AM121">
        <f>((0.01)*SIN(RADIANS(AK121)))+'Centre of Gravity'!$E$18</f>
        <v>0.54804655344533926</v>
      </c>
    </row>
    <row r="122" spans="5:39">
      <c r="E122">
        <v>119</v>
      </c>
      <c r="F122">
        <f t="shared" si="14"/>
        <v>-0.14539440511187646</v>
      </c>
      <c r="G122">
        <f t="shared" si="15"/>
        <v>0.56219845017110481</v>
      </c>
      <c r="I122">
        <v>119</v>
      </c>
      <c r="J122">
        <f t="shared" si="8"/>
        <v>1.2908790217236896</v>
      </c>
      <c r="K122">
        <f t="shared" si="12"/>
        <v>0.59594160489961379</v>
      </c>
      <c r="M122">
        <v>119</v>
      </c>
      <c r="N122">
        <f t="shared" si="9"/>
        <v>0.81353965813246798</v>
      </c>
      <c r="O122">
        <f t="shared" si="13"/>
        <v>0.45686084755738982</v>
      </c>
      <c r="Q122">
        <v>119</v>
      </c>
      <c r="R122">
        <f t="shared" si="10"/>
        <v>1.3854629545856487</v>
      </c>
      <c r="S122">
        <f t="shared" si="11"/>
        <v>0.42530767313525347</v>
      </c>
      <c r="AG122">
        <v>119</v>
      </c>
      <c r="AH122">
        <f>(0.01)*COS(RADIANS(AG122))+'Centre of Gravity'!$F$17</f>
        <v>0.7503416164503387</v>
      </c>
      <c r="AI122">
        <f>((0.01)*SIN(RADIANS(AG122)))+'Centre of Gravity'!$F$18</f>
        <v>0.73651529555528994</v>
      </c>
      <c r="AK122">
        <v>119</v>
      </c>
      <c r="AL122">
        <f>(0.01)*COS(RADIANS(AK122))+'Centre of Gravity'!$E$17</f>
        <v>0.66413338527901822</v>
      </c>
      <c r="AM122">
        <f>((0.01)*SIN(RADIANS(AK122)))+'Centre of Gravity'!$E$18</f>
        <v>0.54796327458814398</v>
      </c>
    </row>
    <row r="123" spans="5:39">
      <c r="E123">
        <v>120</v>
      </c>
      <c r="F123">
        <f t="shared" si="14"/>
        <v>-0.14994999999999994</v>
      </c>
      <c r="G123">
        <f t="shared" si="15"/>
        <v>0.55962101859495317</v>
      </c>
      <c r="I123">
        <v>120</v>
      </c>
      <c r="J123">
        <f t="shared" si="8"/>
        <v>1.2860500000000001</v>
      </c>
      <c r="K123">
        <f t="shared" si="12"/>
        <v>0.59320947586307304</v>
      </c>
      <c r="M123">
        <v>120</v>
      </c>
      <c r="N123">
        <f t="shared" si="9"/>
        <v>0.81289945957774989</v>
      </c>
      <c r="O123">
        <f t="shared" si="13"/>
        <v>0.45649864064249518</v>
      </c>
      <c r="Q123">
        <v>120</v>
      </c>
      <c r="R123">
        <f t="shared" si="10"/>
        <v>1.3835975</v>
      </c>
      <c r="S123">
        <f t="shared" si="11"/>
        <v>0.42425224971174796</v>
      </c>
      <c r="AG123">
        <v>120</v>
      </c>
      <c r="AH123">
        <f>(0.01)*COS(RADIANS(AG123))+'Centre of Gravity'!$F$17</f>
        <v>0.7501897126528021</v>
      </c>
      <c r="AI123">
        <f>((0.01)*SIN(RADIANS(AG123)))+'Centre of Gravity'!$F$18</f>
        <v>0.73642935252174035</v>
      </c>
      <c r="AK123">
        <v>120</v>
      </c>
      <c r="AL123">
        <f>(0.01)*COS(RADIANS(AK123))+'Centre of Gravity'!$E$17</f>
        <v>0.66398148148148162</v>
      </c>
      <c r="AM123">
        <f>((0.01)*SIN(RADIANS(AK123)))+'Centre of Gravity'!$E$18</f>
        <v>0.54787733155459439</v>
      </c>
    </row>
    <row r="124" spans="5:39">
      <c r="E124">
        <v>121</v>
      </c>
      <c r="F124">
        <f t="shared" si="14"/>
        <v>-0.15445991866552528</v>
      </c>
      <c r="G124">
        <f t="shared" si="15"/>
        <v>0.55696447348056344</v>
      </c>
      <c r="I124">
        <v>121</v>
      </c>
      <c r="J124">
        <f t="shared" si="8"/>
        <v>1.2812693959860939</v>
      </c>
      <c r="K124">
        <f t="shared" si="12"/>
        <v>0.59039348489320143</v>
      </c>
      <c r="M124">
        <v>121</v>
      </c>
      <c r="N124">
        <f t="shared" si="9"/>
        <v>0.81226567991066556</v>
      </c>
      <c r="O124">
        <f t="shared" si="13"/>
        <v>0.45612531588809052</v>
      </c>
      <c r="Q124">
        <v>121</v>
      </c>
      <c r="R124">
        <f t="shared" si="10"/>
        <v>1.3817507492106709</v>
      </c>
      <c r="S124">
        <f t="shared" si="11"/>
        <v>0.42316443036272289</v>
      </c>
      <c r="AG124">
        <v>121</v>
      </c>
      <c r="AH124">
        <f>(0.01)*COS(RADIANS(AG124))+'Centre of Gravity'!$F$17</f>
        <v>0.75003933190370153</v>
      </c>
      <c r="AI124">
        <f>((0.01)*SIN(RADIANS(AG124)))+'Centre of Gravity'!$F$18</f>
        <v>0.73634077149091703</v>
      </c>
      <c r="AK124">
        <v>121</v>
      </c>
      <c r="AL124">
        <f>(0.01)*COS(RADIANS(AK124))+'Centre of Gravity'!$E$17</f>
        <v>0.66383110073238105</v>
      </c>
      <c r="AM124">
        <f>((0.01)*SIN(RADIANS(AK124)))+'Centre of Gravity'!$E$18</f>
        <v>0.54778875052377107</v>
      </c>
    </row>
    <row r="125" spans="5:39">
      <c r="E125">
        <v>122</v>
      </c>
      <c r="F125">
        <f t="shared" si="14"/>
        <v>-0.15892278734353812</v>
      </c>
      <c r="G125">
        <f t="shared" si="15"/>
        <v>0.55422962403731213</v>
      </c>
      <c r="I125">
        <v>122</v>
      </c>
      <c r="J125">
        <f t="shared" si="8"/>
        <v>1.2765386659002642</v>
      </c>
      <c r="K125">
        <f t="shared" si="12"/>
        <v>0.58749448976812779</v>
      </c>
      <c r="M125">
        <v>122</v>
      </c>
      <c r="N125">
        <f t="shared" si="9"/>
        <v>0.8116385121866414</v>
      </c>
      <c r="O125">
        <f t="shared" si="13"/>
        <v>0.45574098701251253</v>
      </c>
      <c r="Q125">
        <v>122</v>
      </c>
      <c r="R125">
        <f t="shared" si="10"/>
        <v>1.3799232647558413</v>
      </c>
      <c r="S125">
        <f t="shared" si="11"/>
        <v>0.42204454644848988</v>
      </c>
      <c r="AG125">
        <v>122</v>
      </c>
      <c r="AH125">
        <f>(0.01)*COS(RADIANS(AG125))+'Centre of Gravity'!$F$17</f>
        <v>0.74989052001047007</v>
      </c>
      <c r="AI125">
        <f>((0.01)*SIN(RADIANS(AG125)))+'Centre of Gravity'!$F$18</f>
        <v>0.73624957944546021</v>
      </c>
      <c r="AK125">
        <v>122</v>
      </c>
      <c r="AL125">
        <f>(0.01)*COS(RADIANS(AK125))+'Centre of Gravity'!$E$17</f>
        <v>0.66368228883914959</v>
      </c>
      <c r="AM125">
        <f>((0.01)*SIN(RADIANS(AK125)))+'Centre of Gravity'!$E$18</f>
        <v>0.54769755847831425</v>
      </c>
    </row>
    <row r="126" spans="5:39">
      <c r="E126">
        <v>123</v>
      </c>
      <c r="F126">
        <f t="shared" si="14"/>
        <v>-0.16333724660100662</v>
      </c>
      <c r="G126">
        <f t="shared" si="15"/>
        <v>0.55141730332683259</v>
      </c>
      <c r="I126">
        <v>123</v>
      </c>
      <c r="J126">
        <f t="shared" si="8"/>
        <v>1.271859250768723</v>
      </c>
      <c r="K126">
        <f t="shared" si="12"/>
        <v>0.58451337354985022</v>
      </c>
      <c r="M126">
        <v>123</v>
      </c>
      <c r="N126">
        <f t="shared" si="9"/>
        <v>0.81101814744704148</v>
      </c>
      <c r="O126">
        <f t="shared" si="13"/>
        <v>0.45534577108605989</v>
      </c>
      <c r="Q126">
        <v>123</v>
      </c>
      <c r="R126">
        <f t="shared" si="10"/>
        <v>1.3781156033049797</v>
      </c>
      <c r="S126">
        <f t="shared" si="11"/>
        <v>0.42089293909653774</v>
      </c>
      <c r="AG126">
        <v>123</v>
      </c>
      <c r="AH126">
        <f>(0.01)*COS(RADIANS(AG126))+'Centre of Gravity'!$F$17</f>
        <v>0.74974332230265184</v>
      </c>
      <c r="AI126">
        <f>((0.01)*SIN(RADIANS(AG126)))+'Centre of Gravity'!$F$18</f>
        <v>0.73615580416335014</v>
      </c>
      <c r="AK126">
        <v>123</v>
      </c>
      <c r="AL126">
        <f>(0.01)*COS(RADIANS(AK126))+'Centre of Gravity'!$E$17</f>
        <v>0.66353509113133136</v>
      </c>
      <c r="AM126">
        <f>((0.01)*SIN(RADIANS(AK126)))+'Centre of Gravity'!$E$18</f>
        <v>0.54760378319620417</v>
      </c>
    </row>
    <row r="127" spans="5:39">
      <c r="E127">
        <v>124</v>
      </c>
      <c r="F127">
        <f t="shared" si="14"/>
        <v>-0.16770195175087693</v>
      </c>
      <c r="G127">
        <f t="shared" si="15"/>
        <v>0.54852836800925697</v>
      </c>
      <c r="I127">
        <v>124</v>
      </c>
      <c r="J127">
        <f t="shared" si="8"/>
        <v>1.2672325759866496</v>
      </c>
      <c r="K127">
        <f t="shared" si="12"/>
        <v>0.58145104431524763</v>
      </c>
      <c r="M127">
        <v>124</v>
      </c>
      <c r="N127">
        <f t="shared" si="9"/>
        <v>0.81040477466097527</v>
      </c>
      <c r="O127">
        <f t="shared" si="13"/>
        <v>0.45493978849533223</v>
      </c>
      <c r="Q127">
        <v>124</v>
      </c>
      <c r="R127">
        <f t="shared" si="10"/>
        <v>1.3763283154892749</v>
      </c>
      <c r="S127">
        <f t="shared" si="11"/>
        <v>0.41970995909762188</v>
      </c>
      <c r="AG127">
        <v>124</v>
      </c>
      <c r="AH127">
        <f>(0.01)*COS(RADIANS(AG127))+'Centre of Gravity'!$F$17</f>
        <v>0.74959778361809459</v>
      </c>
      <c r="AI127">
        <f>((0.01)*SIN(RADIANS(AG127)))+'Centre of Gravity'!$F$18</f>
        <v>0.7360594742094464</v>
      </c>
      <c r="AK127">
        <v>124</v>
      </c>
      <c r="AL127">
        <f>(0.01)*COS(RADIANS(AK127))+'Centre of Gravity'!$E$17</f>
        <v>0.66338955244677411</v>
      </c>
      <c r="AM127">
        <f>((0.01)*SIN(RADIANS(AK127)))+'Centre of Gravity'!$E$18</f>
        <v>0.54750745324230043</v>
      </c>
    </row>
    <row r="128" spans="5:39">
      <c r="E128">
        <v>125</v>
      </c>
      <c r="F128">
        <f t="shared" si="14"/>
        <v>-0.17201557326167874</v>
      </c>
      <c r="G128">
        <f t="shared" si="15"/>
        <v>0.54556369808226857</v>
      </c>
      <c r="I128">
        <v>125</v>
      </c>
      <c r="J128">
        <f t="shared" si="8"/>
        <v>1.2626600508840025</v>
      </c>
      <c r="K128">
        <f t="shared" si="12"/>
        <v>0.57830843487947037</v>
      </c>
      <c r="M128">
        <v>125</v>
      </c>
      <c r="N128">
        <f t="shared" si="9"/>
        <v>0.80979858066773502</v>
      </c>
      <c r="O128">
        <f t="shared" si="13"/>
        <v>0.45452316290655953</v>
      </c>
      <c r="Q128">
        <v>125</v>
      </c>
      <c r="R128">
        <f t="shared" si="10"/>
        <v>1.3745619457339098</v>
      </c>
      <c r="S128">
        <f t="shared" si="11"/>
        <v>0.4184959667989096</v>
      </c>
      <c r="AG128">
        <v>125</v>
      </c>
      <c r="AH128">
        <f>(0.01)*COS(RADIANS(AG128))+'Centre of Gravity'!$F$17</f>
        <v>0.74945394828929168</v>
      </c>
      <c r="AI128">
        <f>((0.01)*SIN(RADIANS(AG128)))+'Centre of Gravity'!$F$18</f>
        <v>0.73596061892678588</v>
      </c>
      <c r="AK128">
        <v>125</v>
      </c>
      <c r="AL128">
        <f>(0.01)*COS(RADIANS(AK128))+'Centre of Gravity'!$E$17</f>
        <v>0.6632457171179712</v>
      </c>
      <c r="AM128">
        <f>((0.01)*SIN(RADIANS(AK128)))+'Centre of Gravity'!$E$18</f>
        <v>0.54740859795963992</v>
      </c>
    </row>
    <row r="129" spans="5:39">
      <c r="E129">
        <v>126</v>
      </c>
      <c r="F129">
        <f t="shared" si="14"/>
        <v>-0.17627679716251266</v>
      </c>
      <c r="G129">
        <f t="shared" si="15"/>
        <v>0.54252419661304674</v>
      </c>
      <c r="I129">
        <v>126</v>
      </c>
      <c r="J129">
        <f t="shared" si="8"/>
        <v>1.2581430682962229</v>
      </c>
      <c r="K129">
        <f t="shared" si="12"/>
        <v>0.57508650251179572</v>
      </c>
      <c r="M129">
        <v>126</v>
      </c>
      <c r="N129">
        <f t="shared" si="9"/>
        <v>0.80919975011988354</v>
      </c>
      <c r="O129">
        <f t="shared" si="13"/>
        <v>0.45409602122793213</v>
      </c>
      <c r="Q129">
        <v>126</v>
      </c>
      <c r="R129">
        <f t="shared" si="10"/>
        <v>1.3728170320922228</v>
      </c>
      <c r="S129">
        <f t="shared" si="11"/>
        <v>0.41725133199421538</v>
      </c>
      <c r="AG129">
        <v>126</v>
      </c>
      <c r="AH129">
        <f>(0.01)*COS(RADIANS(AG129))+'Centre of Gravity'!$F$17</f>
        <v>0.74931186012987738</v>
      </c>
      <c r="AI129">
        <f>((0.01)*SIN(RADIANS(AG129)))+'Centre of Gravity'!$F$18</f>
        <v>0.73585926842764537</v>
      </c>
      <c r="AK129">
        <v>126</v>
      </c>
      <c r="AL129">
        <f>(0.01)*COS(RADIANS(AK129))+'Centre of Gravity'!$E$17</f>
        <v>0.6631036289585569</v>
      </c>
      <c r="AM129">
        <f>((0.01)*SIN(RADIANS(AK129)))+'Centre of Gravity'!$E$18</f>
        <v>0.54730724746049941</v>
      </c>
    </row>
    <row r="130" spans="5:39">
      <c r="E130">
        <v>127</v>
      </c>
      <c r="F130">
        <f t="shared" si="14"/>
        <v>-0.18048432544329931</v>
      </c>
      <c r="G130">
        <f t="shared" si="15"/>
        <v>0.5394107894631831</v>
      </c>
      <c r="I130">
        <v>127</v>
      </c>
      <c r="J130">
        <f t="shared" si="8"/>
        <v>1.253683004139964</v>
      </c>
      <c r="K130">
        <f t="shared" si="12"/>
        <v>0.57178622864403428</v>
      </c>
      <c r="M130">
        <v>127</v>
      </c>
      <c r="N130">
        <f t="shared" si="9"/>
        <v>0.80860846542700671</v>
      </c>
      <c r="O130">
        <f t="shared" si="13"/>
        <v>0.45365849357094312</v>
      </c>
      <c r="Q130">
        <v>127</v>
      </c>
      <c r="R130">
        <f t="shared" si="10"/>
        <v>1.3710941060818127</v>
      </c>
      <c r="S130">
        <f t="shared" si="11"/>
        <v>0.41597643381135774</v>
      </c>
      <c r="AG130">
        <v>127</v>
      </c>
      <c r="AH130">
        <f>(0.01)*COS(RADIANS(AG130))+'Centre of Gravity'!$F$17</f>
        <v>0.74917156242128158</v>
      </c>
      <c r="AI130">
        <f>((0.01)*SIN(RADIANS(AG130)))+'Centre of Gravity'!$F$18</f>
        <v>0.73575545358436889</v>
      </c>
      <c r="AK130">
        <v>127</v>
      </c>
      <c r="AL130">
        <f>(0.01)*COS(RADIANS(AK130))+'Centre of Gravity'!$E$17</f>
        <v>0.6629633312499611</v>
      </c>
      <c r="AM130">
        <f>((0.01)*SIN(RADIANS(AK130)))+'Centre of Gravity'!$E$18</f>
        <v>0.54720343261722293</v>
      </c>
    </row>
    <row r="131" spans="5:39">
      <c r="E131">
        <v>128</v>
      </c>
      <c r="F131">
        <f t="shared" si="14"/>
        <v>-0.18463687645016491</v>
      </c>
      <c r="G131">
        <f t="shared" si="15"/>
        <v>0.5362244250066559</v>
      </c>
      <c r="I131">
        <v>128</v>
      </c>
      <c r="J131">
        <f t="shared" ref="J131:J194" si="16">($C$3)*COS(RADIANS(I131))+($C$14)</f>
        <v>1.2492812169939733</v>
      </c>
      <c r="K131">
        <f t="shared" si="12"/>
        <v>0.56840861857157687</v>
      </c>
      <c r="M131">
        <v>128</v>
      </c>
      <c r="N131">
        <f t="shared" ref="N131:N194" si="17">($C$8/2000)*COS(RADIANS(M131))+($V$4-($C$12/1000))</f>
        <v>0.80802490670014993</v>
      </c>
      <c r="O131">
        <f t="shared" si="13"/>
        <v>0.45321071321075529</v>
      </c>
      <c r="Q131">
        <v>128</v>
      </c>
      <c r="R131">
        <f t="shared" ref="R131:R194" si="18">($C$9/2000)*COS(RADIANS(Q131))+($C$14)</f>
        <v>1.3693936925226327</v>
      </c>
      <c r="S131">
        <f t="shared" ref="S131:S194" si="19">(($C$9/2000)*SIN(RADIANS(Q131)))+$C$3</f>
        <v>0.41467166059667349</v>
      </c>
      <c r="AG131">
        <v>128</v>
      </c>
      <c r="AH131">
        <f>(0.01)*COS(RADIANS(AG131))+'Centre of Gravity'!$F$17</f>
        <v>0.74903309789954553</v>
      </c>
      <c r="AI131">
        <f>((0.01)*SIN(RADIANS(AG131)))+'Centre of Gravity'!$F$18</f>
        <v>0.7356492060199632</v>
      </c>
      <c r="AK131">
        <v>128</v>
      </c>
      <c r="AL131">
        <f>(0.01)*COS(RADIANS(AK131))+'Centre of Gravity'!$E$17</f>
        <v>0.66282486672822505</v>
      </c>
      <c r="AM131">
        <f>((0.01)*SIN(RADIANS(AK131)))+'Centre of Gravity'!$E$18</f>
        <v>0.54709718505281724</v>
      </c>
    </row>
    <row r="132" spans="5:39">
      <c r="E132">
        <v>129</v>
      </c>
      <c r="F132">
        <f t="shared" si="14"/>
        <v>-0.1887331852758462</v>
      </c>
      <c r="G132">
        <f t="shared" si="15"/>
        <v>0.53296607384094563</v>
      </c>
      <c r="I132">
        <v>129</v>
      </c>
      <c r="J132">
        <f t="shared" si="16"/>
        <v>1.2449390476852569</v>
      </c>
      <c r="K132">
        <f t="shared" ref="K132:K195" si="20">(($C$3)*SIN(RADIANS(E132)))+$C$3</f>
        <v>0.56495470114717095</v>
      </c>
      <c r="M132">
        <v>129</v>
      </c>
      <c r="N132">
        <f t="shared" si="17"/>
        <v>0.80744925169695447</v>
      </c>
      <c r="O132">
        <f t="shared" ref="O132:O195" si="21">(($C$8/2000)*SIN(RADIANS(M132)))+($C$10/1000)</f>
        <v>0.45275281654560401</v>
      </c>
      <c r="Q132">
        <v>129</v>
      </c>
      <c r="R132">
        <f t="shared" si="18"/>
        <v>1.3677163093771247</v>
      </c>
      <c r="S132">
        <f t="shared" si="19"/>
        <v>0.41333740979672329</v>
      </c>
      <c r="AG132">
        <v>129</v>
      </c>
      <c r="AH132">
        <f>(0.01)*COS(RADIANS(AG132))+'Centre of Gravity'!$F$17</f>
        <v>0.74889650874230373</v>
      </c>
      <c r="AI132">
        <f>((0.01)*SIN(RADIANS(AG132)))+'Centre of Gravity'!$F$18</f>
        <v>0.73554055809846564</v>
      </c>
      <c r="AK132">
        <v>129</v>
      </c>
      <c r="AL132">
        <f>(0.01)*COS(RADIANS(AK132))+'Centre of Gravity'!$E$17</f>
        <v>0.66268827757098325</v>
      </c>
      <c r="AM132">
        <f>((0.01)*SIN(RADIANS(AK132)))+'Centre of Gravity'!$E$18</f>
        <v>0.54698853713131967</v>
      </c>
    </row>
    <row r="133" spans="5:39">
      <c r="E133">
        <v>130</v>
      </c>
      <c r="F133">
        <f t="shared" ref="F133:F196" si="22">($C$2)*COS(RADIANS(E133))</f>
        <v>-0.19277200414499315</v>
      </c>
      <c r="G133">
        <f t="shared" ref="G133:G196" si="23">(($C$2)*SIN(RADIANS(E133)))+$C$2</f>
        <v>0.52963672849138155</v>
      </c>
      <c r="I133">
        <v>130</v>
      </c>
      <c r="J133">
        <f t="shared" si="16"/>
        <v>1.2406578188806492</v>
      </c>
      <c r="K133">
        <f t="shared" si="20"/>
        <v>0.56142552846752303</v>
      </c>
      <c r="M133">
        <v>130</v>
      </c>
      <c r="N133">
        <f t="shared" si="17"/>
        <v>0.80688167576751058</v>
      </c>
      <c r="O133">
        <f t="shared" si="21"/>
        <v>0.4522849430552493</v>
      </c>
      <c r="Q133">
        <v>130</v>
      </c>
      <c r="R133">
        <f t="shared" si="18"/>
        <v>1.3660624675924447</v>
      </c>
      <c r="S133">
        <f t="shared" si="19"/>
        <v>0.41197408783722606</v>
      </c>
      <c r="AG133">
        <v>130</v>
      </c>
      <c r="AH133">
        <f>(0.01)*COS(RADIANS(AG133))+'Centre of Gravity'!$F$17</f>
        <v>0.74876183655593676</v>
      </c>
      <c r="AI133">
        <f>((0.01)*SIN(RADIANS(AG133)))+'Centre of Gravity'!$F$18</f>
        <v>0.73542954291508567</v>
      </c>
      <c r="AK133">
        <v>130</v>
      </c>
      <c r="AL133">
        <f>(0.01)*COS(RADIANS(AK133))+'Centre of Gravity'!$E$17</f>
        <v>0.66255360538461627</v>
      </c>
      <c r="AM133">
        <f>((0.01)*SIN(RADIANS(AK133)))+'Centre of Gravity'!$E$18</f>
        <v>0.5468775219479397</v>
      </c>
    </row>
    <row r="134" spans="5:39">
      <c r="E134">
        <v>131</v>
      </c>
      <c r="F134">
        <f t="shared" si="22"/>
        <v>-0.19675210279425309</v>
      </c>
      <c r="G134">
        <f t="shared" si="23"/>
        <v>0.5262374031088094</v>
      </c>
      <c r="I134">
        <v>131</v>
      </c>
      <c r="J134">
        <f t="shared" si="16"/>
        <v>1.2364388346839179</v>
      </c>
      <c r="K134">
        <f t="shared" si="20"/>
        <v>0.55782217555281921</v>
      </c>
      <c r="M134">
        <v>131</v>
      </c>
      <c r="N134">
        <f t="shared" si="17"/>
        <v>0.80632235180094491</v>
      </c>
      <c r="O134">
        <f t="shared" si="21"/>
        <v>0.4518072352584887</v>
      </c>
      <c r="Q134">
        <v>131</v>
      </c>
      <c r="R134">
        <f t="shared" si="18"/>
        <v>1.3644326709448209</v>
      </c>
      <c r="S134">
        <f t="shared" si="19"/>
        <v>0.41058210999925748</v>
      </c>
      <c r="AG134">
        <v>131</v>
      </c>
      <c r="AH134">
        <f>(0.01)*COS(RADIANS(AG134))+'Centre of Gravity'!$F$17</f>
        <v>0.74862912236289703</v>
      </c>
      <c r="AI134">
        <f>((0.01)*SIN(RADIANS(AG134)))+'Centre of Gravity'!$F$18</f>
        <v>0.7353161942861236</v>
      </c>
      <c r="AK134">
        <v>131</v>
      </c>
      <c r="AL134">
        <f>(0.01)*COS(RADIANS(AK134))+'Centre of Gravity'!$E$17</f>
        <v>0.66242089119157654</v>
      </c>
      <c r="AM134">
        <f>((0.01)*SIN(RADIANS(AK134)))+'Centre of Gravity'!$E$18</f>
        <v>0.54676417331897764</v>
      </c>
    </row>
    <row r="135" spans="5:39">
      <c r="E135">
        <v>132</v>
      </c>
      <c r="F135">
        <f t="shared" si="22"/>
        <v>-0.20067226884702158</v>
      </c>
      <c r="G135">
        <f t="shared" si="23"/>
        <v>0.52276913316067053</v>
      </c>
      <c r="I135">
        <v>132</v>
      </c>
      <c r="J135">
        <f t="shared" si="16"/>
        <v>1.2322833802385191</v>
      </c>
      <c r="K135">
        <f t="shared" si="20"/>
        <v>0.55414574001926353</v>
      </c>
      <c r="M135">
        <v>132</v>
      </c>
      <c r="N135">
        <f t="shared" si="17"/>
        <v>0.80577145017275575</v>
      </c>
      <c r="O135">
        <f t="shared" si="21"/>
        <v>0.45131983866974479</v>
      </c>
      <c r="Q135">
        <v>132</v>
      </c>
      <c r="R135">
        <f t="shared" si="18"/>
        <v>1.3628274158861005</v>
      </c>
      <c r="S135">
        <f t="shared" si="19"/>
        <v>0.40916190029275135</v>
      </c>
      <c r="AG135">
        <v>132</v>
      </c>
      <c r="AH135">
        <f>(0.01)*COS(RADIANS(AG135))+'Centre of Gravity'!$F$17</f>
        <v>0.74849840658921352</v>
      </c>
      <c r="AI135">
        <f>((0.01)*SIN(RADIANS(AG135)))+'Centre of Gravity'!$F$18</f>
        <v>0.73520054673866986</v>
      </c>
      <c r="AK135">
        <v>132</v>
      </c>
      <c r="AL135">
        <f>(0.01)*COS(RADIANS(AK135))+'Centre of Gravity'!$E$17</f>
        <v>0.66229017541789303</v>
      </c>
      <c r="AM135">
        <f>((0.01)*SIN(RADIANS(AK135)))+'Centre of Gravity'!$E$18</f>
        <v>0.5466485257715239</v>
      </c>
    </row>
    <row r="136" spans="5:39">
      <c r="E136">
        <v>133</v>
      </c>
      <c r="F136">
        <f t="shared" si="22"/>
        <v>-0.20453130818274326</v>
      </c>
      <c r="G136">
        <f t="shared" si="23"/>
        <v>0.5192329751155893</v>
      </c>
      <c r="I136">
        <v>133</v>
      </c>
      <c r="J136">
        <f t="shared" si="16"/>
        <v>1.2281927213361319</v>
      </c>
      <c r="K136">
        <f t="shared" si="20"/>
        <v>0.55039734174473431</v>
      </c>
      <c r="M136">
        <v>133</v>
      </c>
      <c r="N136">
        <f t="shared" si="17"/>
        <v>0.80522913869291579</v>
      </c>
      <c r="O136">
        <f t="shared" si="21"/>
        <v>0.45082290175473994</v>
      </c>
      <c r="Q136">
        <v>133</v>
      </c>
      <c r="R136">
        <f t="shared" si="18"/>
        <v>1.361247191392525</v>
      </c>
      <c r="S136">
        <f t="shared" si="19"/>
        <v>0.4077138913273422</v>
      </c>
      <c r="AG136">
        <v>133</v>
      </c>
      <c r="AH136">
        <f>(0.01)*COS(RADIANS(AG136))+'Centre of Gravity'!$F$17</f>
        <v>0.74836972905217714</v>
      </c>
      <c r="AI136">
        <f>((0.01)*SIN(RADIANS(AG136)))+'Centre of Gravity'!$F$18</f>
        <v>0.73508263550008768</v>
      </c>
      <c r="AK136">
        <v>133</v>
      </c>
      <c r="AL136">
        <f>(0.01)*COS(RADIANS(AK136))+'Centre of Gravity'!$E$17</f>
        <v>0.66216149788085665</v>
      </c>
      <c r="AM136">
        <f>((0.01)*SIN(RADIANS(AK136)))+'Centre of Gravity'!$E$18</f>
        <v>0.54653061453294172</v>
      </c>
    </row>
    <row r="137" spans="5:39">
      <c r="E137">
        <v>134</v>
      </c>
      <c r="F137">
        <f t="shared" si="22"/>
        <v>-0.2083280453006533</v>
      </c>
      <c r="G137">
        <f t="shared" si="23"/>
        <v>0.51563000612156151</v>
      </c>
      <c r="I137">
        <v>134</v>
      </c>
      <c r="J137">
        <f t="shared" si="16"/>
        <v>1.2241681040310848</v>
      </c>
      <c r="K137">
        <f t="shared" si="20"/>
        <v>0.54657812252765714</v>
      </c>
      <c r="M137">
        <v>134</v>
      </c>
      <c r="N137">
        <f t="shared" si="17"/>
        <v>0.80469558255475537</v>
      </c>
      <c r="O137">
        <f t="shared" si="21"/>
        <v>0.45031657588527241</v>
      </c>
      <c r="Q137">
        <v>134</v>
      </c>
      <c r="R137">
        <f t="shared" si="18"/>
        <v>1.3596924788157829</v>
      </c>
      <c r="S137">
        <f t="shared" si="19"/>
        <v>0.40623852418058803</v>
      </c>
      <c r="AG137">
        <v>134</v>
      </c>
      <c r="AH137">
        <f>(0.01)*COS(RADIANS(AG137))+'Centre of Gravity'!$F$17</f>
        <v>0.7482431289482121</v>
      </c>
      <c r="AI137">
        <f>((0.01)*SIN(RADIANS(AG137)))+'Centre of Gravity'!$F$18</f>
        <v>0.7349624964872824</v>
      </c>
      <c r="AK137">
        <v>134</v>
      </c>
      <c r="AL137">
        <f>(0.01)*COS(RADIANS(AK137))+'Centre of Gravity'!$E$17</f>
        <v>0.66203489777689162</v>
      </c>
      <c r="AM137">
        <f>((0.01)*SIN(RADIANS(AK137)))+'Centre of Gravity'!$E$18</f>
        <v>0.54641047552013644</v>
      </c>
    </row>
    <row r="138" spans="5:39">
      <c r="E138">
        <v>135</v>
      </c>
      <c r="F138">
        <f t="shared" si="22"/>
        <v>-0.21206132367784558</v>
      </c>
      <c r="G138">
        <f t="shared" si="23"/>
        <v>0.51196132367784564</v>
      </c>
      <c r="I138">
        <v>135</v>
      </c>
      <c r="J138">
        <f t="shared" si="16"/>
        <v>1.2202107542607967</v>
      </c>
      <c r="K138">
        <f t="shared" si="20"/>
        <v>0.54268924573920341</v>
      </c>
      <c r="M138">
        <v>135</v>
      </c>
      <c r="N138">
        <f t="shared" si="17"/>
        <v>0.80417094428464275</v>
      </c>
      <c r="O138">
        <f t="shared" si="21"/>
        <v>0.44980101529310701</v>
      </c>
      <c r="Q138">
        <v>135</v>
      </c>
      <c r="R138">
        <f t="shared" si="18"/>
        <v>1.358163751736386</v>
      </c>
      <c r="S138">
        <f t="shared" si="19"/>
        <v>0.40473624826361393</v>
      </c>
      <c r="AG138">
        <v>135</v>
      </c>
      <c r="AH138">
        <f>(0.01)*COS(RADIANS(AG138))+'Centre of Gravity'!$F$17</f>
        <v>0.7481186448409366</v>
      </c>
      <c r="AI138">
        <f>((0.01)*SIN(RADIANS(AG138)))+'Centre of Gravity'!$F$18</f>
        <v>0.73484016629576143</v>
      </c>
      <c r="AK138">
        <v>135</v>
      </c>
      <c r="AL138">
        <f>(0.01)*COS(RADIANS(AK138))+'Centre of Gravity'!$E$17</f>
        <v>0.66191041366961612</v>
      </c>
      <c r="AM138">
        <f>((0.01)*SIN(RADIANS(AK138)))+'Centre of Gravity'!$E$18</f>
        <v>0.54628814532861547</v>
      </c>
    </row>
    <row r="139" spans="5:39">
      <c r="E139">
        <v>136</v>
      </c>
      <c r="F139">
        <f t="shared" si="22"/>
        <v>-0.21573000612156149</v>
      </c>
      <c r="G139">
        <f t="shared" si="23"/>
        <v>0.50822804530065324</v>
      </c>
      <c r="I139">
        <v>136</v>
      </c>
      <c r="J139">
        <f t="shared" si="16"/>
        <v>1.216321877472343</v>
      </c>
      <c r="K139">
        <f t="shared" si="20"/>
        <v>0.53873189596891513</v>
      </c>
      <c r="M139">
        <v>136</v>
      </c>
      <c r="N139">
        <f t="shared" si="17"/>
        <v>0.80365538369247735</v>
      </c>
      <c r="O139">
        <f t="shared" si="21"/>
        <v>0.44927637702299444</v>
      </c>
      <c r="Q139">
        <v>136</v>
      </c>
      <c r="R139">
        <f t="shared" si="18"/>
        <v>1.356661475819412</v>
      </c>
      <c r="S139">
        <f t="shared" si="19"/>
        <v>0.4032075211842171</v>
      </c>
      <c r="AG139">
        <v>136</v>
      </c>
      <c r="AH139">
        <f>(0.01)*COS(RADIANS(AG139))+'Centre of Gravity'!$F$17</f>
        <v>0.74799631464941563</v>
      </c>
      <c r="AI139">
        <f>((0.01)*SIN(RADIANS(AG139)))+'Centre of Gravity'!$F$18</f>
        <v>0.73471568218848593</v>
      </c>
      <c r="AK139">
        <v>136</v>
      </c>
      <c r="AL139">
        <f>(0.01)*COS(RADIANS(AK139))+'Centre of Gravity'!$E$17</f>
        <v>0.66178808347809515</v>
      </c>
      <c r="AM139">
        <f>((0.01)*SIN(RADIANS(AK139)))+'Centre of Gravity'!$E$18</f>
        <v>0.54616366122133997</v>
      </c>
    </row>
    <row r="140" spans="5:39">
      <c r="E140">
        <v>137</v>
      </c>
      <c r="F140">
        <f t="shared" si="22"/>
        <v>-0.21933297511558922</v>
      </c>
      <c r="G140">
        <f t="shared" si="23"/>
        <v>0.50443130818274329</v>
      </c>
      <c r="I140">
        <v>137</v>
      </c>
      <c r="J140">
        <f t="shared" si="16"/>
        <v>1.2125026582552658</v>
      </c>
      <c r="K140">
        <f t="shared" si="20"/>
        <v>0.53470727866386825</v>
      </c>
      <c r="M140">
        <v>137</v>
      </c>
      <c r="N140">
        <f t="shared" si="17"/>
        <v>0.80314905782300994</v>
      </c>
      <c r="O140">
        <f t="shared" si="21"/>
        <v>0.44874282088483397</v>
      </c>
      <c r="Q140">
        <v>137</v>
      </c>
      <c r="R140">
        <f t="shared" si="18"/>
        <v>1.3551861086726578</v>
      </c>
      <c r="S140">
        <f t="shared" si="19"/>
        <v>0.4016528086074751</v>
      </c>
      <c r="AG140">
        <v>137</v>
      </c>
      <c r="AH140">
        <f>(0.01)*COS(RADIANS(AG140))+'Centre of Gravity'!$F$17</f>
        <v>0.74787617563661035</v>
      </c>
      <c r="AI140">
        <f>((0.01)*SIN(RADIANS(AG140)))+'Centre of Gravity'!$F$18</f>
        <v>0.73458908208452089</v>
      </c>
      <c r="AK140">
        <v>137</v>
      </c>
      <c r="AL140">
        <f>(0.01)*COS(RADIANS(AK140))+'Centre of Gravity'!$E$17</f>
        <v>0.66166794446528987</v>
      </c>
      <c r="AM140">
        <f>((0.01)*SIN(RADIANS(AK140)))+'Centre of Gravity'!$E$18</f>
        <v>0.54603706111737493</v>
      </c>
    </row>
    <row r="141" spans="5:39">
      <c r="E141">
        <v>138</v>
      </c>
      <c r="F141">
        <f t="shared" si="22"/>
        <v>-0.22286913316067047</v>
      </c>
      <c r="G141">
        <f t="shared" si="23"/>
        <v>0.50057226884702155</v>
      </c>
      <c r="I141">
        <v>138</v>
      </c>
      <c r="J141">
        <f t="shared" si="16"/>
        <v>1.2087542599807366</v>
      </c>
      <c r="K141">
        <f t="shared" si="20"/>
        <v>0.530616619761481</v>
      </c>
      <c r="M141">
        <v>138</v>
      </c>
      <c r="N141">
        <f t="shared" si="17"/>
        <v>0.80265212090800508</v>
      </c>
      <c r="O141">
        <f t="shared" si="21"/>
        <v>0.44820050940499406</v>
      </c>
      <c r="Q141">
        <v>138</v>
      </c>
      <c r="R141">
        <f t="shared" si="18"/>
        <v>1.3537380997072486</v>
      </c>
      <c r="S141">
        <f t="shared" si="19"/>
        <v>0.40007258411389957</v>
      </c>
      <c r="AG141">
        <v>138</v>
      </c>
      <c r="AH141">
        <f>(0.01)*COS(RADIANS(AG141))+'Centre of Gravity'!$F$17</f>
        <v>0.74775826439802817</v>
      </c>
      <c r="AI141">
        <f>((0.01)*SIN(RADIANS(AG141)))+'Centre of Gravity'!$F$18</f>
        <v>0.73446040454748451</v>
      </c>
      <c r="AK141">
        <v>138</v>
      </c>
      <c r="AL141">
        <f>(0.01)*COS(RADIANS(AK141))+'Centre of Gravity'!$E$17</f>
        <v>0.66155003322670769</v>
      </c>
      <c r="AM141">
        <f>((0.01)*SIN(RADIANS(AK141)))+'Centre of Gravity'!$E$18</f>
        <v>0.54590838358033855</v>
      </c>
    </row>
    <row r="142" spans="5:39">
      <c r="E142">
        <v>139</v>
      </c>
      <c r="F142">
        <f t="shared" si="22"/>
        <v>-0.22633740310880932</v>
      </c>
      <c r="G142">
        <f t="shared" si="23"/>
        <v>0.49665210279425309</v>
      </c>
      <c r="I142">
        <v>139</v>
      </c>
      <c r="J142">
        <f t="shared" si="16"/>
        <v>1.2050778244471809</v>
      </c>
      <c r="K142">
        <f t="shared" si="20"/>
        <v>0.52646116531608222</v>
      </c>
      <c r="M142">
        <v>139</v>
      </c>
      <c r="N142">
        <f t="shared" si="17"/>
        <v>0.80216472431926111</v>
      </c>
      <c r="O142">
        <f t="shared" si="21"/>
        <v>0.4476496077768049</v>
      </c>
      <c r="Q142">
        <v>139</v>
      </c>
      <c r="R142">
        <f t="shared" si="18"/>
        <v>1.3523178900007427</v>
      </c>
      <c r="S142">
        <f t="shared" si="19"/>
        <v>0.39846732905517923</v>
      </c>
      <c r="AG142">
        <v>139</v>
      </c>
      <c r="AH142">
        <f>(0.01)*COS(RADIANS(AG142))+'Centre of Gravity'!$F$17</f>
        <v>0.74764261685057443</v>
      </c>
      <c r="AI142">
        <f>((0.01)*SIN(RADIANS(AG142)))+'Centre of Gravity'!$F$18</f>
        <v>0.734329688773801</v>
      </c>
      <c r="AK142">
        <v>139</v>
      </c>
      <c r="AL142">
        <f>(0.01)*COS(RADIANS(AK142))+'Centre of Gravity'!$E$17</f>
        <v>0.66143438567925394</v>
      </c>
      <c r="AM142">
        <f>((0.01)*SIN(RADIANS(AK142)))+'Centre of Gravity'!$E$18</f>
        <v>0.54577766780665504</v>
      </c>
    </row>
    <row r="143" spans="5:39">
      <c r="E143">
        <v>140</v>
      </c>
      <c r="F143">
        <f t="shared" si="22"/>
        <v>-0.22973672849138146</v>
      </c>
      <c r="G143">
        <f t="shared" si="23"/>
        <v>0.49267200414499318</v>
      </c>
      <c r="I143">
        <v>140</v>
      </c>
      <c r="J143">
        <f t="shared" si="16"/>
        <v>1.201474471532477</v>
      </c>
      <c r="K143">
        <f t="shared" si="20"/>
        <v>0.52224218111935083</v>
      </c>
      <c r="M143">
        <v>140</v>
      </c>
      <c r="N143">
        <f t="shared" si="17"/>
        <v>0.80168701652250052</v>
      </c>
      <c r="O143">
        <f t="shared" si="21"/>
        <v>0.44709028381023919</v>
      </c>
      <c r="Q143">
        <v>140</v>
      </c>
      <c r="R143">
        <f t="shared" si="18"/>
        <v>1.3509259121627739</v>
      </c>
      <c r="S143">
        <f t="shared" si="19"/>
        <v>0.39683753240755548</v>
      </c>
      <c r="AG143">
        <v>140</v>
      </c>
      <c r="AH143">
        <f>(0.01)*COS(RADIANS(AG143))+'Centre of Gravity'!$F$17</f>
        <v>0.74752926822161236</v>
      </c>
      <c r="AI143">
        <f>((0.01)*SIN(RADIANS(AG143)))+'Centre of Gravity'!$F$18</f>
        <v>0.73419697458076127</v>
      </c>
      <c r="AK143">
        <v>140</v>
      </c>
      <c r="AL143">
        <f>(0.01)*COS(RADIANS(AK143))+'Centre of Gravity'!$E$17</f>
        <v>0.66132103705029188</v>
      </c>
      <c r="AM143">
        <f>((0.01)*SIN(RADIANS(AK143)))+'Centre of Gravity'!$E$18</f>
        <v>0.54564495361361531</v>
      </c>
    </row>
    <row r="144" spans="5:39">
      <c r="E144">
        <v>141</v>
      </c>
      <c r="F144">
        <f t="shared" si="22"/>
        <v>-0.23306607384094558</v>
      </c>
      <c r="G144">
        <f t="shared" si="23"/>
        <v>0.4886331852758462</v>
      </c>
      <c r="I144">
        <v>141</v>
      </c>
      <c r="J144">
        <f t="shared" si="16"/>
        <v>1.197945298852829</v>
      </c>
      <c r="K144">
        <f t="shared" si="20"/>
        <v>0.51796095231474326</v>
      </c>
      <c r="M144">
        <v>141</v>
      </c>
      <c r="N144">
        <f t="shared" si="17"/>
        <v>0.80121914303214581</v>
      </c>
      <c r="O144">
        <f t="shared" si="21"/>
        <v>0.4465227078807954</v>
      </c>
      <c r="Q144">
        <v>141</v>
      </c>
      <c r="R144">
        <f t="shared" si="18"/>
        <v>1.3495625902032766</v>
      </c>
      <c r="S144">
        <f t="shared" si="19"/>
        <v>0.39518369062287523</v>
      </c>
      <c r="AG144">
        <v>141</v>
      </c>
      <c r="AH144">
        <f>(0.01)*COS(RADIANS(AG144))+'Centre of Gravity'!$F$17</f>
        <v>0.74741825303823239</v>
      </c>
      <c r="AI144">
        <f>((0.01)*SIN(RADIANS(AG144)))+'Centre of Gravity'!$F$18</f>
        <v>0.73406230239439429</v>
      </c>
      <c r="AK144">
        <v>141</v>
      </c>
      <c r="AL144">
        <f>(0.01)*COS(RADIANS(AK144))+'Centre of Gravity'!$E$17</f>
        <v>0.66121002186691191</v>
      </c>
      <c r="AM144">
        <f>((0.01)*SIN(RADIANS(AK144)))+'Centre of Gravity'!$E$18</f>
        <v>0.54551028142724833</v>
      </c>
    </row>
    <row r="145" spans="5:39">
      <c r="E145">
        <v>142</v>
      </c>
      <c r="F145">
        <f t="shared" si="22"/>
        <v>-0.2363244250066559</v>
      </c>
      <c r="G145">
        <f t="shared" si="23"/>
        <v>0.48453687645016497</v>
      </c>
      <c r="I145">
        <v>142</v>
      </c>
      <c r="J145">
        <f t="shared" si="16"/>
        <v>1.1944913814284233</v>
      </c>
      <c r="K145">
        <f t="shared" si="20"/>
        <v>0.5136187830060267</v>
      </c>
      <c r="M145">
        <v>142</v>
      </c>
      <c r="N145">
        <f t="shared" si="17"/>
        <v>0.80076124636699453</v>
      </c>
      <c r="O145">
        <f t="shared" si="21"/>
        <v>0.44594705287759984</v>
      </c>
      <c r="Q145">
        <v>142</v>
      </c>
      <c r="R145">
        <f t="shared" si="18"/>
        <v>1.3482283394033265</v>
      </c>
      <c r="S145">
        <f t="shared" si="19"/>
        <v>0.39350630747736748</v>
      </c>
      <c r="AG145">
        <v>142</v>
      </c>
      <c r="AH145">
        <f>(0.01)*COS(RADIANS(AG145))+'Centre of Gravity'!$F$17</f>
        <v>0.74730960511673483</v>
      </c>
      <c r="AI145">
        <f>((0.01)*SIN(RADIANS(AG145)))+'Centre of Gravity'!$F$18</f>
        <v>0.7339257132371525</v>
      </c>
      <c r="AK145">
        <v>142</v>
      </c>
      <c r="AL145">
        <f>(0.01)*COS(RADIANS(AK145))+'Centre of Gravity'!$E$17</f>
        <v>0.66110137394541435</v>
      </c>
      <c r="AM145">
        <f>((0.01)*SIN(RADIANS(AK145)))+'Centre of Gravity'!$E$18</f>
        <v>0.54537369227000654</v>
      </c>
    </row>
    <row r="146" spans="5:39">
      <c r="E146">
        <v>143</v>
      </c>
      <c r="F146">
        <f t="shared" si="22"/>
        <v>-0.23951078946318316</v>
      </c>
      <c r="G146">
        <f t="shared" si="23"/>
        <v>0.48038432544329923</v>
      </c>
      <c r="I146">
        <v>143</v>
      </c>
      <c r="J146">
        <f t="shared" si="16"/>
        <v>1.1911137713559656</v>
      </c>
      <c r="K146">
        <f t="shared" si="20"/>
        <v>0.5092169958600361</v>
      </c>
      <c r="M146">
        <v>143</v>
      </c>
      <c r="N146">
        <f t="shared" si="17"/>
        <v>0.80031346600680664</v>
      </c>
      <c r="O146">
        <f t="shared" si="21"/>
        <v>0.44536349415074306</v>
      </c>
      <c r="Q146">
        <v>143</v>
      </c>
      <c r="R146">
        <f t="shared" si="18"/>
        <v>1.3469235661886423</v>
      </c>
      <c r="S146">
        <f t="shared" si="19"/>
        <v>0.39180589391818721</v>
      </c>
      <c r="AG146">
        <v>143</v>
      </c>
      <c r="AH146">
        <f>(0.01)*COS(RADIANS(AG146))+'Centre of Gravity'!$F$17</f>
        <v>0.74720335755232914</v>
      </c>
      <c r="AI146">
        <f>((0.01)*SIN(RADIANS(AG146)))+'Centre of Gravity'!$F$18</f>
        <v>0.73378724871541645</v>
      </c>
      <c r="AK146">
        <v>143</v>
      </c>
      <c r="AL146">
        <f>(0.01)*COS(RADIANS(AK146))+'Centre of Gravity'!$E$17</f>
        <v>0.66099512638100866</v>
      </c>
      <c r="AM146">
        <f>((0.01)*SIN(RADIANS(AK146)))+'Centre of Gravity'!$E$18</f>
        <v>0.54523522774827049</v>
      </c>
    </row>
    <row r="147" spans="5:39">
      <c r="E147">
        <v>144</v>
      </c>
      <c r="F147">
        <f t="shared" si="22"/>
        <v>-0.24262419661304671</v>
      </c>
      <c r="G147">
        <f t="shared" si="23"/>
        <v>0.47617679716251271</v>
      </c>
      <c r="I147">
        <v>144</v>
      </c>
      <c r="J147">
        <f t="shared" si="16"/>
        <v>1.1878134974882044</v>
      </c>
      <c r="K147">
        <f t="shared" si="20"/>
        <v>0.50475693170377722</v>
      </c>
      <c r="M147">
        <v>144</v>
      </c>
      <c r="N147">
        <f t="shared" si="17"/>
        <v>0.79987593834981763</v>
      </c>
      <c r="O147">
        <f t="shared" si="21"/>
        <v>0.44477220945786627</v>
      </c>
      <c r="Q147">
        <v>144</v>
      </c>
      <c r="R147">
        <f t="shared" si="18"/>
        <v>1.3456486680057846</v>
      </c>
      <c r="S147">
        <f t="shared" si="19"/>
        <v>0.39008296790777713</v>
      </c>
      <c r="AG147">
        <v>144</v>
      </c>
      <c r="AH147">
        <f>(0.01)*COS(RADIANS(AG147))+'Centre of Gravity'!$F$17</f>
        <v>0.74709954270905266</v>
      </c>
      <c r="AI147">
        <f>((0.01)*SIN(RADIANS(AG147)))+'Centre of Gravity'!$F$18</f>
        <v>0.73364695100682065</v>
      </c>
      <c r="AK147">
        <v>144</v>
      </c>
      <c r="AL147">
        <f>(0.01)*COS(RADIANS(AK147))+'Centre of Gravity'!$E$17</f>
        <v>0.66089131153773217</v>
      </c>
      <c r="AM147">
        <f>((0.01)*SIN(RADIANS(AK147)))+'Centre of Gravity'!$E$18</f>
        <v>0.54509493003967469</v>
      </c>
    </row>
    <row r="148" spans="5:39">
      <c r="E148">
        <v>145</v>
      </c>
      <c r="F148">
        <f t="shared" si="22"/>
        <v>-0.24566369808226868</v>
      </c>
      <c r="G148">
        <f t="shared" si="23"/>
        <v>0.47191557326167866</v>
      </c>
      <c r="I148">
        <v>145</v>
      </c>
      <c r="J148">
        <f t="shared" si="16"/>
        <v>1.1845915651205297</v>
      </c>
      <c r="K148">
        <f t="shared" si="20"/>
        <v>0.50023994911599745</v>
      </c>
      <c r="M148">
        <v>145</v>
      </c>
      <c r="N148">
        <f t="shared" si="17"/>
        <v>0.79944879667119029</v>
      </c>
      <c r="O148">
        <f t="shared" si="21"/>
        <v>0.44417337891001479</v>
      </c>
      <c r="Q148">
        <v>145</v>
      </c>
      <c r="R148">
        <f t="shared" si="18"/>
        <v>1.3444040332010905</v>
      </c>
      <c r="S148">
        <f t="shared" si="19"/>
        <v>0.38833805426609014</v>
      </c>
      <c r="AG148">
        <v>145</v>
      </c>
      <c r="AH148">
        <f>(0.01)*COS(RADIANS(AG148))+'Centre of Gravity'!$F$17</f>
        <v>0.74699819220991215</v>
      </c>
      <c r="AI148">
        <f>((0.01)*SIN(RADIANS(AG148)))+'Centre of Gravity'!$F$18</f>
        <v>0.73350486284740635</v>
      </c>
      <c r="AK148">
        <v>145</v>
      </c>
      <c r="AL148">
        <f>(0.01)*COS(RADIANS(AK148))+'Centre of Gravity'!$E$17</f>
        <v>0.66078996103859167</v>
      </c>
      <c r="AM148">
        <f>((0.01)*SIN(RADIANS(AK148)))+'Centre of Gravity'!$E$18</f>
        <v>0.54495284188026039</v>
      </c>
    </row>
    <row r="149" spans="5:39">
      <c r="E149">
        <v>146</v>
      </c>
      <c r="F149">
        <f t="shared" si="22"/>
        <v>-0.24862836800925697</v>
      </c>
      <c r="G149">
        <f t="shared" si="23"/>
        <v>0.46760195175087699</v>
      </c>
      <c r="I149">
        <v>146</v>
      </c>
      <c r="J149">
        <f t="shared" si="16"/>
        <v>1.1814489556847523</v>
      </c>
      <c r="K149">
        <f t="shared" si="20"/>
        <v>0.4956674240133504</v>
      </c>
      <c r="M149">
        <v>146</v>
      </c>
      <c r="N149">
        <f t="shared" si="17"/>
        <v>0.79903217108241764</v>
      </c>
      <c r="O149">
        <f t="shared" si="21"/>
        <v>0.4435671849167746</v>
      </c>
      <c r="Q149">
        <v>146</v>
      </c>
      <c r="R149">
        <f t="shared" si="18"/>
        <v>1.3431900409023783</v>
      </c>
      <c r="S149">
        <f t="shared" si="19"/>
        <v>0.38657168451072504</v>
      </c>
      <c r="AG149">
        <v>146</v>
      </c>
      <c r="AH149">
        <f>(0.01)*COS(RADIANS(AG149))+'Centre of Gravity'!$F$17</f>
        <v>0.74689933692725163</v>
      </c>
      <c r="AI149">
        <f>((0.01)*SIN(RADIANS(AG149)))+'Centre of Gravity'!$F$18</f>
        <v>0.73336102751860344</v>
      </c>
      <c r="AK149">
        <v>146</v>
      </c>
      <c r="AL149">
        <f>(0.01)*COS(RADIANS(AK149))+'Centre of Gravity'!$E$17</f>
        <v>0.66069110575593115</v>
      </c>
      <c r="AM149">
        <f>((0.01)*SIN(RADIANS(AK149)))+'Centre of Gravity'!$E$18</f>
        <v>0.54480900655145748</v>
      </c>
    </row>
    <row r="150" spans="5:39">
      <c r="E150">
        <v>147</v>
      </c>
      <c r="F150">
        <f t="shared" si="22"/>
        <v>-0.25151730332683264</v>
      </c>
      <c r="G150">
        <f t="shared" si="23"/>
        <v>0.46323724660100668</v>
      </c>
      <c r="I150">
        <v>147</v>
      </c>
      <c r="J150">
        <f t="shared" si="16"/>
        <v>1.1783866264501497</v>
      </c>
      <c r="K150">
        <f t="shared" si="20"/>
        <v>0.49104074923127711</v>
      </c>
      <c r="M150">
        <v>147</v>
      </c>
      <c r="N150">
        <f t="shared" si="17"/>
        <v>0.79862618849168998</v>
      </c>
      <c r="O150">
        <f t="shared" si="21"/>
        <v>0.44295381213070834</v>
      </c>
      <c r="Q150">
        <v>147</v>
      </c>
      <c r="R150">
        <f t="shared" si="18"/>
        <v>1.3420070609034622</v>
      </c>
      <c r="S150">
        <f t="shared" si="19"/>
        <v>0.3847843966950204</v>
      </c>
      <c r="AG150">
        <v>147</v>
      </c>
      <c r="AH150">
        <f>(0.01)*COS(RADIANS(AG150))+'Centre of Gravity'!$F$17</f>
        <v>0.74680300697334789</v>
      </c>
      <c r="AI150">
        <f>((0.01)*SIN(RADIANS(AG150)))+'Centre of Gravity'!$F$18</f>
        <v>0.73321548883404619</v>
      </c>
      <c r="AK150">
        <v>147</v>
      </c>
      <c r="AL150">
        <f>(0.01)*COS(RADIANS(AK150))+'Centre of Gravity'!$E$17</f>
        <v>0.66059477580202741</v>
      </c>
      <c r="AM150">
        <f>((0.01)*SIN(RADIANS(AK150)))+'Centre of Gravity'!$E$18</f>
        <v>0.54466346786690023</v>
      </c>
    </row>
    <row r="151" spans="5:39">
      <c r="E151">
        <v>148</v>
      </c>
      <c r="F151">
        <f t="shared" si="22"/>
        <v>-0.25432962403731213</v>
      </c>
      <c r="G151">
        <f t="shared" si="23"/>
        <v>0.45882278734353815</v>
      </c>
      <c r="I151">
        <v>148</v>
      </c>
      <c r="J151">
        <f t="shared" si="16"/>
        <v>1.1754055102318723</v>
      </c>
      <c r="K151">
        <f t="shared" si="20"/>
        <v>0.48636133409973581</v>
      </c>
      <c r="M151">
        <v>148</v>
      </c>
      <c r="N151">
        <f t="shared" si="17"/>
        <v>0.79823097256523723</v>
      </c>
      <c r="O151">
        <f t="shared" si="21"/>
        <v>0.44233344739110841</v>
      </c>
      <c r="Q151">
        <v>148</v>
      </c>
      <c r="R151">
        <f t="shared" si="18"/>
        <v>1.3408554535515103</v>
      </c>
      <c r="S151">
        <f t="shared" si="19"/>
        <v>0.38297673524415871</v>
      </c>
      <c r="AG151">
        <v>148</v>
      </c>
      <c r="AH151">
        <f>(0.01)*COS(RADIANS(AG151))+'Centre of Gravity'!$F$17</f>
        <v>0.74670923169123782</v>
      </c>
      <c r="AI151">
        <f>((0.01)*SIN(RADIANS(AG151)))+'Centre of Gravity'!$F$18</f>
        <v>0.73306829112622796</v>
      </c>
      <c r="AK151">
        <v>148</v>
      </c>
      <c r="AL151">
        <f>(0.01)*COS(RADIANS(AK151))+'Centre of Gravity'!$E$17</f>
        <v>0.66050100051991734</v>
      </c>
      <c r="AM151">
        <f>((0.01)*SIN(RADIANS(AK151)))+'Centre of Gravity'!$E$18</f>
        <v>0.54451627015908199</v>
      </c>
    </row>
    <row r="152" spans="5:39">
      <c r="E152">
        <v>149</v>
      </c>
      <c r="F152">
        <f t="shared" si="22"/>
        <v>-0.25706447348056344</v>
      </c>
      <c r="G152">
        <f t="shared" si="23"/>
        <v>0.45435991866552528</v>
      </c>
      <c r="I152">
        <v>149</v>
      </c>
      <c r="J152">
        <f t="shared" si="16"/>
        <v>1.1725065151067986</v>
      </c>
      <c r="K152">
        <f t="shared" si="20"/>
        <v>0.48163060401390623</v>
      </c>
      <c r="M152">
        <v>149</v>
      </c>
      <c r="N152">
        <f t="shared" si="17"/>
        <v>0.7978466436896593</v>
      </c>
      <c r="O152">
        <f t="shared" si="21"/>
        <v>0.4417062796670842</v>
      </c>
      <c r="Q152">
        <v>149</v>
      </c>
      <c r="R152">
        <f t="shared" si="18"/>
        <v>1.3397355696372772</v>
      </c>
      <c r="S152">
        <f t="shared" si="19"/>
        <v>0.38114925078932921</v>
      </c>
      <c r="AG152">
        <v>149</v>
      </c>
      <c r="AH152">
        <f>(0.01)*COS(RADIANS(AG152))+'Centre of Gravity'!$F$17</f>
        <v>0.746618039645781</v>
      </c>
      <c r="AI152">
        <f>((0.01)*SIN(RADIANS(AG152)))+'Centre of Gravity'!$F$18</f>
        <v>0.7329194792329965</v>
      </c>
      <c r="AK152">
        <v>149</v>
      </c>
      <c r="AL152">
        <f>(0.01)*COS(RADIANS(AK152))+'Centre of Gravity'!$E$17</f>
        <v>0.66040980847446051</v>
      </c>
      <c r="AM152">
        <f>((0.01)*SIN(RADIANS(AK152)))+'Centre of Gravity'!$E$18</f>
        <v>0.54436745826585053</v>
      </c>
    </row>
    <row r="153" spans="5:39">
      <c r="E153">
        <v>150</v>
      </c>
      <c r="F153">
        <f t="shared" si="22"/>
        <v>-0.25972101859495317</v>
      </c>
      <c r="G153">
        <f t="shared" si="23"/>
        <v>0.44984999999999997</v>
      </c>
      <c r="I153">
        <v>150</v>
      </c>
      <c r="J153">
        <f t="shared" si="16"/>
        <v>1.1696905241369271</v>
      </c>
      <c r="K153">
        <f t="shared" si="20"/>
        <v>0.47684999999999989</v>
      </c>
      <c r="M153">
        <v>150</v>
      </c>
      <c r="N153">
        <f t="shared" si="17"/>
        <v>0.79747331893525464</v>
      </c>
      <c r="O153">
        <f t="shared" si="21"/>
        <v>0.44107249999999998</v>
      </c>
      <c r="Q153">
        <v>150</v>
      </c>
      <c r="R153">
        <f t="shared" si="18"/>
        <v>1.3386477502882521</v>
      </c>
      <c r="S153">
        <f t="shared" si="19"/>
        <v>0.37930249999999999</v>
      </c>
      <c r="AG153">
        <v>150</v>
      </c>
      <c r="AH153">
        <f>(0.01)*COS(RADIANS(AG153))+'Centre of Gravity'!$F$17</f>
        <v>0.74652945861495767</v>
      </c>
      <c r="AI153">
        <f>((0.01)*SIN(RADIANS(AG153)))+'Centre of Gravity'!$F$18</f>
        <v>0.73276909848389593</v>
      </c>
      <c r="AK153">
        <v>150</v>
      </c>
      <c r="AL153">
        <f>(0.01)*COS(RADIANS(AK153))+'Centre of Gravity'!$E$17</f>
        <v>0.66032122744363719</v>
      </c>
      <c r="AM153">
        <f>((0.01)*SIN(RADIANS(AK153)))+'Centre of Gravity'!$E$18</f>
        <v>0.54421707751674997</v>
      </c>
    </row>
    <row r="154" spans="5:39">
      <c r="E154">
        <v>151</v>
      </c>
      <c r="F154">
        <f t="shared" si="22"/>
        <v>-0.26229845017110476</v>
      </c>
      <c r="G154">
        <f t="shared" si="23"/>
        <v>0.44529440511187651</v>
      </c>
      <c r="I154">
        <v>151</v>
      </c>
      <c r="J154">
        <f t="shared" si="16"/>
        <v>1.1669583951003861</v>
      </c>
      <c r="K154">
        <f t="shared" si="20"/>
        <v>0.47202097827631051</v>
      </c>
      <c r="M154">
        <v>151</v>
      </c>
      <c r="N154">
        <f t="shared" si="17"/>
        <v>0.79711111202036</v>
      </c>
      <c r="O154">
        <f t="shared" si="21"/>
        <v>0.44043230144528189</v>
      </c>
      <c r="Q154">
        <v>151</v>
      </c>
      <c r="R154">
        <f t="shared" si="18"/>
        <v>1.3375923268647465</v>
      </c>
      <c r="S154">
        <f t="shared" si="19"/>
        <v>0.37743704541435141</v>
      </c>
      <c r="AG154">
        <v>151</v>
      </c>
      <c r="AH154">
        <f>(0.01)*COS(RADIANS(AG154))+'Centre of Gravity'!$F$17</f>
        <v>0.7464435155814082</v>
      </c>
      <c r="AI154">
        <f>((0.01)*SIN(RADIANS(AG154)))+'Centre of Gravity'!$F$18</f>
        <v>0.73261719468635933</v>
      </c>
      <c r="AK154">
        <v>151</v>
      </c>
      <c r="AL154">
        <f>(0.01)*COS(RADIANS(AK154))+'Centre of Gravity'!$E$17</f>
        <v>0.66023528441008761</v>
      </c>
      <c r="AM154">
        <f>((0.01)*SIN(RADIANS(AK154)))+'Centre of Gravity'!$E$18</f>
        <v>0.54406517371921337</v>
      </c>
    </row>
    <row r="155" spans="5:39">
      <c r="E155">
        <v>152</v>
      </c>
      <c r="F155">
        <f t="shared" si="22"/>
        <v>-0.2647959830983922</v>
      </c>
      <c r="G155">
        <f t="shared" si="23"/>
        <v>0.44069452167948864</v>
      </c>
      <c r="I155">
        <v>152</v>
      </c>
      <c r="J155">
        <f t="shared" si="16"/>
        <v>1.1643109602301471</v>
      </c>
      <c r="K155">
        <f t="shared" si="20"/>
        <v>0.46714500980963458</v>
      </c>
      <c r="M155">
        <v>152</v>
      </c>
      <c r="N155">
        <f t="shared" si="17"/>
        <v>0.79676013327671036</v>
      </c>
      <c r="O155">
        <f t="shared" si="21"/>
        <v>0.43978587901361132</v>
      </c>
      <c r="Q155">
        <v>152</v>
      </c>
      <c r="R155">
        <f t="shared" si="18"/>
        <v>1.3365696208589595</v>
      </c>
      <c r="S155">
        <f t="shared" si="19"/>
        <v>0.37555345526792128</v>
      </c>
      <c r="AG155">
        <v>152</v>
      </c>
      <c r="AH155">
        <f>(0.01)*COS(RADIANS(AG155))+'Centre of Gravity'!$F$17</f>
        <v>0.74636023672421281</v>
      </c>
      <c r="AI155">
        <f>((0.01)*SIN(RADIANS(AG155)))+'Centre of Gravity'!$F$18</f>
        <v>0.73246381411175487</v>
      </c>
      <c r="AK155">
        <v>152</v>
      </c>
      <c r="AL155">
        <f>(0.01)*COS(RADIANS(AK155))+'Centre of Gravity'!$E$17</f>
        <v>0.66015200555289233</v>
      </c>
      <c r="AM155">
        <f>((0.01)*SIN(RADIANS(AK155)))+'Centre of Gravity'!$E$18</f>
        <v>0.54391179314460891</v>
      </c>
    </row>
    <row r="156" spans="5:39">
      <c r="E156">
        <v>153</v>
      </c>
      <c r="F156">
        <f t="shared" si="22"/>
        <v>-0.2672128566040915</v>
      </c>
      <c r="G156">
        <f t="shared" si="23"/>
        <v>0.43605175087189008</v>
      </c>
      <c r="I156">
        <v>153</v>
      </c>
      <c r="J156">
        <f t="shared" si="16"/>
        <v>1.1617490259605181</v>
      </c>
      <c r="K156">
        <f t="shared" si="20"/>
        <v>0.46222357986720186</v>
      </c>
      <c r="M156">
        <v>153</v>
      </c>
      <c r="N156">
        <f t="shared" si="17"/>
        <v>0.79642048961583112</v>
      </c>
      <c r="O156">
        <f t="shared" si="21"/>
        <v>0.43913342961152318</v>
      </c>
      <c r="Q156">
        <v>153</v>
      </c>
      <c r="R156">
        <f t="shared" si="18"/>
        <v>1.3355799437970475</v>
      </c>
      <c r="S156">
        <f t="shared" si="19"/>
        <v>0.37365230332051502</v>
      </c>
      <c r="AG156">
        <v>153</v>
      </c>
      <c r="AH156">
        <f>(0.01)*COS(RADIANS(AG156))+'Centre of Gravity'!$F$17</f>
        <v>0.74627964741091846</v>
      </c>
      <c r="AI156">
        <f>((0.01)*SIN(RADIANS(AG156)))+'Centre of Gravity'!$F$18</f>
        <v>0.73230900348129135</v>
      </c>
      <c r="AK156">
        <v>153</v>
      </c>
      <c r="AL156">
        <f>(0.01)*COS(RADIANS(AK156))+'Centre of Gravity'!$E$17</f>
        <v>0.66007141623959797</v>
      </c>
      <c r="AM156">
        <f>((0.01)*SIN(RADIANS(AK156)))+'Centre of Gravity'!$E$18</f>
        <v>0.54375698251414539</v>
      </c>
    </row>
    <row r="157" spans="5:39">
      <c r="E157">
        <v>154</v>
      </c>
      <c r="F157">
        <f t="shared" si="22"/>
        <v>-0.26954833448512017</v>
      </c>
      <c r="G157">
        <f t="shared" si="23"/>
        <v>0.43136750692204429</v>
      </c>
      <c r="I157">
        <v>154</v>
      </c>
      <c r="J157">
        <f t="shared" si="16"/>
        <v>1.1592733726814948</v>
      </c>
      <c r="K157">
        <f t="shared" si="20"/>
        <v>0.45725818756424763</v>
      </c>
      <c r="M157">
        <v>154</v>
      </c>
      <c r="N157">
        <f t="shared" si="17"/>
        <v>0.7960922844964714</v>
      </c>
      <c r="O157">
        <f t="shared" si="21"/>
        <v>0.43847515198142567</v>
      </c>
      <c r="Q157">
        <v>154</v>
      </c>
      <c r="R157">
        <f t="shared" si="18"/>
        <v>1.3346235971442308</v>
      </c>
      <c r="S157">
        <f t="shared" si="19"/>
        <v>0.37173416868143261</v>
      </c>
      <c r="AG157">
        <v>154</v>
      </c>
      <c r="AH157">
        <f>(0.01)*COS(RADIANS(AG157))+'Centre of Gravity'!$F$17</f>
        <v>0.74620177218981043</v>
      </c>
      <c r="AI157">
        <f>((0.01)*SIN(RADIANS(AG157)))+'Centre of Gravity'!$F$18</f>
        <v>0.73215280995178667</v>
      </c>
      <c r="AK157">
        <v>154</v>
      </c>
      <c r="AL157">
        <f>(0.01)*COS(RADIANS(AK157))+'Centre of Gravity'!$E$17</f>
        <v>0.65999354101848995</v>
      </c>
      <c r="AM157">
        <f>((0.01)*SIN(RADIANS(AK157)))+'Centre of Gravity'!$E$18</f>
        <v>0.5436007889846407</v>
      </c>
    </row>
    <row r="158" spans="5:39">
      <c r="E158">
        <v>155</v>
      </c>
      <c r="F158">
        <f t="shared" si="22"/>
        <v>-0.27180170533229131</v>
      </c>
      <c r="G158">
        <f t="shared" si="23"/>
        <v>0.42664321669603578</v>
      </c>
      <c r="I158">
        <v>155</v>
      </c>
      <c r="J158">
        <f t="shared" si="16"/>
        <v>1.156884754501049</v>
      </c>
      <c r="K158">
        <f t="shared" si="20"/>
        <v>0.4522503454073683</v>
      </c>
      <c r="M158">
        <v>155</v>
      </c>
      <c r="N158">
        <f t="shared" si="17"/>
        <v>0.79577561789309026</v>
      </c>
      <c r="O158">
        <f t="shared" si="21"/>
        <v>0.43781124664106175</v>
      </c>
      <c r="Q158">
        <v>155</v>
      </c>
      <c r="R158">
        <f t="shared" si="18"/>
        <v>1.3337008722129642</v>
      </c>
      <c r="S158">
        <f t="shared" si="19"/>
        <v>0.36979963563306656</v>
      </c>
      <c r="AG158">
        <v>155</v>
      </c>
      <c r="AH158">
        <f>(0.01)*COS(RADIANS(AG158))+'Centre of Gravity'!$F$17</f>
        <v>0.74612663478243557</v>
      </c>
      <c r="AI158">
        <f>((0.01)*SIN(RADIANS(AG158)))+'Centre of Gravity'!$F$18</f>
        <v>0.73199528110130296</v>
      </c>
      <c r="AK158">
        <v>155</v>
      </c>
      <c r="AL158">
        <f>(0.01)*COS(RADIANS(AK158))+'Centre of Gravity'!$E$17</f>
        <v>0.65991840361111509</v>
      </c>
      <c r="AM158">
        <f>((0.01)*SIN(RADIANS(AK158)))+'Centre of Gravity'!$E$18</f>
        <v>0.543443260134157</v>
      </c>
    </row>
    <row r="159" spans="5:39">
      <c r="E159">
        <v>156</v>
      </c>
      <c r="F159">
        <f t="shared" si="22"/>
        <v>-0.27397228274701596</v>
      </c>
      <c r="G159">
        <f t="shared" si="23"/>
        <v>0.42188031925843256</v>
      </c>
      <c r="I159">
        <v>156</v>
      </c>
      <c r="J159">
        <f t="shared" si="16"/>
        <v>1.1545838990154174</v>
      </c>
      <c r="K159">
        <f t="shared" si="20"/>
        <v>0.44720157883379691</v>
      </c>
      <c r="M159">
        <v>156</v>
      </c>
      <c r="N159">
        <f t="shared" si="17"/>
        <v>0.79547058626540246</v>
      </c>
      <c r="O159">
        <f t="shared" si="21"/>
        <v>0.43714191582242962</v>
      </c>
      <c r="Q159">
        <v>156</v>
      </c>
      <c r="R159">
        <f t="shared" si="18"/>
        <v>1.3328120500742004</v>
      </c>
      <c r="S159">
        <f t="shared" si="19"/>
        <v>0.36784929345292361</v>
      </c>
      <c r="AG159">
        <v>156</v>
      </c>
      <c r="AH159">
        <f>(0.01)*COS(RADIANS(AG159))+'Centre of Gravity'!$F$17</f>
        <v>0.74605425807637604</v>
      </c>
      <c r="AI159">
        <f>((0.01)*SIN(RADIANS(AG159)))+'Centre of Gravity'!$F$18</f>
        <v>0.73183646491465393</v>
      </c>
      <c r="AK159">
        <v>156</v>
      </c>
      <c r="AL159">
        <f>(0.01)*COS(RADIANS(AK159))+'Centre of Gravity'!$E$17</f>
        <v>0.65984602690505556</v>
      </c>
      <c r="AM159">
        <f>((0.01)*SIN(RADIANS(AK159)))+'Centre of Gravity'!$E$18</f>
        <v>0.54328444394750797</v>
      </c>
    </row>
    <row r="160" spans="5:39">
      <c r="E160">
        <v>157</v>
      </c>
      <c r="F160">
        <f t="shared" si="22"/>
        <v>-0.27605940555038688</v>
      </c>
      <c r="G160">
        <f t="shared" si="23"/>
        <v>0.41708026543393317</v>
      </c>
      <c r="I160">
        <v>157</v>
      </c>
      <c r="J160">
        <f t="shared" si="16"/>
        <v>1.1523715070874694</v>
      </c>
      <c r="K160">
        <f t="shared" si="20"/>
        <v>0.44211342574674006</v>
      </c>
      <c r="M160">
        <v>157</v>
      </c>
      <c r="N160">
        <f t="shared" si="17"/>
        <v>0.79517728252899678</v>
      </c>
      <c r="O160">
        <f t="shared" si="21"/>
        <v>0.43646736341018044</v>
      </c>
      <c r="Q160">
        <v>157</v>
      </c>
      <c r="R160">
        <f t="shared" si="18"/>
        <v>1.3319574014717732</v>
      </c>
      <c r="S160">
        <f t="shared" si="19"/>
        <v>0.36588373623412523</v>
      </c>
      <c r="AG160">
        <v>157</v>
      </c>
      <c r="AH160">
        <f>(0.01)*COS(RADIANS(AG160))+'Centre of Gravity'!$F$17</f>
        <v>0.74598466411827768</v>
      </c>
      <c r="AI160">
        <f>((0.01)*SIN(RADIANS(AG160)))+'Centre of Gravity'!$F$18</f>
        <v>0.73167640976878867</v>
      </c>
      <c r="AK160">
        <v>157</v>
      </c>
      <c r="AL160">
        <f>(0.01)*COS(RADIANS(AK160))+'Centre of Gravity'!$E$17</f>
        <v>0.6597764329469572</v>
      </c>
      <c r="AM160">
        <f>((0.01)*SIN(RADIANS(AK160)))+'Centre of Gravity'!$E$18</f>
        <v>0.54312438880164271</v>
      </c>
    </row>
    <row r="161" spans="5:39">
      <c r="E161">
        <v>158</v>
      </c>
      <c r="F161">
        <f t="shared" si="22"/>
        <v>-0.27806243798457952</v>
      </c>
      <c r="G161">
        <f t="shared" si="23"/>
        <v>0.41224451736543211</v>
      </c>
      <c r="I161">
        <v>158</v>
      </c>
      <c r="J161">
        <f t="shared" si="16"/>
        <v>1.1502482526332183</v>
      </c>
      <c r="K161">
        <f t="shared" si="20"/>
        <v>0.43698743604691848</v>
      </c>
      <c r="M161">
        <v>158</v>
      </c>
      <c r="N161">
        <f t="shared" si="17"/>
        <v>0.79489579602703253</v>
      </c>
      <c r="O161">
        <f t="shared" si="21"/>
        <v>0.43578779487951358</v>
      </c>
      <c r="Q161">
        <v>158</v>
      </c>
      <c r="R161">
        <f t="shared" si="18"/>
        <v>1.3311371867399258</v>
      </c>
      <c r="S161">
        <f t="shared" si="19"/>
        <v>0.36390356270444107</v>
      </c>
      <c r="AG161">
        <v>158</v>
      </c>
      <c r="AH161">
        <f>(0.01)*COS(RADIANS(AG161))+'Centre of Gravity'!$F$17</f>
        <v>0.74591787410713428</v>
      </c>
      <c r="AI161">
        <f>((0.01)*SIN(RADIANS(AG161)))+'Centre of Gravity'!$F$18</f>
        <v>0.73151516441805509</v>
      </c>
      <c r="AK161">
        <v>158</v>
      </c>
      <c r="AL161">
        <f>(0.01)*COS(RADIANS(AK161))+'Centre of Gravity'!$E$17</f>
        <v>0.6597096429358138</v>
      </c>
      <c r="AM161">
        <f>((0.01)*SIN(RADIANS(AK161)))+'Centre of Gravity'!$E$18</f>
        <v>0.54296314345090912</v>
      </c>
    </row>
    <row r="162" spans="5:39">
      <c r="E162">
        <v>159</v>
      </c>
      <c r="F162">
        <f t="shared" si="22"/>
        <v>-0.27998076990651083</v>
      </c>
      <c r="G162">
        <f t="shared" si="23"/>
        <v>0.40737454806863554</v>
      </c>
      <c r="I162">
        <v>159</v>
      </c>
      <c r="J162">
        <f t="shared" si="16"/>
        <v>1.1482147824165396</v>
      </c>
      <c r="K162">
        <f t="shared" si="20"/>
        <v>0.43182517116045088</v>
      </c>
      <c r="M162">
        <v>159</v>
      </c>
      <c r="N162">
        <f t="shared" si="17"/>
        <v>0.79462621250302523</v>
      </c>
      <c r="O162">
        <f t="shared" si="21"/>
        <v>0.43510341723358664</v>
      </c>
      <c r="Q162">
        <v>159</v>
      </c>
      <c r="R162">
        <f t="shared" si="18"/>
        <v>1.3303516557240112</v>
      </c>
      <c r="S162">
        <f t="shared" si="19"/>
        <v>0.36190937604391055</v>
      </c>
      <c r="AG162">
        <v>159</v>
      </c>
      <c r="AH162">
        <f>(0.01)*COS(RADIANS(AG162))+'Centre of Gravity'!$F$17</f>
        <v>0.74585390838783006</v>
      </c>
      <c r="AI162">
        <f>((0.01)*SIN(RADIANS(AG162)))+'Centre of Gravity'!$F$18</f>
        <v>0.73135277797934894</v>
      </c>
      <c r="AK162">
        <v>159</v>
      </c>
      <c r="AL162">
        <f>(0.01)*COS(RADIANS(AK162))+'Centre of Gravity'!$E$17</f>
        <v>0.65964567721650957</v>
      </c>
      <c r="AM162">
        <f>((0.01)*SIN(RADIANS(AK162)))+'Centre of Gravity'!$E$18</f>
        <v>0.54280075701220298</v>
      </c>
    </row>
    <row r="163" spans="5:39">
      <c r="E163">
        <v>160</v>
      </c>
      <c r="F163">
        <f t="shared" si="22"/>
        <v>-0.2818138169736939</v>
      </c>
      <c r="G163">
        <f t="shared" si="23"/>
        <v>0.40247184098336808</v>
      </c>
      <c r="I163">
        <v>160</v>
      </c>
      <c r="J163">
        <f t="shared" si="16"/>
        <v>1.1462717158521598</v>
      </c>
      <c r="K163">
        <f t="shared" si="20"/>
        <v>0.42662820356323006</v>
      </c>
      <c r="M163">
        <v>160</v>
      </c>
      <c r="N163">
        <f t="shared" si="17"/>
        <v>0.7943686140747277</v>
      </c>
      <c r="O163">
        <f t="shared" si="21"/>
        <v>0.43441443894046028</v>
      </c>
      <c r="Q163">
        <v>160</v>
      </c>
      <c r="R163">
        <f t="shared" si="18"/>
        <v>1.3296010477043865</v>
      </c>
      <c r="S163">
        <f t="shared" si="19"/>
        <v>0.3599017837011087</v>
      </c>
      <c r="AG163">
        <v>160</v>
      </c>
      <c r="AH163">
        <f>(0.01)*COS(RADIANS(AG163))+'Centre of Gravity'!$F$17</f>
        <v>0.74579278644494307</v>
      </c>
      <c r="AI163">
        <f>((0.01)*SIN(RADIANS(AG163)))+'Centre of Gravity'!$F$18</f>
        <v>0.73118929991715265</v>
      </c>
      <c r="AK163">
        <v>160</v>
      </c>
      <c r="AL163">
        <f>(0.01)*COS(RADIANS(AK163))+'Centre of Gravity'!$E$17</f>
        <v>0.65958455527362259</v>
      </c>
      <c r="AM163">
        <f>((0.01)*SIN(RADIANS(AK163)))+'Centre of Gravity'!$E$18</f>
        <v>0.54263727895000669</v>
      </c>
    </row>
    <row r="164" spans="5:39">
      <c r="E164">
        <v>161</v>
      </c>
      <c r="F164">
        <f t="shared" si="22"/>
        <v>-0.28356102082223511</v>
      </c>
      <c r="G164">
        <f t="shared" si="23"/>
        <v>0.39753788952170127</v>
      </c>
      <c r="I164">
        <v>161</v>
      </c>
      <c r="J164">
        <f t="shared" si="16"/>
        <v>1.1444196448169772</v>
      </c>
      <c r="K164">
        <f t="shared" si="20"/>
        <v>0.42139811630193003</v>
      </c>
      <c r="M164">
        <v>161</v>
      </c>
      <c r="N164">
        <f t="shared" si="17"/>
        <v>0.79412307920911662</v>
      </c>
      <c r="O164">
        <f t="shared" si="21"/>
        <v>0.43372106986959685</v>
      </c>
      <c r="Q164">
        <v>161</v>
      </c>
      <c r="R164">
        <f t="shared" si="18"/>
        <v>1.328885591323526</v>
      </c>
      <c r="S164">
        <f t="shared" si="19"/>
        <v>0.35788139720811107</v>
      </c>
      <c r="AG164">
        <v>161</v>
      </c>
      <c r="AH164">
        <f>(0.01)*COS(RADIANS(AG164))+'Centre of Gravity'!$F$17</f>
        <v>0.74573452689680897</v>
      </c>
      <c r="AI164">
        <f>((0.01)*SIN(RADIANS(AG164)))+'Centre of Gravity'!$F$18</f>
        <v>0.73102478002846749</v>
      </c>
      <c r="AK164">
        <v>161</v>
      </c>
      <c r="AL164">
        <f>(0.01)*COS(RADIANS(AK164))+'Centre of Gravity'!$E$17</f>
        <v>0.65952629572548849</v>
      </c>
      <c r="AM164">
        <f>((0.01)*SIN(RADIANS(AK164)))+'Centre of Gravity'!$E$18</f>
        <v>0.54247275906132153</v>
      </c>
    </row>
    <row r="165" spans="5:39">
      <c r="E165">
        <v>162</v>
      </c>
      <c r="F165">
        <f t="shared" si="22"/>
        <v>-0.28522184923691657</v>
      </c>
      <c r="G165">
        <f t="shared" si="23"/>
        <v>0.39257419661304677</v>
      </c>
      <c r="I165">
        <v>162</v>
      </c>
      <c r="J165">
        <f t="shared" si="16"/>
        <v>1.1426591334697709</v>
      </c>
      <c r="K165">
        <f t="shared" si="20"/>
        <v>0.41613650251179579</v>
      </c>
      <c r="M165">
        <v>162</v>
      </c>
      <c r="N165">
        <f t="shared" si="17"/>
        <v>0.79388968269849058</v>
      </c>
      <c r="O165">
        <f t="shared" si="21"/>
        <v>0.43302352122793214</v>
      </c>
      <c r="Q165">
        <v>162</v>
      </c>
      <c r="R165">
        <f t="shared" si="18"/>
        <v>1.3282055045163736</v>
      </c>
      <c r="S165">
        <f t="shared" si="19"/>
        <v>0.35584883199421541</v>
      </c>
      <c r="AG165">
        <v>162</v>
      </c>
      <c r="AH165">
        <f>(0.01)*COS(RADIANS(AG165))+'Centre of Gravity'!$F$17</f>
        <v>0.74567914748985054</v>
      </c>
      <c r="AI165">
        <f>((0.01)*SIN(RADIANS(AG165)))+'Centre of Gravity'!$F$18</f>
        <v>0.73085926842764537</v>
      </c>
      <c r="AK165">
        <v>162</v>
      </c>
      <c r="AL165">
        <f>(0.01)*COS(RADIANS(AK165))+'Centre of Gravity'!$E$17</f>
        <v>0.65947091631853005</v>
      </c>
      <c r="AM165">
        <f>((0.01)*SIN(RADIANS(AK165)))+'Centre of Gravity'!$E$18</f>
        <v>0.54230724746049941</v>
      </c>
    </row>
    <row r="166" spans="5:39">
      <c r="E166">
        <v>163</v>
      </c>
      <c r="F166">
        <f t="shared" si="22"/>
        <v>-0.28679579631331437</v>
      </c>
      <c r="G166">
        <f t="shared" si="23"/>
        <v>0.38758227424634872</v>
      </c>
      <c r="I166">
        <v>163</v>
      </c>
      <c r="J166">
        <f t="shared" si="16"/>
        <v>1.140990718079351</v>
      </c>
      <c r="K166">
        <f t="shared" si="20"/>
        <v>0.41084496493135791</v>
      </c>
      <c r="M166">
        <v>163</v>
      </c>
      <c r="N166">
        <f t="shared" si="17"/>
        <v>0.79366849563768771</v>
      </c>
      <c r="O166">
        <f t="shared" si="21"/>
        <v>0.43232200549553973</v>
      </c>
      <c r="Q166">
        <v>163</v>
      </c>
      <c r="R166">
        <f t="shared" si="18"/>
        <v>1.3275609944439595</v>
      </c>
      <c r="S166">
        <f t="shared" si="19"/>
        <v>0.35380470719847562</v>
      </c>
      <c r="AG166">
        <v>163</v>
      </c>
      <c r="AH166">
        <f>(0.01)*COS(RADIANS(AG166))+'Centre of Gravity'!$F$17</f>
        <v>0.74562666509317177</v>
      </c>
      <c r="AI166">
        <f>((0.01)*SIN(RADIANS(AG166)))+'Centre of Gravity'!$F$18</f>
        <v>0.73069281553112331</v>
      </c>
      <c r="AK166">
        <v>163</v>
      </c>
      <c r="AL166">
        <f>(0.01)*COS(RADIANS(AK166))+'Centre of Gravity'!$E$17</f>
        <v>0.65941843392185129</v>
      </c>
      <c r="AM166">
        <f>((0.01)*SIN(RADIANS(AK166)))+'Centre of Gravity'!$E$18</f>
        <v>0.54214079456397735</v>
      </c>
    </row>
    <row r="167" spans="5:39">
      <c r="E167">
        <v>164</v>
      </c>
      <c r="F167">
        <f t="shared" si="22"/>
        <v>-0.28828238261190181</v>
      </c>
      <c r="G167">
        <f t="shared" si="23"/>
        <v>0.38256364300951806</v>
      </c>
      <c r="I167">
        <v>164</v>
      </c>
      <c r="J167">
        <f t="shared" si="16"/>
        <v>1.1394149068612085</v>
      </c>
      <c r="K167">
        <f t="shared" si="20"/>
        <v>0.40552511541422398</v>
      </c>
      <c r="M167">
        <v>164</v>
      </c>
      <c r="N167">
        <f t="shared" si="17"/>
        <v>0.79345958540242933</v>
      </c>
      <c r="O167">
        <f t="shared" si="21"/>
        <v>0.43161673636090742</v>
      </c>
      <c r="Q167">
        <v>164</v>
      </c>
      <c r="R167">
        <f t="shared" si="18"/>
        <v>1.3269522574302948</v>
      </c>
      <c r="S167">
        <f t="shared" si="19"/>
        <v>0.35174964548110654</v>
      </c>
      <c r="AG167">
        <v>164</v>
      </c>
      <c r="AH167">
        <f>(0.01)*COS(RADIANS(AG167))+'Centre of Gravity'!$F$17</f>
        <v>0.7455770956934189</v>
      </c>
      <c r="AI167">
        <f>((0.01)*SIN(RADIANS(AG167)))+'Centre of Gravity'!$F$18</f>
        <v>0.73052547204206597</v>
      </c>
      <c r="AK167">
        <v>164</v>
      </c>
      <c r="AL167">
        <f>(0.01)*COS(RADIANS(AK167))+'Centre of Gravity'!$E$17</f>
        <v>0.65936886452209842</v>
      </c>
      <c r="AM167">
        <f>((0.01)*SIN(RADIANS(AK167)))+'Centre of Gravity'!$E$18</f>
        <v>0.54197345107492001</v>
      </c>
    </row>
    <row r="168" spans="5:39">
      <c r="E168">
        <v>165</v>
      </c>
      <c r="F168">
        <f t="shared" si="22"/>
        <v>-0.28968115530409155</v>
      </c>
      <c r="G168">
        <f t="shared" si="23"/>
        <v>0.37751983162624603</v>
      </c>
      <c r="I168">
        <v>165</v>
      </c>
      <c r="J168">
        <f t="shared" si="16"/>
        <v>1.1379321798227053</v>
      </c>
      <c r="K168">
        <f t="shared" si="20"/>
        <v>0.40017857443809135</v>
      </c>
      <c r="M168">
        <v>165</v>
      </c>
      <c r="N168">
        <f t="shared" si="17"/>
        <v>0.79326301562879709</v>
      </c>
      <c r="O168">
        <f t="shared" si="21"/>
        <v>0.43090792865584571</v>
      </c>
      <c r="Q168">
        <v>165</v>
      </c>
      <c r="R168">
        <f t="shared" si="18"/>
        <v>1.3263794789025711</v>
      </c>
      <c r="S168">
        <f t="shared" si="19"/>
        <v>0.34968427283381504</v>
      </c>
      <c r="AG168">
        <v>165</v>
      </c>
      <c r="AH168">
        <f>(0.01)*COS(RADIANS(AG168))+'Centre of Gravity'!$F$17</f>
        <v>0.74553045438991139</v>
      </c>
      <c r="AI168">
        <f>((0.01)*SIN(RADIANS(AG168)))+'Centre of Gravity'!$F$18</f>
        <v>0.73035728893492113</v>
      </c>
      <c r="AK168">
        <v>165</v>
      </c>
      <c r="AL168">
        <f>(0.01)*COS(RADIANS(AK168))+'Centre of Gravity'!$E$17</f>
        <v>0.65932222321859091</v>
      </c>
      <c r="AM168">
        <f>((0.01)*SIN(RADIANS(AK168)))+'Centre of Gravity'!$E$18</f>
        <v>0.54180526796777517</v>
      </c>
    </row>
    <row r="169" spans="5:39">
      <c r="E169">
        <v>166</v>
      </c>
      <c r="F169">
        <f t="shared" si="22"/>
        <v>-0.29099168831017136</v>
      </c>
      <c r="G169">
        <f t="shared" si="23"/>
        <v>0.37245237649034035</v>
      </c>
      <c r="I169">
        <v>166</v>
      </c>
      <c r="J169">
        <f t="shared" si="16"/>
        <v>1.1365429886168608</v>
      </c>
      <c r="K169">
        <f t="shared" si="20"/>
        <v>0.39480697061113434</v>
      </c>
      <c r="M169">
        <v>166</v>
      </c>
      <c r="N169">
        <f t="shared" si="17"/>
        <v>0.79307884619384794</v>
      </c>
      <c r="O169">
        <f t="shared" si="21"/>
        <v>0.430195798290048</v>
      </c>
      <c r="Q169">
        <v>166</v>
      </c>
      <c r="R169">
        <f t="shared" si="18"/>
        <v>1.3258428333346763</v>
      </c>
      <c r="S169">
        <f t="shared" si="19"/>
        <v>0.34760921838911718</v>
      </c>
      <c r="AG169">
        <v>166</v>
      </c>
      <c r="AH169">
        <f>(0.01)*COS(RADIANS(AG169))+'Centre of Gravity'!$F$17</f>
        <v>0.74548675539004217</v>
      </c>
      <c r="AI169">
        <f>((0.01)*SIN(RADIANS(AG169)))+'Centre of Gravity'!$F$18</f>
        <v>0.73018831743989265</v>
      </c>
      <c r="AK169">
        <v>166</v>
      </c>
      <c r="AL169">
        <f>(0.01)*COS(RADIANS(AK169))+'Centre of Gravity'!$E$17</f>
        <v>0.65927852421872168</v>
      </c>
      <c r="AM169">
        <f>((0.01)*SIN(RADIANS(AK169)))+'Centre of Gravity'!$E$18</f>
        <v>0.54163629647274669</v>
      </c>
    </row>
    <row r="170" spans="5:39">
      <c r="E170">
        <v>167</v>
      </c>
      <c r="F170">
        <f t="shared" si="22"/>
        <v>-0.29221358242909201</v>
      </c>
      <c r="G170">
        <f t="shared" si="23"/>
        <v>0.36736282119772518</v>
      </c>
      <c r="I170">
        <v>167</v>
      </c>
      <c r="J170">
        <f t="shared" si="16"/>
        <v>1.1352477564047738</v>
      </c>
      <c r="K170">
        <f t="shared" si="20"/>
        <v>0.38941194017591468</v>
      </c>
      <c r="M170">
        <v>167</v>
      </c>
      <c r="N170">
        <f t="shared" si="17"/>
        <v>0.79290713319737605</v>
      </c>
      <c r="O170">
        <f t="shared" si="21"/>
        <v>0.42948056218532216</v>
      </c>
      <c r="Q170">
        <v>167</v>
      </c>
      <c r="R170">
        <f t="shared" si="18"/>
        <v>1.3253424841940493</v>
      </c>
      <c r="S170">
        <f t="shared" si="19"/>
        <v>0.3455251142286983</v>
      </c>
      <c r="AG170">
        <v>167</v>
      </c>
      <c r="AH170">
        <f>(0.01)*COS(RADIANS(AG170))+'Centre of Gravity'!$F$17</f>
        <v>0.74544601200494975</v>
      </c>
      <c r="AI170">
        <f>((0.01)*SIN(RADIANS(AG170)))+'Centre of Gravity'!$F$18</f>
        <v>0.73001860902733462</v>
      </c>
      <c r="AK170">
        <v>167</v>
      </c>
      <c r="AL170">
        <f>(0.01)*COS(RADIANS(AK170))+'Centre of Gravity'!$E$17</f>
        <v>0.65923778083362927</v>
      </c>
      <c r="AM170">
        <f>((0.01)*SIN(RADIANS(AK170)))+'Centre of Gravity'!$E$18</f>
        <v>0.54146658806018866</v>
      </c>
    </row>
    <row r="171" spans="5:39">
      <c r="E171">
        <v>168</v>
      </c>
      <c r="F171">
        <f t="shared" si="22"/>
        <v>-0.29334646546006832</v>
      </c>
      <c r="G171">
        <f t="shared" si="23"/>
        <v>0.36225271607624604</v>
      </c>
      <c r="I171">
        <v>168</v>
      </c>
      <c r="J171">
        <f t="shared" si="16"/>
        <v>1.1340468777267232</v>
      </c>
      <c r="K171">
        <f t="shared" si="20"/>
        <v>0.38399512651096562</v>
      </c>
      <c r="M171">
        <v>168</v>
      </c>
      <c r="N171">
        <f t="shared" si="17"/>
        <v>0.7927479289448236</v>
      </c>
      <c r="O171">
        <f t="shared" si="21"/>
        <v>0.42876243820951443</v>
      </c>
      <c r="Q171">
        <v>168</v>
      </c>
      <c r="R171">
        <f t="shared" si="18"/>
        <v>1.3248785838918851</v>
      </c>
      <c r="S171">
        <f t="shared" si="19"/>
        <v>0.34343259519087488</v>
      </c>
      <c r="AG171">
        <v>168</v>
      </c>
      <c r="AH171">
        <f>(0.01)*COS(RADIANS(AG171))+'Centre of Gravity'!$F$17</f>
        <v>0.74540823664546407</v>
      </c>
      <c r="AI171">
        <f>((0.01)*SIN(RADIANS(AG171)))+'Centre of Gravity'!$F$18</f>
        <v>0.72984821539207356</v>
      </c>
      <c r="AK171">
        <v>168</v>
      </c>
      <c r="AL171">
        <f>(0.01)*COS(RADIANS(AK171))+'Centre of Gravity'!$E$17</f>
        <v>0.65920000547414359</v>
      </c>
      <c r="AM171">
        <f>((0.01)*SIN(RADIANS(AK171)))+'Centre of Gravity'!$E$18</f>
        <v>0.5412961944249276</v>
      </c>
    </row>
    <row r="172" spans="5:39">
      <c r="E172">
        <v>169</v>
      </c>
      <c r="F172">
        <f t="shared" si="22"/>
        <v>-0.29438999231595442</v>
      </c>
      <c r="G172">
        <f t="shared" si="23"/>
        <v>0.35712361771342582</v>
      </c>
      <c r="I172">
        <v>169</v>
      </c>
      <c r="J172">
        <f t="shared" si="16"/>
        <v>1.1329407183819877</v>
      </c>
      <c r="K172">
        <f t="shared" si="20"/>
        <v>0.37855817963020361</v>
      </c>
      <c r="M172">
        <v>169</v>
      </c>
      <c r="N172">
        <f t="shared" si="17"/>
        <v>0.79260128193134805</v>
      </c>
      <c r="O172">
        <f t="shared" si="21"/>
        <v>0.42804164511014448</v>
      </c>
      <c r="Q172">
        <v>169</v>
      </c>
      <c r="R172">
        <f t="shared" si="18"/>
        <v>1.3244512737367096</v>
      </c>
      <c r="S172">
        <f t="shared" si="19"/>
        <v>0.34133229867721659</v>
      </c>
      <c r="AG172">
        <v>169</v>
      </c>
      <c r="AH172">
        <f>(0.01)*COS(RADIANS(AG172))+'Centre of Gravity'!$F$17</f>
        <v>0.74537344081832546</v>
      </c>
      <c r="AI172">
        <f>((0.01)*SIN(RADIANS(AG172)))+'Centre of Gravity'!$F$18</f>
        <v>0.72967718843766138</v>
      </c>
      <c r="AK172">
        <v>169</v>
      </c>
      <c r="AL172">
        <f>(0.01)*COS(RADIANS(AK172))+'Centre of Gravity'!$E$17</f>
        <v>0.65916520964700498</v>
      </c>
      <c r="AM172">
        <f>((0.01)*SIN(RADIANS(AK172)))+'Centre of Gravity'!$E$18</f>
        <v>0.54112516747051542</v>
      </c>
    </row>
    <row r="173" spans="5:39">
      <c r="E173">
        <v>170</v>
      </c>
      <c r="F173">
        <f t="shared" si="22"/>
        <v>-0.2953438451283612</v>
      </c>
      <c r="G173">
        <f t="shared" si="23"/>
        <v>0.35197708848231241</v>
      </c>
      <c r="I173">
        <v>170</v>
      </c>
      <c r="J173">
        <f t="shared" si="16"/>
        <v>1.1319296153174192</v>
      </c>
      <c r="K173">
        <f t="shared" si="20"/>
        <v>0.37310275568031709</v>
      </c>
      <c r="M173">
        <v>170</v>
      </c>
      <c r="N173">
        <f t="shared" si="17"/>
        <v>0.79246723682705034</v>
      </c>
      <c r="O173">
        <f t="shared" si="21"/>
        <v>0.42731840244777275</v>
      </c>
      <c r="Q173">
        <v>170</v>
      </c>
      <c r="R173">
        <f t="shared" si="18"/>
        <v>1.3240606838913358</v>
      </c>
      <c r="S173">
        <f t="shared" si="19"/>
        <v>0.33922486445838734</v>
      </c>
      <c r="AG173">
        <v>170</v>
      </c>
      <c r="AH173">
        <f>(0.01)*COS(RADIANS(AG173))+'Centre of Gravity'!$F$17</f>
        <v>0.74534163512268004</v>
      </c>
      <c r="AI173">
        <f>((0.01)*SIN(RADIANS(AG173)))+'Centre of Gravity'!$F$18</f>
        <v>0.72950558026056522</v>
      </c>
      <c r="AK173">
        <v>170</v>
      </c>
      <c r="AL173">
        <f>(0.01)*COS(RADIANS(AK173))+'Centre of Gravity'!$E$17</f>
        <v>0.65913340395135955</v>
      </c>
      <c r="AM173">
        <f>((0.01)*SIN(RADIANS(AK173)))+'Centre of Gravity'!$E$18</f>
        <v>0.54095355929341926</v>
      </c>
    </row>
    <row r="174" spans="5:39">
      <c r="E174">
        <v>171</v>
      </c>
      <c r="F174">
        <f t="shared" si="22"/>
        <v>-0.29620773334448181</v>
      </c>
      <c r="G174">
        <f t="shared" si="23"/>
        <v>0.34681469606556525</v>
      </c>
      <c r="I174">
        <v>171</v>
      </c>
      <c r="J174">
        <f t="shared" si="16"/>
        <v>1.1310138765248059</v>
      </c>
      <c r="K174">
        <f t="shared" si="20"/>
        <v>0.36763051643628941</v>
      </c>
      <c r="M174">
        <v>171</v>
      </c>
      <c r="N174">
        <f t="shared" si="17"/>
        <v>0.7923458344633677</v>
      </c>
      <c r="O174">
        <f t="shared" si="21"/>
        <v>0.42659293052912051</v>
      </c>
      <c r="Q174">
        <v>171</v>
      </c>
      <c r="R174">
        <f t="shared" si="18"/>
        <v>1.3237069333332141</v>
      </c>
      <c r="S174">
        <f t="shared" si="19"/>
        <v>0.33711093447926554</v>
      </c>
      <c r="AG174">
        <v>171</v>
      </c>
      <c r="AH174">
        <f>(0.01)*COS(RADIANS(AG174))+'Centre of Gravity'!$F$17</f>
        <v>0.74531282924685072</v>
      </c>
      <c r="AI174">
        <f>((0.01)*SIN(RADIANS(AG174)))+'Centre of Gravity'!$F$18</f>
        <v>0.72933344313429826</v>
      </c>
      <c r="AK174">
        <v>171</v>
      </c>
      <c r="AL174">
        <f>(0.01)*COS(RADIANS(AK174))+'Centre of Gravity'!$E$17</f>
        <v>0.65910459807553023</v>
      </c>
      <c r="AM174">
        <f>((0.01)*SIN(RADIANS(AK174)))+'Centre of Gravity'!$E$18</f>
        <v>0.5407814221671523</v>
      </c>
    </row>
    <row r="175" spans="5:39">
      <c r="E175">
        <v>172</v>
      </c>
      <c r="F175">
        <f t="shared" si="22"/>
        <v>-0.29698139381559696</v>
      </c>
      <c r="G175">
        <f t="shared" si="23"/>
        <v>0.34163801297792362</v>
      </c>
      <c r="I175">
        <v>172</v>
      </c>
      <c r="J175">
        <f t="shared" si="16"/>
        <v>1.1301937809470548</v>
      </c>
      <c r="K175">
        <f t="shared" si="20"/>
        <v>0.36214312879520472</v>
      </c>
      <c r="M175">
        <v>172</v>
      </c>
      <c r="N175">
        <f t="shared" si="17"/>
        <v>0.79223711182063639</v>
      </c>
      <c r="O175">
        <f t="shared" si="21"/>
        <v>0.42586545033996193</v>
      </c>
      <c r="Q175">
        <v>172</v>
      </c>
      <c r="R175">
        <f t="shared" si="18"/>
        <v>1.3233901298181916</v>
      </c>
      <c r="S175">
        <f t="shared" si="19"/>
        <v>0.33499115266340079</v>
      </c>
      <c r="AG175">
        <v>172</v>
      </c>
      <c r="AH175">
        <f>(0.01)*COS(RADIANS(AG175))+'Centre of Gravity'!$F$17</f>
        <v>0.74528703196538637</v>
      </c>
      <c r="AI175">
        <f>((0.01)*SIN(RADIANS(AG175)))+'Centre of Gravity'!$F$18</f>
        <v>0.72916082949349659</v>
      </c>
      <c r="AK175">
        <v>172</v>
      </c>
      <c r="AL175">
        <f>(0.01)*COS(RADIANS(AK175))+'Centre of Gravity'!$E$17</f>
        <v>0.65907880079406589</v>
      </c>
      <c r="AM175">
        <f>((0.01)*SIN(RADIANS(AK175)))+'Centre of Gravity'!$E$18</f>
        <v>0.54060880852635063</v>
      </c>
    </row>
    <row r="176" spans="5:39">
      <c r="E176">
        <v>173</v>
      </c>
      <c r="F176">
        <f t="shared" si="22"/>
        <v>-0.29766459087723246</v>
      </c>
      <c r="G176">
        <f t="shared" si="23"/>
        <v>0.33644861608720378</v>
      </c>
      <c r="I176">
        <v>173</v>
      </c>
      <c r="J176">
        <f t="shared" si="16"/>
        <v>1.1294695783932238</v>
      </c>
      <c r="K176">
        <f t="shared" si="20"/>
        <v>0.35664226426849638</v>
      </c>
      <c r="M176">
        <v>173</v>
      </c>
      <c r="N176">
        <f t="shared" si="17"/>
        <v>0.7921411020168263</v>
      </c>
      <c r="O176">
        <f t="shared" si="21"/>
        <v>0.4251361834778099</v>
      </c>
      <c r="Q176">
        <v>173</v>
      </c>
      <c r="R176">
        <f t="shared" si="18"/>
        <v>1.3231103698476876</v>
      </c>
      <c r="S176">
        <f t="shared" si="19"/>
        <v>0.33286616471686908</v>
      </c>
      <c r="AG176">
        <v>173</v>
      </c>
      <c r="AH176">
        <f>(0.01)*COS(RADIANS(AG176))+'Centre of Gravity'!$F$17</f>
        <v>0.74526425113638883</v>
      </c>
      <c r="AI176">
        <f>((0.01)*SIN(RADIANS(AG176)))+'Centre of Gravity'!$F$18</f>
        <v>0.72898779191794738</v>
      </c>
      <c r="AK176">
        <v>173</v>
      </c>
      <c r="AL176">
        <f>(0.01)*COS(RADIANS(AK176))+'Centre of Gravity'!$E$17</f>
        <v>0.65905601996506835</v>
      </c>
      <c r="AM176">
        <f>((0.01)*SIN(RADIANS(AK176)))+'Centre of Gravity'!$E$18</f>
        <v>0.54043577095080142</v>
      </c>
    </row>
    <row r="177" spans="5:39">
      <c r="E177">
        <v>174</v>
      </c>
      <c r="F177">
        <f t="shared" si="22"/>
        <v>-0.29825711642094516</v>
      </c>
      <c r="G177">
        <f t="shared" si="23"/>
        <v>0.33124808613396933</v>
      </c>
      <c r="I177">
        <v>174</v>
      </c>
      <c r="J177">
        <f t="shared" si="16"/>
        <v>1.1288414894624261</v>
      </c>
      <c r="K177">
        <f t="shared" si="20"/>
        <v>0.35112959847278707</v>
      </c>
      <c r="M177">
        <v>174</v>
      </c>
      <c r="N177">
        <f t="shared" si="17"/>
        <v>0.79205783429745391</v>
      </c>
      <c r="O177">
        <f t="shared" si="21"/>
        <v>0.42440535208441527</v>
      </c>
      <c r="Q177">
        <v>174</v>
      </c>
      <c r="R177">
        <f t="shared" si="18"/>
        <v>1.3228677386392993</v>
      </c>
      <c r="S177">
        <f t="shared" si="19"/>
        <v>0.33073661793158415</v>
      </c>
      <c r="AG177">
        <v>174</v>
      </c>
      <c r="AH177">
        <f>(0.01)*COS(RADIANS(AG177))+'Centre of Gravity'!$F$17</f>
        <v>0.74524449369911938</v>
      </c>
      <c r="AI177">
        <f>((0.01)*SIN(RADIANS(AG177)))+'Centre of Gravity'!$F$18</f>
        <v>0.72881438311657243</v>
      </c>
      <c r="AK177">
        <v>174</v>
      </c>
      <c r="AL177">
        <f>(0.01)*COS(RADIANS(AK177))+'Centre of Gravity'!$E$17</f>
        <v>0.6590362625277989</v>
      </c>
      <c r="AM177">
        <f>((0.01)*SIN(RADIANS(AK177)))+'Centre of Gravity'!$E$18</f>
        <v>0.54026236214942647</v>
      </c>
    </row>
    <row r="178" spans="5:39">
      <c r="E178">
        <v>175</v>
      </c>
      <c r="F178">
        <f t="shared" si="22"/>
        <v>-0.29875878995771449</v>
      </c>
      <c r="G178">
        <f t="shared" si="23"/>
        <v>0.32603800725002269</v>
      </c>
      <c r="I178">
        <v>175</v>
      </c>
      <c r="J178">
        <f t="shared" si="16"/>
        <v>1.1283097054766342</v>
      </c>
      <c r="K178">
        <f t="shared" si="20"/>
        <v>0.34560681061948051</v>
      </c>
      <c r="M178">
        <v>175</v>
      </c>
      <c r="N178">
        <f t="shared" si="17"/>
        <v>0.79198733402667321</v>
      </c>
      <c r="O178">
        <f t="shared" si="21"/>
        <v>0.42367317877810001</v>
      </c>
      <c r="Q178">
        <v>175</v>
      </c>
      <c r="R178">
        <f t="shared" si="18"/>
        <v>1.3226623101008432</v>
      </c>
      <c r="S178">
        <f t="shared" si="19"/>
        <v>0.32860316098812614</v>
      </c>
      <c r="AG178">
        <v>175</v>
      </c>
      <c r="AH178">
        <f>(0.01)*COS(RADIANS(AG178))+'Centre of Gravity'!$F$17</f>
        <v>0.74522776567188465</v>
      </c>
      <c r="AI178">
        <f>((0.01)*SIN(RADIANS(AG178)))+'Centre of Gravity'!$F$18</f>
        <v>0.7286406559113725</v>
      </c>
      <c r="AK178">
        <v>175</v>
      </c>
      <c r="AL178">
        <f>(0.01)*COS(RADIANS(AK178))+'Centre of Gravity'!$E$17</f>
        <v>0.65901953450056416</v>
      </c>
      <c r="AM178">
        <f>((0.01)*SIN(RADIANS(AK178)))+'Centre of Gravity'!$E$18</f>
        <v>0.54008863494422654</v>
      </c>
    </row>
    <row r="179" spans="5:39">
      <c r="E179">
        <v>176</v>
      </c>
      <c r="F179">
        <f t="shared" si="22"/>
        <v>-0.29916945867292127</v>
      </c>
      <c r="G179">
        <f t="shared" si="23"/>
        <v>0.32081996647586325</v>
      </c>
      <c r="I179">
        <v>176</v>
      </c>
      <c r="J179">
        <f t="shared" si="16"/>
        <v>1.1278743884224021</v>
      </c>
      <c r="K179">
        <f t="shared" si="20"/>
        <v>0.34007558300325746</v>
      </c>
      <c r="M179">
        <v>176</v>
      </c>
      <c r="N179">
        <f t="shared" si="17"/>
        <v>0.79192962267954958</v>
      </c>
      <c r="O179">
        <f t="shared" si="21"/>
        <v>0.42293988658594617</v>
      </c>
      <c r="Q179">
        <v>176</v>
      </c>
      <c r="R179">
        <f t="shared" si="18"/>
        <v>1.3224941468078424</v>
      </c>
      <c r="S179">
        <f t="shared" si="19"/>
        <v>0.32646644375814732</v>
      </c>
      <c r="AG179">
        <v>176</v>
      </c>
      <c r="AH179">
        <f>(0.01)*COS(RADIANS(AG179))+'Centre of Gravity'!$F$17</f>
        <v>0.74521407215020385</v>
      </c>
      <c r="AI179">
        <f>((0.01)*SIN(RADIANS(AG179)))+'Centre of Gravity'!$F$18</f>
        <v>0.72846666322133713</v>
      </c>
      <c r="AK179">
        <v>176</v>
      </c>
      <c r="AL179">
        <f>(0.01)*COS(RADIANS(AK179))+'Centre of Gravity'!$E$17</f>
        <v>0.65900584097888337</v>
      </c>
      <c r="AM179">
        <f>((0.01)*SIN(RADIANS(AK179)))+'Centre of Gravity'!$E$18</f>
        <v>0.53991464225419117</v>
      </c>
    </row>
    <row r="180" spans="5:39">
      <c r="E180">
        <v>177</v>
      </c>
      <c r="F180">
        <f t="shared" si="22"/>
        <v>-0.2994889974728967</v>
      </c>
      <c r="G180">
        <f t="shared" si="23"/>
        <v>0.31559555327725886</v>
      </c>
      <c r="I180">
        <v>177</v>
      </c>
      <c r="J180">
        <f t="shared" si="16"/>
        <v>1.127535670901521</v>
      </c>
      <c r="K180">
        <f t="shared" si="20"/>
        <v>0.33453760048963177</v>
      </c>
      <c r="M180">
        <v>177</v>
      </c>
      <c r="N180">
        <f t="shared" si="17"/>
        <v>0.79188471783551828</v>
      </c>
      <c r="O180">
        <f t="shared" si="21"/>
        <v>0.42220569887585885</v>
      </c>
      <c r="Q180">
        <v>177</v>
      </c>
      <c r="R180">
        <f t="shared" si="18"/>
        <v>1.3223632999844646</v>
      </c>
      <c r="S180">
        <f t="shared" si="19"/>
        <v>0.32432711710641465</v>
      </c>
      <c r="AG180">
        <v>177</v>
      </c>
      <c r="AH180">
        <f>(0.01)*COS(RADIANS(AG180))+'Centre of Gravity'!$F$17</f>
        <v>0.74520341730525641</v>
      </c>
      <c r="AI180">
        <f>((0.01)*SIN(RADIANS(AG180)))+'Centre of Gravity'!$F$18</f>
        <v>0.72829245804632536</v>
      </c>
      <c r="AK180">
        <v>177</v>
      </c>
      <c r="AL180">
        <f>(0.01)*COS(RADIANS(AK180))+'Centre of Gravity'!$E$17</f>
        <v>0.65899518613393593</v>
      </c>
      <c r="AM180">
        <f>((0.01)*SIN(RADIANS(AK180)))+'Centre of Gravity'!$E$18</f>
        <v>0.5397404370791794</v>
      </c>
    </row>
    <row r="181" spans="5:39">
      <c r="E181">
        <v>178</v>
      </c>
      <c r="F181">
        <f t="shared" si="22"/>
        <v>-0.29971730902302685</v>
      </c>
      <c r="G181">
        <f t="shared" si="23"/>
        <v>0.31036635906108007</v>
      </c>
      <c r="I181">
        <v>178</v>
      </c>
      <c r="J181">
        <f t="shared" si="16"/>
        <v>1.1272936560906295</v>
      </c>
      <c r="K181">
        <f t="shared" si="20"/>
        <v>0.32899455000172506</v>
      </c>
      <c r="M181">
        <v>178</v>
      </c>
      <c r="N181">
        <f t="shared" si="17"/>
        <v>0.79185263317303001</v>
      </c>
      <c r="O181">
        <f t="shared" si="21"/>
        <v>0.42147083928852691</v>
      </c>
      <c r="Q181">
        <v>178</v>
      </c>
      <c r="R181">
        <f t="shared" si="18"/>
        <v>1.3222698094879199</v>
      </c>
      <c r="S181">
        <f t="shared" si="19"/>
        <v>0.32218583269255063</v>
      </c>
      <c r="AG181">
        <v>178</v>
      </c>
      <c r="AH181">
        <f>(0.01)*COS(RADIANS(AG181))+'Centre of Gravity'!$F$17</f>
        <v>0.74519580438261113</v>
      </c>
      <c r="AI181">
        <f>((0.01)*SIN(RADIANS(AG181)))+'Centre of Gravity'!$F$18</f>
        <v>0.72811809345092093</v>
      </c>
      <c r="AK181">
        <v>178</v>
      </c>
      <c r="AL181">
        <f>(0.01)*COS(RADIANS(AK181))+'Centre of Gravity'!$E$17</f>
        <v>0.65898757321129064</v>
      </c>
      <c r="AM181">
        <f>((0.01)*SIN(RADIANS(AK181)))+'Centre of Gravity'!$E$18</f>
        <v>0.53956607248377497</v>
      </c>
    </row>
    <row r="182" spans="5:39">
      <c r="E182">
        <v>179</v>
      </c>
      <c r="F182">
        <f t="shared" si="22"/>
        <v>-0.29985432377740173</v>
      </c>
      <c r="G182">
        <f t="shared" si="23"/>
        <v>0.30513397669054132</v>
      </c>
      <c r="I182">
        <v>179</v>
      </c>
      <c r="J182">
        <f t="shared" si="16"/>
        <v>1.1271484177097832</v>
      </c>
      <c r="K182">
        <f t="shared" si="20"/>
        <v>0.32344812000641238</v>
      </c>
      <c r="M182">
        <v>179</v>
      </c>
      <c r="N182">
        <f t="shared" si="17"/>
        <v>0.79183337846538371</v>
      </c>
      <c r="O182">
        <f t="shared" si="21"/>
        <v>0.42073553166929928</v>
      </c>
      <c r="Q182">
        <v>179</v>
      </c>
      <c r="R182">
        <f t="shared" si="18"/>
        <v>1.3222137037963195</v>
      </c>
      <c r="S182">
        <f t="shared" si="19"/>
        <v>0.32004324277253055</v>
      </c>
      <c r="AG182">
        <v>179</v>
      </c>
      <c r="AH182">
        <f>(0.01)*COS(RADIANS(AG182))+'Centre of Gravity'!$F$17</f>
        <v>0.74519123570123824</v>
      </c>
      <c r="AI182">
        <f>((0.01)*SIN(RADIANS(AG182)))+'Centre of Gravity'!$F$18</f>
        <v>0.72794362254826872</v>
      </c>
      <c r="AK182">
        <v>179</v>
      </c>
      <c r="AL182">
        <f>(0.01)*COS(RADIANS(AK182))+'Centre of Gravity'!$E$17</f>
        <v>0.65898300452991776</v>
      </c>
      <c r="AM182">
        <f>((0.01)*SIN(RADIANS(AK182)))+'Centre of Gravity'!$E$18</f>
        <v>0.53939160158112276</v>
      </c>
    </row>
    <row r="183" spans="5:39">
      <c r="E183">
        <v>180</v>
      </c>
      <c r="F183">
        <f t="shared" si="22"/>
        <v>-0.2999</v>
      </c>
      <c r="G183">
        <f t="shared" si="23"/>
        <v>0.29990000000000006</v>
      </c>
      <c r="I183">
        <v>180</v>
      </c>
      <c r="J183">
        <f t="shared" si="16"/>
        <v>1.1271</v>
      </c>
      <c r="K183">
        <f t="shared" si="20"/>
        <v>0.31790000000000002</v>
      </c>
      <c r="M183">
        <v>180</v>
      </c>
      <c r="N183">
        <f t="shared" si="17"/>
        <v>0.79182695957774984</v>
      </c>
      <c r="O183">
        <f t="shared" si="21"/>
        <v>0.42</v>
      </c>
      <c r="Q183">
        <v>180</v>
      </c>
      <c r="R183">
        <f t="shared" si="18"/>
        <v>1.322195</v>
      </c>
      <c r="S183">
        <f t="shared" si="19"/>
        <v>0.31789999999999996</v>
      </c>
      <c r="AG183">
        <v>180</v>
      </c>
      <c r="AH183">
        <f>(0.01)*COS(RADIANS(AG183))+'Centre of Gravity'!$F$17</f>
        <v>0.74518971265280209</v>
      </c>
      <c r="AI183">
        <f>((0.01)*SIN(RADIANS(AG183)))+'Centre of Gravity'!$F$18</f>
        <v>0.72776909848389593</v>
      </c>
      <c r="AK183">
        <v>180</v>
      </c>
      <c r="AL183">
        <f>(0.01)*COS(RADIANS(AK183))+'Centre of Gravity'!$E$17</f>
        <v>0.65898148148148161</v>
      </c>
      <c r="AM183">
        <f>((0.01)*SIN(RADIANS(AK183)))+'Centre of Gravity'!$E$18</f>
        <v>0.53921707751674997</v>
      </c>
    </row>
    <row r="184" spans="5:39">
      <c r="E184">
        <v>181</v>
      </c>
      <c r="F184">
        <f t="shared" si="22"/>
        <v>-0.29985432377740173</v>
      </c>
      <c r="G184">
        <f t="shared" si="23"/>
        <v>0.29466602330945862</v>
      </c>
      <c r="I184">
        <v>181</v>
      </c>
      <c r="J184">
        <f t="shared" si="16"/>
        <v>1.1271484177097832</v>
      </c>
      <c r="K184">
        <f t="shared" si="20"/>
        <v>0.31235187999358749</v>
      </c>
      <c r="M184">
        <v>181</v>
      </c>
      <c r="N184">
        <f t="shared" si="17"/>
        <v>0.79183337846538371</v>
      </c>
      <c r="O184">
        <f t="shared" si="21"/>
        <v>0.41926446833070069</v>
      </c>
      <c r="Q184">
        <v>181</v>
      </c>
      <c r="R184">
        <f t="shared" si="18"/>
        <v>1.3222137037963195</v>
      </c>
      <c r="S184">
        <f t="shared" si="19"/>
        <v>0.31575675722746932</v>
      </c>
      <c r="AG184">
        <v>181</v>
      </c>
      <c r="AH184">
        <f>(0.01)*COS(RADIANS(AG184))+'Centre of Gravity'!$F$17</f>
        <v>0.74519123570123824</v>
      </c>
      <c r="AI184">
        <f>((0.01)*SIN(RADIANS(AG184)))+'Centre of Gravity'!$F$18</f>
        <v>0.72759457441952313</v>
      </c>
      <c r="AK184">
        <v>181</v>
      </c>
      <c r="AL184">
        <f>(0.01)*COS(RADIANS(AK184))+'Centre of Gravity'!$E$17</f>
        <v>0.65898300452991776</v>
      </c>
      <c r="AM184">
        <f>((0.01)*SIN(RADIANS(AK184)))+'Centre of Gravity'!$E$18</f>
        <v>0.53904255345237717</v>
      </c>
    </row>
    <row r="185" spans="5:39">
      <c r="E185">
        <v>182</v>
      </c>
      <c r="F185">
        <f t="shared" si="22"/>
        <v>-0.29971730902302685</v>
      </c>
      <c r="G185">
        <f t="shared" si="23"/>
        <v>0.28943364093891999</v>
      </c>
      <c r="I185">
        <v>182</v>
      </c>
      <c r="J185">
        <f t="shared" si="16"/>
        <v>1.1272936560906295</v>
      </c>
      <c r="K185">
        <f t="shared" si="20"/>
        <v>0.30680544999827492</v>
      </c>
      <c r="M185">
        <v>182</v>
      </c>
      <c r="N185">
        <f t="shared" si="17"/>
        <v>0.79185263317303001</v>
      </c>
      <c r="O185">
        <f t="shared" si="21"/>
        <v>0.41852916071147306</v>
      </c>
      <c r="Q185">
        <v>182</v>
      </c>
      <c r="R185">
        <f t="shared" si="18"/>
        <v>1.3222698094879199</v>
      </c>
      <c r="S185">
        <f t="shared" si="19"/>
        <v>0.31361416730744934</v>
      </c>
      <c r="AG185">
        <v>182</v>
      </c>
      <c r="AH185">
        <f>(0.01)*COS(RADIANS(AG185))+'Centre of Gravity'!$F$17</f>
        <v>0.74519580438261113</v>
      </c>
      <c r="AI185">
        <f>((0.01)*SIN(RADIANS(AG185)))+'Centre of Gravity'!$F$18</f>
        <v>0.72742010351687092</v>
      </c>
      <c r="AK185">
        <v>182</v>
      </c>
      <c r="AL185">
        <f>(0.01)*COS(RADIANS(AK185))+'Centre of Gravity'!$E$17</f>
        <v>0.65898757321129064</v>
      </c>
      <c r="AM185">
        <f>((0.01)*SIN(RADIANS(AK185)))+'Centre of Gravity'!$E$18</f>
        <v>0.53886808254972496</v>
      </c>
    </row>
    <row r="186" spans="5:39">
      <c r="E186">
        <v>183</v>
      </c>
      <c r="F186">
        <f t="shared" si="22"/>
        <v>-0.2994889974728967</v>
      </c>
      <c r="G186">
        <f t="shared" si="23"/>
        <v>0.28420444672274126</v>
      </c>
      <c r="I186">
        <v>183</v>
      </c>
      <c r="J186">
        <f t="shared" si="16"/>
        <v>1.127535670901521</v>
      </c>
      <c r="K186">
        <f t="shared" si="20"/>
        <v>0.30126239951036821</v>
      </c>
      <c r="M186">
        <v>183</v>
      </c>
      <c r="N186">
        <f t="shared" si="17"/>
        <v>0.79188471783551828</v>
      </c>
      <c r="O186">
        <f t="shared" si="21"/>
        <v>0.41779430112414112</v>
      </c>
      <c r="Q186">
        <v>183</v>
      </c>
      <c r="R186">
        <f t="shared" si="18"/>
        <v>1.3223632999844646</v>
      </c>
      <c r="S186">
        <f t="shared" si="19"/>
        <v>0.31147288289358527</v>
      </c>
      <c r="AG186">
        <v>183</v>
      </c>
      <c r="AH186">
        <f>(0.01)*COS(RADIANS(AG186))+'Centre of Gravity'!$F$17</f>
        <v>0.74520341730525641</v>
      </c>
      <c r="AI186">
        <f>((0.01)*SIN(RADIANS(AG186)))+'Centre of Gravity'!$F$18</f>
        <v>0.72724573892146649</v>
      </c>
      <c r="AK186">
        <v>183</v>
      </c>
      <c r="AL186">
        <f>(0.01)*COS(RADIANS(AK186))+'Centre of Gravity'!$E$17</f>
        <v>0.65899518613393593</v>
      </c>
      <c r="AM186">
        <f>((0.01)*SIN(RADIANS(AK186)))+'Centre of Gravity'!$E$18</f>
        <v>0.53869371795432053</v>
      </c>
    </row>
    <row r="187" spans="5:39">
      <c r="E187">
        <v>184</v>
      </c>
      <c r="F187">
        <f t="shared" si="22"/>
        <v>-0.29916945867292127</v>
      </c>
      <c r="G187">
        <f t="shared" si="23"/>
        <v>0.27898003352413681</v>
      </c>
      <c r="I187">
        <v>184</v>
      </c>
      <c r="J187">
        <f t="shared" si="16"/>
        <v>1.1278743884224021</v>
      </c>
      <c r="K187">
        <f t="shared" si="20"/>
        <v>0.29572441699674257</v>
      </c>
      <c r="M187">
        <v>184</v>
      </c>
      <c r="N187">
        <f t="shared" si="17"/>
        <v>0.79192962267954958</v>
      </c>
      <c r="O187">
        <f t="shared" si="21"/>
        <v>0.4170601134140538</v>
      </c>
      <c r="Q187">
        <v>184</v>
      </c>
      <c r="R187">
        <f t="shared" si="18"/>
        <v>1.3224941468078424</v>
      </c>
      <c r="S187">
        <f t="shared" si="19"/>
        <v>0.30933355624185266</v>
      </c>
      <c r="AG187">
        <v>184</v>
      </c>
      <c r="AH187">
        <f>(0.01)*COS(RADIANS(AG187))+'Centre of Gravity'!$F$17</f>
        <v>0.74521407215020385</v>
      </c>
      <c r="AI187">
        <f>((0.01)*SIN(RADIANS(AG187)))+'Centre of Gravity'!$F$18</f>
        <v>0.72707153374645472</v>
      </c>
      <c r="AK187">
        <v>184</v>
      </c>
      <c r="AL187">
        <f>(0.01)*COS(RADIANS(AK187))+'Centre of Gravity'!$E$17</f>
        <v>0.65900584097888337</v>
      </c>
      <c r="AM187">
        <f>((0.01)*SIN(RADIANS(AK187)))+'Centre of Gravity'!$E$18</f>
        <v>0.53851951277930876</v>
      </c>
    </row>
    <row r="188" spans="5:39">
      <c r="E188">
        <v>185</v>
      </c>
      <c r="F188">
        <f t="shared" si="22"/>
        <v>-0.29875878995771449</v>
      </c>
      <c r="G188">
        <f t="shared" si="23"/>
        <v>0.27376199274997737</v>
      </c>
      <c r="I188">
        <v>185</v>
      </c>
      <c r="J188">
        <f t="shared" si="16"/>
        <v>1.1283097054766342</v>
      </c>
      <c r="K188">
        <f t="shared" si="20"/>
        <v>0.29019318938051952</v>
      </c>
      <c r="M188">
        <v>185</v>
      </c>
      <c r="N188">
        <f t="shared" si="17"/>
        <v>0.79198733402667321</v>
      </c>
      <c r="O188">
        <f t="shared" si="21"/>
        <v>0.41632682122189996</v>
      </c>
      <c r="Q188">
        <v>185</v>
      </c>
      <c r="R188">
        <f t="shared" si="18"/>
        <v>1.3226623101008432</v>
      </c>
      <c r="S188">
        <f t="shared" si="19"/>
        <v>0.30719683901187383</v>
      </c>
      <c r="AG188">
        <v>185</v>
      </c>
      <c r="AH188">
        <f>(0.01)*COS(RADIANS(AG188))+'Centre of Gravity'!$F$17</f>
        <v>0.74522776567188465</v>
      </c>
      <c r="AI188">
        <f>((0.01)*SIN(RADIANS(AG188)))+'Centre of Gravity'!$F$18</f>
        <v>0.72689754105641935</v>
      </c>
      <c r="AK188">
        <v>185</v>
      </c>
      <c r="AL188">
        <f>(0.01)*COS(RADIANS(AK188))+'Centre of Gravity'!$E$17</f>
        <v>0.65901953450056416</v>
      </c>
      <c r="AM188">
        <f>((0.01)*SIN(RADIANS(AK188)))+'Centre of Gravity'!$E$18</f>
        <v>0.53834552008927339</v>
      </c>
    </row>
    <row r="189" spans="5:39">
      <c r="E189">
        <v>186</v>
      </c>
      <c r="F189">
        <f t="shared" si="22"/>
        <v>-0.29825711642094516</v>
      </c>
      <c r="G189">
        <f t="shared" si="23"/>
        <v>0.26855191386603072</v>
      </c>
      <c r="I189">
        <v>186</v>
      </c>
      <c r="J189">
        <f t="shared" si="16"/>
        <v>1.1288414894624261</v>
      </c>
      <c r="K189">
        <f t="shared" si="20"/>
        <v>0.2846704015272129</v>
      </c>
      <c r="M189">
        <v>186</v>
      </c>
      <c r="N189">
        <f t="shared" si="17"/>
        <v>0.79205783429745391</v>
      </c>
      <c r="O189">
        <f t="shared" si="21"/>
        <v>0.4155946479155847</v>
      </c>
      <c r="Q189">
        <v>186</v>
      </c>
      <c r="R189">
        <f t="shared" si="18"/>
        <v>1.3228677386392993</v>
      </c>
      <c r="S189">
        <f t="shared" si="19"/>
        <v>0.30506338206841577</v>
      </c>
      <c r="AG189">
        <v>186</v>
      </c>
      <c r="AH189">
        <f>(0.01)*COS(RADIANS(AG189))+'Centre of Gravity'!$F$17</f>
        <v>0.74524449369911938</v>
      </c>
      <c r="AI189">
        <f>((0.01)*SIN(RADIANS(AG189)))+'Centre of Gravity'!$F$18</f>
        <v>0.72672381385121942</v>
      </c>
      <c r="AK189">
        <v>186</v>
      </c>
      <c r="AL189">
        <f>(0.01)*COS(RADIANS(AK189))+'Centre of Gravity'!$E$17</f>
        <v>0.6590362625277989</v>
      </c>
      <c r="AM189">
        <f>((0.01)*SIN(RADIANS(AK189)))+'Centre of Gravity'!$E$18</f>
        <v>0.53817179288407346</v>
      </c>
    </row>
    <row r="190" spans="5:39">
      <c r="E190">
        <v>187</v>
      </c>
      <c r="F190">
        <f t="shared" si="22"/>
        <v>-0.29766459087723252</v>
      </c>
      <c r="G190">
        <f t="shared" si="23"/>
        <v>0.26335138391279633</v>
      </c>
      <c r="I190">
        <v>187</v>
      </c>
      <c r="J190">
        <f t="shared" si="16"/>
        <v>1.1294695783932238</v>
      </c>
      <c r="K190">
        <f t="shared" si="20"/>
        <v>0.27915773573150365</v>
      </c>
      <c r="M190">
        <v>187</v>
      </c>
      <c r="N190">
        <f t="shared" si="17"/>
        <v>0.7921411020168263</v>
      </c>
      <c r="O190">
        <f t="shared" si="21"/>
        <v>0.41486381652219007</v>
      </c>
      <c r="Q190">
        <v>187</v>
      </c>
      <c r="R190">
        <f t="shared" si="18"/>
        <v>1.3231103698476876</v>
      </c>
      <c r="S190">
        <f t="shared" si="19"/>
        <v>0.30293383528313084</v>
      </c>
      <c r="AG190">
        <v>187</v>
      </c>
      <c r="AH190">
        <f>(0.01)*COS(RADIANS(AG190))+'Centre of Gravity'!$F$17</f>
        <v>0.74526425113638883</v>
      </c>
      <c r="AI190">
        <f>((0.01)*SIN(RADIANS(AG190)))+'Centre of Gravity'!$F$18</f>
        <v>0.72655040504984447</v>
      </c>
      <c r="AK190">
        <v>187</v>
      </c>
      <c r="AL190">
        <f>(0.01)*COS(RADIANS(AK190))+'Centre of Gravity'!$E$17</f>
        <v>0.65905601996506835</v>
      </c>
      <c r="AM190">
        <f>((0.01)*SIN(RADIANS(AK190)))+'Centre of Gravity'!$E$18</f>
        <v>0.53799838408269851</v>
      </c>
    </row>
    <row r="191" spans="5:39">
      <c r="E191">
        <v>188</v>
      </c>
      <c r="F191">
        <f t="shared" si="22"/>
        <v>-0.29698139381559691</v>
      </c>
      <c r="G191">
        <f t="shared" si="23"/>
        <v>0.25816198702207638</v>
      </c>
      <c r="I191">
        <v>188</v>
      </c>
      <c r="J191">
        <f t="shared" si="16"/>
        <v>1.1301937809470548</v>
      </c>
      <c r="K191">
        <f t="shared" si="20"/>
        <v>0.27365687120479515</v>
      </c>
      <c r="M191">
        <v>188</v>
      </c>
      <c r="N191">
        <f t="shared" si="17"/>
        <v>0.79223711182063639</v>
      </c>
      <c r="O191">
        <f t="shared" si="21"/>
        <v>0.41413454966003804</v>
      </c>
      <c r="Q191">
        <v>188</v>
      </c>
      <c r="R191">
        <f t="shared" si="18"/>
        <v>1.3233901298181916</v>
      </c>
      <c r="S191">
        <f t="shared" si="19"/>
        <v>0.30080884733659913</v>
      </c>
      <c r="AG191">
        <v>188</v>
      </c>
      <c r="AH191">
        <f>(0.01)*COS(RADIANS(AG191))+'Centre of Gravity'!$F$17</f>
        <v>0.74528703196538637</v>
      </c>
      <c r="AI191">
        <f>((0.01)*SIN(RADIANS(AG191)))+'Centre of Gravity'!$F$18</f>
        <v>0.72637736747429527</v>
      </c>
      <c r="AK191">
        <v>188</v>
      </c>
      <c r="AL191">
        <f>(0.01)*COS(RADIANS(AK191))+'Centre of Gravity'!$E$17</f>
        <v>0.65907880079406589</v>
      </c>
      <c r="AM191">
        <f>((0.01)*SIN(RADIANS(AK191)))+'Centre of Gravity'!$E$18</f>
        <v>0.5378253465071493</v>
      </c>
    </row>
    <row r="192" spans="5:39">
      <c r="E192">
        <v>189</v>
      </c>
      <c r="F192">
        <f t="shared" si="22"/>
        <v>-0.29620773334448181</v>
      </c>
      <c r="G192">
        <f t="shared" si="23"/>
        <v>0.2529853039344348</v>
      </c>
      <c r="I192">
        <v>189</v>
      </c>
      <c r="J192">
        <f t="shared" si="16"/>
        <v>1.1310138765248059</v>
      </c>
      <c r="K192">
        <f t="shared" si="20"/>
        <v>0.26816948356371062</v>
      </c>
      <c r="M192">
        <v>189</v>
      </c>
      <c r="N192">
        <f t="shared" si="17"/>
        <v>0.7923458344633677</v>
      </c>
      <c r="O192">
        <f t="shared" si="21"/>
        <v>0.41340706947087946</v>
      </c>
      <c r="Q192">
        <v>189</v>
      </c>
      <c r="R192">
        <f t="shared" si="18"/>
        <v>1.3237069333332141</v>
      </c>
      <c r="S192">
        <f t="shared" si="19"/>
        <v>0.29868906552073443</v>
      </c>
      <c r="AG192">
        <v>189</v>
      </c>
      <c r="AH192">
        <f>(0.01)*COS(RADIANS(AG192))+'Centre of Gravity'!$F$17</f>
        <v>0.74531282924685072</v>
      </c>
      <c r="AI192">
        <f>((0.01)*SIN(RADIANS(AG192)))+'Centre of Gravity'!$F$18</f>
        <v>0.72620475383349359</v>
      </c>
      <c r="AK192">
        <v>189</v>
      </c>
      <c r="AL192">
        <f>(0.01)*COS(RADIANS(AK192))+'Centre of Gravity'!$E$17</f>
        <v>0.65910459807553023</v>
      </c>
      <c r="AM192">
        <f>((0.01)*SIN(RADIANS(AK192)))+'Centre of Gravity'!$E$18</f>
        <v>0.53765273286634763</v>
      </c>
    </row>
    <row r="193" spans="5:39">
      <c r="E193">
        <v>190</v>
      </c>
      <c r="F193">
        <f t="shared" si="22"/>
        <v>-0.2953438451283612</v>
      </c>
      <c r="G193">
        <f t="shared" si="23"/>
        <v>0.24782291151768754</v>
      </c>
      <c r="I193">
        <v>190</v>
      </c>
      <c r="J193">
        <f t="shared" si="16"/>
        <v>1.1319296153174192</v>
      </c>
      <c r="K193">
        <f t="shared" si="20"/>
        <v>0.26269724431968278</v>
      </c>
      <c r="M193">
        <v>190</v>
      </c>
      <c r="N193">
        <f t="shared" si="17"/>
        <v>0.79246723682705034</v>
      </c>
      <c r="O193">
        <f t="shared" si="21"/>
        <v>0.41268159755222722</v>
      </c>
      <c r="Q193">
        <v>190</v>
      </c>
      <c r="R193">
        <f t="shared" si="18"/>
        <v>1.3240606838913358</v>
      </c>
      <c r="S193">
        <f t="shared" si="19"/>
        <v>0.29657513554161258</v>
      </c>
      <c r="AG193">
        <v>190</v>
      </c>
      <c r="AH193">
        <f>(0.01)*COS(RADIANS(AG193))+'Centre of Gravity'!$F$17</f>
        <v>0.74534163512268004</v>
      </c>
      <c r="AI193">
        <f>((0.01)*SIN(RADIANS(AG193)))+'Centre of Gravity'!$F$18</f>
        <v>0.72603261670722663</v>
      </c>
      <c r="AK193">
        <v>190</v>
      </c>
      <c r="AL193">
        <f>(0.01)*COS(RADIANS(AK193))+'Centre of Gravity'!$E$17</f>
        <v>0.65913340395135955</v>
      </c>
      <c r="AM193">
        <f>((0.01)*SIN(RADIANS(AK193)))+'Centre of Gravity'!$E$18</f>
        <v>0.53748059574008067</v>
      </c>
    </row>
    <row r="194" spans="5:39">
      <c r="E194">
        <v>191</v>
      </c>
      <c r="F194">
        <f t="shared" si="22"/>
        <v>-0.29438999231595442</v>
      </c>
      <c r="G194">
        <f t="shared" si="23"/>
        <v>0.24267638228657423</v>
      </c>
      <c r="I194">
        <v>191</v>
      </c>
      <c r="J194">
        <f t="shared" si="16"/>
        <v>1.1329407183819877</v>
      </c>
      <c r="K194">
        <f t="shared" si="20"/>
        <v>0.25724182036979637</v>
      </c>
      <c r="M194">
        <v>191</v>
      </c>
      <c r="N194">
        <f t="shared" si="17"/>
        <v>0.79260128193134805</v>
      </c>
      <c r="O194">
        <f t="shared" si="21"/>
        <v>0.41195835488985549</v>
      </c>
      <c r="Q194">
        <v>191</v>
      </c>
      <c r="R194">
        <f t="shared" si="18"/>
        <v>1.3244512737367096</v>
      </c>
      <c r="S194">
        <f t="shared" si="19"/>
        <v>0.29446770132278338</v>
      </c>
      <c r="AG194">
        <v>191</v>
      </c>
      <c r="AH194">
        <f>(0.01)*COS(RADIANS(AG194))+'Centre of Gravity'!$F$17</f>
        <v>0.74537344081832546</v>
      </c>
      <c r="AI194">
        <f>((0.01)*SIN(RADIANS(AG194)))+'Centre of Gravity'!$F$18</f>
        <v>0.72586100853013047</v>
      </c>
      <c r="AK194">
        <v>191</v>
      </c>
      <c r="AL194">
        <f>(0.01)*COS(RADIANS(AK194))+'Centre of Gravity'!$E$17</f>
        <v>0.65916520964700498</v>
      </c>
      <c r="AM194">
        <f>((0.01)*SIN(RADIANS(AK194)))+'Centre of Gravity'!$E$18</f>
        <v>0.53730898756298451</v>
      </c>
    </row>
    <row r="195" spans="5:39">
      <c r="E195">
        <v>192</v>
      </c>
      <c r="F195">
        <f t="shared" si="22"/>
        <v>-0.29334646546006832</v>
      </c>
      <c r="G195">
        <f t="shared" si="23"/>
        <v>0.23754728392375393</v>
      </c>
      <c r="I195">
        <v>192</v>
      </c>
      <c r="J195">
        <f t="shared" ref="J195:J258" si="24">($C$3)*COS(RADIANS(I195))+($C$14)</f>
        <v>1.1340468777267234</v>
      </c>
      <c r="K195">
        <f t="shared" si="20"/>
        <v>0.25180487348903424</v>
      </c>
      <c r="M195">
        <v>192</v>
      </c>
      <c r="N195">
        <f t="shared" ref="N195:N258" si="25">($C$8/2000)*COS(RADIANS(M195))+($V$4-($C$12/1000))</f>
        <v>0.7927479289448236</v>
      </c>
      <c r="O195">
        <f t="shared" si="21"/>
        <v>0.41123756179048548</v>
      </c>
      <c r="Q195">
        <v>192</v>
      </c>
      <c r="R195">
        <f t="shared" ref="R195:R258" si="26">($C$9/2000)*COS(RADIANS(Q195))+($C$14)</f>
        <v>1.3248785838918851</v>
      </c>
      <c r="S195">
        <f t="shared" ref="S195:S258" si="27">(($C$9/2000)*SIN(RADIANS(Q195)))+$C$3</f>
        <v>0.29236740480912499</v>
      </c>
      <c r="AG195">
        <v>192</v>
      </c>
      <c r="AH195">
        <f>(0.01)*COS(RADIANS(AG195))+'Centre of Gravity'!$F$17</f>
        <v>0.74540823664546407</v>
      </c>
      <c r="AI195">
        <f>((0.01)*SIN(RADIANS(AG195)))+'Centre of Gravity'!$F$18</f>
        <v>0.72568998157571829</v>
      </c>
      <c r="AK195">
        <v>192</v>
      </c>
      <c r="AL195">
        <f>(0.01)*COS(RADIANS(AK195))+'Centre of Gravity'!$E$17</f>
        <v>0.65920000547414359</v>
      </c>
      <c r="AM195">
        <f>((0.01)*SIN(RADIANS(AK195)))+'Centre of Gravity'!$E$18</f>
        <v>0.53713796060857233</v>
      </c>
    </row>
    <row r="196" spans="5:39">
      <c r="E196">
        <v>193</v>
      </c>
      <c r="F196">
        <f t="shared" si="22"/>
        <v>-0.29221358242909207</v>
      </c>
      <c r="G196">
        <f t="shared" si="23"/>
        <v>0.23243717880227488</v>
      </c>
      <c r="I196">
        <v>193</v>
      </c>
      <c r="J196">
        <f t="shared" si="24"/>
        <v>1.1352477564047738</v>
      </c>
      <c r="K196">
        <f t="shared" ref="K196:K259" si="28">(($C$3)*SIN(RADIANS(E196)))+$C$3</f>
        <v>0.24638805982408529</v>
      </c>
      <c r="M196">
        <v>193</v>
      </c>
      <c r="N196">
        <f t="shared" si="25"/>
        <v>0.79290713319737605</v>
      </c>
      <c r="O196">
        <f t="shared" ref="O196:O259" si="29">(($C$8/2000)*SIN(RADIANS(M196)))+($C$10/1000)</f>
        <v>0.41051943781467781</v>
      </c>
      <c r="Q196">
        <v>193</v>
      </c>
      <c r="R196">
        <f t="shared" si="26"/>
        <v>1.3253424841940493</v>
      </c>
      <c r="S196">
        <f t="shared" si="27"/>
        <v>0.29027488577130162</v>
      </c>
      <c r="AG196">
        <v>193</v>
      </c>
      <c r="AH196">
        <f>(0.01)*COS(RADIANS(AG196))+'Centre of Gravity'!$F$17</f>
        <v>0.74544601200494975</v>
      </c>
      <c r="AI196">
        <f>((0.01)*SIN(RADIANS(AG196)))+'Centre of Gravity'!$F$18</f>
        <v>0.72551958794045723</v>
      </c>
      <c r="AK196">
        <v>193</v>
      </c>
      <c r="AL196">
        <f>(0.01)*COS(RADIANS(AK196))+'Centre of Gravity'!$E$17</f>
        <v>0.65923778083362927</v>
      </c>
      <c r="AM196">
        <f>((0.01)*SIN(RADIANS(AK196)))+'Centre of Gravity'!$E$18</f>
        <v>0.53696756697331127</v>
      </c>
    </row>
    <row r="197" spans="5:39">
      <c r="E197">
        <v>194</v>
      </c>
      <c r="F197">
        <f t="shared" ref="F197:F260" si="30">($C$2)*COS(RADIANS(E197))</f>
        <v>-0.29099168831017136</v>
      </c>
      <c r="G197">
        <f t="shared" ref="G197:G260" si="31">(($C$2)*SIN(RADIANS(E197)))+$C$2</f>
        <v>0.2273476235096597</v>
      </c>
      <c r="I197">
        <v>194</v>
      </c>
      <c r="J197">
        <f t="shared" si="24"/>
        <v>1.1365429886168608</v>
      </c>
      <c r="K197">
        <f t="shared" si="28"/>
        <v>0.24099302938886569</v>
      </c>
      <c r="M197">
        <v>194</v>
      </c>
      <c r="N197">
        <f t="shared" si="25"/>
        <v>0.79307884619384794</v>
      </c>
      <c r="O197">
        <f t="shared" si="29"/>
        <v>0.40980420170995202</v>
      </c>
      <c r="Q197">
        <v>194</v>
      </c>
      <c r="R197">
        <f t="shared" si="26"/>
        <v>1.3258428333346763</v>
      </c>
      <c r="S197">
        <f t="shared" si="27"/>
        <v>0.2881907816108828</v>
      </c>
      <c r="AG197">
        <v>194</v>
      </c>
      <c r="AH197">
        <f>(0.01)*COS(RADIANS(AG197))+'Centre of Gravity'!$F$17</f>
        <v>0.74548675539004217</v>
      </c>
      <c r="AI197">
        <f>((0.01)*SIN(RADIANS(AG197)))+'Centre of Gravity'!$F$18</f>
        <v>0.7253498795278992</v>
      </c>
      <c r="AK197">
        <v>194</v>
      </c>
      <c r="AL197">
        <f>(0.01)*COS(RADIANS(AK197))+'Centre of Gravity'!$E$17</f>
        <v>0.65927852421872168</v>
      </c>
      <c r="AM197">
        <f>((0.01)*SIN(RADIANS(AK197)))+'Centre of Gravity'!$E$18</f>
        <v>0.53679785856075324</v>
      </c>
    </row>
    <row r="198" spans="5:39">
      <c r="E198">
        <v>195</v>
      </c>
      <c r="F198">
        <f t="shared" si="30"/>
        <v>-0.28968115530409161</v>
      </c>
      <c r="G198">
        <f t="shared" si="31"/>
        <v>0.22228016837375403</v>
      </c>
      <c r="I198">
        <v>195</v>
      </c>
      <c r="J198">
        <f t="shared" si="24"/>
        <v>1.1379321798227053</v>
      </c>
      <c r="K198">
        <f t="shared" si="28"/>
        <v>0.23562142556190863</v>
      </c>
      <c r="M198">
        <v>195</v>
      </c>
      <c r="N198">
        <f t="shared" si="25"/>
        <v>0.79326301562879709</v>
      </c>
      <c r="O198">
        <f t="shared" si="29"/>
        <v>0.40909207134415426</v>
      </c>
      <c r="Q198">
        <v>195</v>
      </c>
      <c r="R198">
        <f t="shared" si="26"/>
        <v>1.3263794789025711</v>
      </c>
      <c r="S198">
        <f t="shared" si="27"/>
        <v>0.28611572716618489</v>
      </c>
      <c r="AG198">
        <v>195</v>
      </c>
      <c r="AH198">
        <f>(0.01)*COS(RADIANS(AG198))+'Centre of Gravity'!$F$17</f>
        <v>0.74553045438991139</v>
      </c>
      <c r="AI198">
        <f>((0.01)*SIN(RADIANS(AG198)))+'Centre of Gravity'!$F$18</f>
        <v>0.72518090803287072</v>
      </c>
      <c r="AK198">
        <v>195</v>
      </c>
      <c r="AL198">
        <f>(0.01)*COS(RADIANS(AK198))+'Centre of Gravity'!$E$17</f>
        <v>0.65932222321859091</v>
      </c>
      <c r="AM198">
        <f>((0.01)*SIN(RADIANS(AK198)))+'Centre of Gravity'!$E$18</f>
        <v>0.53662888706572476</v>
      </c>
    </row>
    <row r="199" spans="5:39">
      <c r="E199">
        <v>196</v>
      </c>
      <c r="F199">
        <f t="shared" si="30"/>
        <v>-0.28828238261190181</v>
      </c>
      <c r="G199">
        <f t="shared" si="31"/>
        <v>0.21723635699048199</v>
      </c>
      <c r="I199">
        <v>196</v>
      </c>
      <c r="J199">
        <f t="shared" si="24"/>
        <v>1.1394149068612085</v>
      </c>
      <c r="K199">
        <f t="shared" si="28"/>
        <v>0.230274884585776</v>
      </c>
      <c r="M199">
        <v>196</v>
      </c>
      <c r="N199">
        <f t="shared" si="25"/>
        <v>0.79345958540242933</v>
      </c>
      <c r="O199">
        <f t="shared" si="29"/>
        <v>0.40838326363909255</v>
      </c>
      <c r="Q199">
        <v>196</v>
      </c>
      <c r="R199">
        <f t="shared" si="26"/>
        <v>1.3269522574302948</v>
      </c>
      <c r="S199">
        <f t="shared" si="27"/>
        <v>0.28405035451889338</v>
      </c>
      <c r="AG199">
        <v>196</v>
      </c>
      <c r="AH199">
        <f>(0.01)*COS(RADIANS(AG199))+'Centre of Gravity'!$F$17</f>
        <v>0.7455770956934189</v>
      </c>
      <c r="AI199">
        <f>((0.01)*SIN(RADIANS(AG199)))+'Centre of Gravity'!$F$18</f>
        <v>0.72501272492572588</v>
      </c>
      <c r="AK199">
        <v>196</v>
      </c>
      <c r="AL199">
        <f>(0.01)*COS(RADIANS(AK199))+'Centre of Gravity'!$E$17</f>
        <v>0.65936886452209842</v>
      </c>
      <c r="AM199">
        <f>((0.01)*SIN(RADIANS(AK199)))+'Centre of Gravity'!$E$18</f>
        <v>0.53646070395857992</v>
      </c>
    </row>
    <row r="200" spans="5:39">
      <c r="E200">
        <v>197</v>
      </c>
      <c r="F200">
        <f t="shared" si="30"/>
        <v>-0.28679579631331431</v>
      </c>
      <c r="G200">
        <f t="shared" si="31"/>
        <v>0.21221772575365125</v>
      </c>
      <c r="I200">
        <v>197</v>
      </c>
      <c r="J200">
        <f t="shared" si="24"/>
        <v>1.140990718079351</v>
      </c>
      <c r="K200">
        <f t="shared" si="28"/>
        <v>0.22495503506864195</v>
      </c>
      <c r="M200">
        <v>197</v>
      </c>
      <c r="N200">
        <f t="shared" si="25"/>
        <v>0.79366849563768771</v>
      </c>
      <c r="O200">
        <f t="shared" si="29"/>
        <v>0.40767799450446024</v>
      </c>
      <c r="Q200">
        <v>197</v>
      </c>
      <c r="R200">
        <f t="shared" si="26"/>
        <v>1.3275609944439595</v>
      </c>
      <c r="S200">
        <f t="shared" si="27"/>
        <v>0.28199529280152424</v>
      </c>
      <c r="AG200">
        <v>197</v>
      </c>
      <c r="AH200">
        <f>(0.01)*COS(RADIANS(AG200))+'Centre of Gravity'!$F$17</f>
        <v>0.74562666509317177</v>
      </c>
      <c r="AI200">
        <f>((0.01)*SIN(RADIANS(AG200)))+'Centre of Gravity'!$F$18</f>
        <v>0.72484538143666855</v>
      </c>
      <c r="AK200">
        <v>197</v>
      </c>
      <c r="AL200">
        <f>(0.01)*COS(RADIANS(AK200))+'Centre of Gravity'!$E$17</f>
        <v>0.65941843392185129</v>
      </c>
      <c r="AM200">
        <f>((0.01)*SIN(RADIANS(AK200)))+'Centre of Gravity'!$E$18</f>
        <v>0.53629336046952258</v>
      </c>
    </row>
    <row r="201" spans="5:39">
      <c r="E201">
        <v>198</v>
      </c>
      <c r="F201">
        <f t="shared" si="30"/>
        <v>-0.28522184923691657</v>
      </c>
      <c r="G201">
        <f t="shared" si="31"/>
        <v>0.20722580338695329</v>
      </c>
      <c r="I201">
        <v>198</v>
      </c>
      <c r="J201">
        <f t="shared" si="24"/>
        <v>1.1426591334697709</v>
      </c>
      <c r="K201">
        <f t="shared" si="28"/>
        <v>0.21966349748820424</v>
      </c>
      <c r="M201">
        <v>198</v>
      </c>
      <c r="N201">
        <f t="shared" si="25"/>
        <v>0.79388968269849058</v>
      </c>
      <c r="O201">
        <f t="shared" si="29"/>
        <v>0.40697647877206783</v>
      </c>
      <c r="Q201">
        <v>198</v>
      </c>
      <c r="R201">
        <f t="shared" si="26"/>
        <v>1.3282055045163736</v>
      </c>
      <c r="S201">
        <f t="shared" si="27"/>
        <v>0.27995116800578457</v>
      </c>
      <c r="AG201">
        <v>198</v>
      </c>
      <c r="AH201">
        <f>(0.01)*COS(RADIANS(AG201))+'Centre of Gravity'!$F$17</f>
        <v>0.74567914748985054</v>
      </c>
      <c r="AI201">
        <f>((0.01)*SIN(RADIANS(AG201)))+'Centre of Gravity'!$F$18</f>
        <v>0.72467892854014648</v>
      </c>
      <c r="AK201">
        <v>198</v>
      </c>
      <c r="AL201">
        <f>(0.01)*COS(RADIANS(AK201))+'Centre of Gravity'!$E$17</f>
        <v>0.65947091631853005</v>
      </c>
      <c r="AM201">
        <f>((0.01)*SIN(RADIANS(AK201)))+'Centre of Gravity'!$E$18</f>
        <v>0.53612690757300052</v>
      </c>
    </row>
    <row r="202" spans="5:39">
      <c r="E202">
        <v>199</v>
      </c>
      <c r="F202">
        <f t="shared" si="30"/>
        <v>-0.28356102082223511</v>
      </c>
      <c r="G202">
        <f t="shared" si="31"/>
        <v>0.20226211047829867</v>
      </c>
      <c r="I202">
        <v>199</v>
      </c>
      <c r="J202">
        <f t="shared" si="24"/>
        <v>1.1444196448169772</v>
      </c>
      <c r="K202">
        <f t="shared" si="28"/>
        <v>0.21440188369806984</v>
      </c>
      <c r="M202">
        <v>199</v>
      </c>
      <c r="N202">
        <f t="shared" si="25"/>
        <v>0.79412307920911662</v>
      </c>
      <c r="O202">
        <f t="shared" si="29"/>
        <v>0.40627893013040312</v>
      </c>
      <c r="Q202">
        <v>199</v>
      </c>
      <c r="R202">
        <f t="shared" si="26"/>
        <v>1.328885591323526</v>
      </c>
      <c r="S202">
        <f t="shared" si="27"/>
        <v>0.27791860279188885</v>
      </c>
      <c r="AG202">
        <v>199</v>
      </c>
      <c r="AH202">
        <f>(0.01)*COS(RADIANS(AG202))+'Centre of Gravity'!$F$17</f>
        <v>0.74573452689680897</v>
      </c>
      <c r="AI202">
        <f>((0.01)*SIN(RADIANS(AG202)))+'Centre of Gravity'!$F$18</f>
        <v>0.72451341693932436</v>
      </c>
      <c r="AK202">
        <v>199</v>
      </c>
      <c r="AL202">
        <f>(0.01)*COS(RADIANS(AK202))+'Centre of Gravity'!$E$17</f>
        <v>0.65952629572548849</v>
      </c>
      <c r="AM202">
        <f>((0.01)*SIN(RADIANS(AK202)))+'Centre of Gravity'!$E$18</f>
        <v>0.5359613959721784</v>
      </c>
    </row>
    <row r="203" spans="5:39">
      <c r="E203">
        <v>200</v>
      </c>
      <c r="F203">
        <f t="shared" si="30"/>
        <v>-0.28181381697369395</v>
      </c>
      <c r="G203">
        <f t="shared" si="31"/>
        <v>0.19732815901663198</v>
      </c>
      <c r="I203">
        <v>200</v>
      </c>
      <c r="J203">
        <f t="shared" si="24"/>
        <v>1.1462717158521598</v>
      </c>
      <c r="K203">
        <f t="shared" si="28"/>
        <v>0.20917179643676992</v>
      </c>
      <c r="M203">
        <v>200</v>
      </c>
      <c r="N203">
        <f t="shared" si="25"/>
        <v>0.7943686140747277</v>
      </c>
      <c r="O203">
        <f t="shared" si="29"/>
        <v>0.40558556105953969</v>
      </c>
      <c r="Q203">
        <v>200</v>
      </c>
      <c r="R203">
        <f t="shared" si="26"/>
        <v>1.3296010477043865</v>
      </c>
      <c r="S203">
        <f t="shared" si="27"/>
        <v>0.27589821629889122</v>
      </c>
      <c r="AG203">
        <v>200</v>
      </c>
      <c r="AH203">
        <f>(0.01)*COS(RADIANS(AG203))+'Centre of Gravity'!$F$17</f>
        <v>0.74579278644494307</v>
      </c>
      <c r="AI203">
        <f>((0.01)*SIN(RADIANS(AG203)))+'Centre of Gravity'!$F$18</f>
        <v>0.72434889705063921</v>
      </c>
      <c r="AK203">
        <v>200</v>
      </c>
      <c r="AL203">
        <f>(0.01)*COS(RADIANS(AK203))+'Centre of Gravity'!$E$17</f>
        <v>0.65958455527362259</v>
      </c>
      <c r="AM203">
        <f>((0.01)*SIN(RADIANS(AK203)))+'Centre of Gravity'!$E$18</f>
        <v>0.53579687608349325</v>
      </c>
    </row>
    <row r="204" spans="5:39">
      <c r="E204">
        <v>201</v>
      </c>
      <c r="F204">
        <f t="shared" si="30"/>
        <v>-0.27998076990651083</v>
      </c>
      <c r="G204">
        <f t="shared" si="31"/>
        <v>0.1924254519313644</v>
      </c>
      <c r="I204">
        <v>201</v>
      </c>
      <c r="J204">
        <f t="shared" si="24"/>
        <v>1.1482147824165396</v>
      </c>
      <c r="K204">
        <f t="shared" si="28"/>
        <v>0.20397482883954898</v>
      </c>
      <c r="M204">
        <v>201</v>
      </c>
      <c r="N204">
        <f t="shared" si="25"/>
        <v>0.79462621250302523</v>
      </c>
      <c r="O204">
        <f t="shared" si="29"/>
        <v>0.40489658276641327</v>
      </c>
      <c r="Q204">
        <v>201</v>
      </c>
      <c r="R204">
        <f t="shared" si="26"/>
        <v>1.3303516557240112</v>
      </c>
      <c r="S204">
        <f t="shared" si="27"/>
        <v>0.27389062395608932</v>
      </c>
      <c r="AG204">
        <v>201</v>
      </c>
      <c r="AH204">
        <f>(0.01)*COS(RADIANS(AG204))+'Centre of Gravity'!$F$17</f>
        <v>0.74585390838783006</v>
      </c>
      <c r="AI204">
        <f>((0.01)*SIN(RADIANS(AG204)))+'Centre of Gravity'!$F$18</f>
        <v>0.72418541898844291</v>
      </c>
      <c r="AK204">
        <v>201</v>
      </c>
      <c r="AL204">
        <f>(0.01)*COS(RADIANS(AK204))+'Centre of Gravity'!$E$17</f>
        <v>0.65964567721650957</v>
      </c>
      <c r="AM204">
        <f>((0.01)*SIN(RADIANS(AK204)))+'Centre of Gravity'!$E$18</f>
        <v>0.53563339802129695</v>
      </c>
    </row>
    <row r="205" spans="5:39">
      <c r="E205">
        <v>202</v>
      </c>
      <c r="F205">
        <f t="shared" si="30"/>
        <v>-0.27806243798457952</v>
      </c>
      <c r="G205">
        <f t="shared" si="31"/>
        <v>0.187555482634568</v>
      </c>
      <c r="I205">
        <v>202</v>
      </c>
      <c r="J205">
        <f t="shared" si="24"/>
        <v>1.1502482526332183</v>
      </c>
      <c r="K205">
        <f t="shared" si="28"/>
        <v>0.19881256395308156</v>
      </c>
      <c r="M205">
        <v>202</v>
      </c>
      <c r="N205">
        <f t="shared" si="25"/>
        <v>0.79489579602703253</v>
      </c>
      <c r="O205">
        <f t="shared" si="29"/>
        <v>0.40421220512048639</v>
      </c>
      <c r="Q205">
        <v>202</v>
      </c>
      <c r="R205">
        <f t="shared" si="26"/>
        <v>1.3311371867399258</v>
      </c>
      <c r="S205">
        <f t="shared" si="27"/>
        <v>0.2718964372955589</v>
      </c>
      <c r="AG205">
        <v>202</v>
      </c>
      <c r="AH205">
        <f>(0.01)*COS(RADIANS(AG205))+'Centre of Gravity'!$F$17</f>
        <v>0.74591787410713428</v>
      </c>
      <c r="AI205">
        <f>((0.01)*SIN(RADIANS(AG205)))+'Centre of Gravity'!$F$18</f>
        <v>0.72402303254973677</v>
      </c>
      <c r="AK205">
        <v>202</v>
      </c>
      <c r="AL205">
        <f>(0.01)*COS(RADIANS(AK205))+'Centre of Gravity'!$E$17</f>
        <v>0.6597096429358138</v>
      </c>
      <c r="AM205">
        <f>((0.01)*SIN(RADIANS(AK205)))+'Centre of Gravity'!$E$18</f>
        <v>0.53547101158259081</v>
      </c>
    </row>
    <row r="206" spans="5:39">
      <c r="E206">
        <v>203</v>
      </c>
      <c r="F206">
        <f t="shared" si="30"/>
        <v>-0.27605940555038688</v>
      </c>
      <c r="G206">
        <f t="shared" si="31"/>
        <v>0.18271973456606688</v>
      </c>
      <c r="I206">
        <v>203</v>
      </c>
      <c r="J206">
        <f t="shared" si="24"/>
        <v>1.1523715070874694</v>
      </c>
      <c r="K206">
        <f t="shared" si="28"/>
        <v>0.19368657425325991</v>
      </c>
      <c r="M206">
        <v>203</v>
      </c>
      <c r="N206">
        <f t="shared" si="25"/>
        <v>0.79517728252899678</v>
      </c>
      <c r="O206">
        <f t="shared" si="29"/>
        <v>0.40353263658981953</v>
      </c>
      <c r="Q206">
        <v>203</v>
      </c>
      <c r="R206">
        <f t="shared" si="26"/>
        <v>1.3319574014717732</v>
      </c>
      <c r="S206">
        <f t="shared" si="27"/>
        <v>0.26991626376587474</v>
      </c>
      <c r="AG206">
        <v>203</v>
      </c>
      <c r="AH206">
        <f>(0.01)*COS(RADIANS(AG206))+'Centre of Gravity'!$F$17</f>
        <v>0.74598466411827768</v>
      </c>
      <c r="AI206">
        <f>((0.01)*SIN(RADIANS(AG206)))+'Centre of Gravity'!$F$18</f>
        <v>0.72386178719900318</v>
      </c>
      <c r="AK206">
        <v>203</v>
      </c>
      <c r="AL206">
        <f>(0.01)*COS(RADIANS(AK206))+'Centre of Gravity'!$E$17</f>
        <v>0.6597764329469572</v>
      </c>
      <c r="AM206">
        <f>((0.01)*SIN(RADIANS(AK206)))+'Centre of Gravity'!$E$18</f>
        <v>0.53530976623185722</v>
      </c>
    </row>
    <row r="207" spans="5:39">
      <c r="E207">
        <v>204</v>
      </c>
      <c r="F207">
        <f t="shared" si="30"/>
        <v>-0.27397228274701602</v>
      </c>
      <c r="G207">
        <f t="shared" si="31"/>
        <v>0.1779196807415675</v>
      </c>
      <c r="I207">
        <v>204</v>
      </c>
      <c r="J207">
        <f t="shared" si="24"/>
        <v>1.1545838990154174</v>
      </c>
      <c r="K207">
        <f t="shared" si="28"/>
        <v>0.1885984211662031</v>
      </c>
      <c r="M207">
        <v>204</v>
      </c>
      <c r="N207">
        <f t="shared" si="25"/>
        <v>0.79547058626540246</v>
      </c>
      <c r="O207">
        <f t="shared" si="29"/>
        <v>0.40285808417757041</v>
      </c>
      <c r="Q207">
        <v>204</v>
      </c>
      <c r="R207">
        <f t="shared" si="26"/>
        <v>1.3328120500742004</v>
      </c>
      <c r="S207">
        <f t="shared" si="27"/>
        <v>0.26795070654707631</v>
      </c>
      <c r="AG207">
        <v>204</v>
      </c>
      <c r="AH207">
        <f>(0.01)*COS(RADIANS(AG207))+'Centre of Gravity'!$F$17</f>
        <v>0.74605425807637604</v>
      </c>
      <c r="AI207">
        <f>((0.01)*SIN(RADIANS(AG207)))+'Centre of Gravity'!$F$18</f>
        <v>0.72370173205313792</v>
      </c>
      <c r="AK207">
        <v>204</v>
      </c>
      <c r="AL207">
        <f>(0.01)*COS(RADIANS(AK207))+'Centre of Gravity'!$E$17</f>
        <v>0.65984602690505556</v>
      </c>
      <c r="AM207">
        <f>((0.01)*SIN(RADIANS(AK207)))+'Centre of Gravity'!$E$18</f>
        <v>0.53514971108599196</v>
      </c>
    </row>
    <row r="208" spans="5:39">
      <c r="E208">
        <v>205</v>
      </c>
      <c r="F208">
        <f t="shared" si="30"/>
        <v>-0.27180170533229137</v>
      </c>
      <c r="G208">
        <f t="shared" si="31"/>
        <v>0.17315678330396428</v>
      </c>
      <c r="I208">
        <v>205</v>
      </c>
      <c r="J208">
        <f t="shared" si="24"/>
        <v>1.156884754501049</v>
      </c>
      <c r="K208">
        <f t="shared" si="28"/>
        <v>0.18354965459263167</v>
      </c>
      <c r="M208">
        <v>205</v>
      </c>
      <c r="N208">
        <f t="shared" si="25"/>
        <v>0.79577561789309026</v>
      </c>
      <c r="O208">
        <f t="shared" si="29"/>
        <v>0.40218875335893822</v>
      </c>
      <c r="Q208">
        <v>205</v>
      </c>
      <c r="R208">
        <f t="shared" si="26"/>
        <v>1.3337008722129642</v>
      </c>
      <c r="S208">
        <f t="shared" si="27"/>
        <v>0.26600036436693336</v>
      </c>
      <c r="AG208">
        <v>205</v>
      </c>
      <c r="AH208">
        <f>(0.01)*COS(RADIANS(AG208))+'Centre of Gravity'!$F$17</f>
        <v>0.74612663478243557</v>
      </c>
      <c r="AI208">
        <f>((0.01)*SIN(RADIANS(AG208)))+'Centre of Gravity'!$F$18</f>
        <v>0.72354291586648889</v>
      </c>
      <c r="AK208">
        <v>205</v>
      </c>
      <c r="AL208">
        <f>(0.01)*COS(RADIANS(AK208))+'Centre of Gravity'!$E$17</f>
        <v>0.65991840361111509</v>
      </c>
      <c r="AM208">
        <f>((0.01)*SIN(RADIANS(AK208)))+'Centre of Gravity'!$E$18</f>
        <v>0.53499089489934293</v>
      </c>
    </row>
    <row r="209" spans="5:39">
      <c r="E209">
        <v>206</v>
      </c>
      <c r="F209">
        <f t="shared" si="30"/>
        <v>-0.26954833448512017</v>
      </c>
      <c r="G209">
        <f t="shared" si="31"/>
        <v>0.16843249307795566</v>
      </c>
      <c r="I209">
        <v>206</v>
      </c>
      <c r="J209">
        <f t="shared" si="24"/>
        <v>1.159273372681495</v>
      </c>
      <c r="K209">
        <f t="shared" si="28"/>
        <v>0.17854181243575226</v>
      </c>
      <c r="M209">
        <v>206</v>
      </c>
      <c r="N209">
        <f t="shared" si="25"/>
        <v>0.7960922844964714</v>
      </c>
      <c r="O209">
        <f t="shared" si="29"/>
        <v>0.4015248480185743</v>
      </c>
      <c r="Q209">
        <v>206</v>
      </c>
      <c r="R209">
        <f t="shared" si="26"/>
        <v>1.3346235971442308</v>
      </c>
      <c r="S209">
        <f t="shared" si="27"/>
        <v>0.26406583131856731</v>
      </c>
      <c r="AG209">
        <v>206</v>
      </c>
      <c r="AH209">
        <f>(0.01)*COS(RADIANS(AG209))+'Centre of Gravity'!$F$17</f>
        <v>0.74620177218981043</v>
      </c>
      <c r="AI209">
        <f>((0.01)*SIN(RADIANS(AG209)))+'Centre of Gravity'!$F$18</f>
        <v>0.72338538701600519</v>
      </c>
      <c r="AK209">
        <v>206</v>
      </c>
      <c r="AL209">
        <f>(0.01)*COS(RADIANS(AK209))+'Centre of Gravity'!$E$17</f>
        <v>0.65999354101848995</v>
      </c>
      <c r="AM209">
        <f>((0.01)*SIN(RADIANS(AK209)))+'Centre of Gravity'!$E$18</f>
        <v>0.53483336604885923</v>
      </c>
    </row>
    <row r="210" spans="5:39">
      <c r="E210">
        <v>207</v>
      </c>
      <c r="F210">
        <f t="shared" si="30"/>
        <v>-0.26721285660409155</v>
      </c>
      <c r="G210">
        <f t="shared" si="31"/>
        <v>0.16374824912810995</v>
      </c>
      <c r="I210">
        <v>207</v>
      </c>
      <c r="J210">
        <f t="shared" si="24"/>
        <v>1.1617490259605179</v>
      </c>
      <c r="K210">
        <f t="shared" si="28"/>
        <v>0.17357642013279809</v>
      </c>
      <c r="M210">
        <v>207</v>
      </c>
      <c r="N210">
        <f t="shared" si="25"/>
        <v>0.79642048961583112</v>
      </c>
      <c r="O210">
        <f t="shared" si="29"/>
        <v>0.40086657038847678</v>
      </c>
      <c r="Q210">
        <v>207</v>
      </c>
      <c r="R210">
        <f t="shared" si="26"/>
        <v>1.3355799437970475</v>
      </c>
      <c r="S210">
        <f t="shared" si="27"/>
        <v>0.2621476966794849</v>
      </c>
      <c r="AG210">
        <v>207</v>
      </c>
      <c r="AH210">
        <f>(0.01)*COS(RADIANS(AG210))+'Centre of Gravity'!$F$17</f>
        <v>0.74627964741091846</v>
      </c>
      <c r="AI210">
        <f>((0.01)*SIN(RADIANS(AG210)))+'Centre of Gravity'!$F$18</f>
        <v>0.7232291934865005</v>
      </c>
      <c r="AK210">
        <v>207</v>
      </c>
      <c r="AL210">
        <f>(0.01)*COS(RADIANS(AK210))+'Centre of Gravity'!$E$17</f>
        <v>0.66007141623959797</v>
      </c>
      <c r="AM210">
        <f>((0.01)*SIN(RADIANS(AK210)))+'Centre of Gravity'!$E$18</f>
        <v>0.53467717251935454</v>
      </c>
    </row>
    <row r="211" spans="5:39">
      <c r="E211">
        <v>208</v>
      </c>
      <c r="F211">
        <f t="shared" si="30"/>
        <v>-0.2647959830983922</v>
      </c>
      <c r="G211">
        <f t="shared" si="31"/>
        <v>0.15910547832051133</v>
      </c>
      <c r="I211">
        <v>208</v>
      </c>
      <c r="J211">
        <f t="shared" si="24"/>
        <v>1.1643109602301474</v>
      </c>
      <c r="K211">
        <f t="shared" si="28"/>
        <v>0.16865499019036528</v>
      </c>
      <c r="M211">
        <v>208</v>
      </c>
      <c r="N211">
        <f t="shared" si="25"/>
        <v>0.79676013327671036</v>
      </c>
      <c r="O211">
        <f t="shared" si="29"/>
        <v>0.40021412098638859</v>
      </c>
      <c r="Q211">
        <v>208</v>
      </c>
      <c r="R211">
        <f t="shared" si="26"/>
        <v>1.3365696208589595</v>
      </c>
      <c r="S211">
        <f t="shared" si="27"/>
        <v>0.26024654473207864</v>
      </c>
      <c r="AG211">
        <v>208</v>
      </c>
      <c r="AH211">
        <f>(0.01)*COS(RADIANS(AG211))+'Centre of Gravity'!$F$17</f>
        <v>0.74636023672421281</v>
      </c>
      <c r="AI211">
        <f>((0.01)*SIN(RADIANS(AG211)))+'Centre of Gravity'!$F$18</f>
        <v>0.72307438285603698</v>
      </c>
      <c r="AK211">
        <v>208</v>
      </c>
      <c r="AL211">
        <f>(0.01)*COS(RADIANS(AK211))+'Centre of Gravity'!$E$17</f>
        <v>0.66015200555289233</v>
      </c>
      <c r="AM211">
        <f>((0.01)*SIN(RADIANS(AK211)))+'Centre of Gravity'!$E$18</f>
        <v>0.53452236188889102</v>
      </c>
    </row>
    <row r="212" spans="5:39">
      <c r="E212">
        <v>209</v>
      </c>
      <c r="F212">
        <f t="shared" si="30"/>
        <v>-0.26229845017110481</v>
      </c>
      <c r="G212">
        <f t="shared" si="31"/>
        <v>0.15450559488812354</v>
      </c>
      <c r="I212">
        <v>209</v>
      </c>
      <c r="J212">
        <f t="shared" si="24"/>
        <v>1.1669583951003861</v>
      </c>
      <c r="K212">
        <f t="shared" si="28"/>
        <v>0.16377902172368947</v>
      </c>
      <c r="M212">
        <v>209</v>
      </c>
      <c r="N212">
        <f t="shared" si="25"/>
        <v>0.79711111202036</v>
      </c>
      <c r="O212">
        <f t="shared" si="29"/>
        <v>0.39956769855471813</v>
      </c>
      <c r="Q212">
        <v>209</v>
      </c>
      <c r="R212">
        <f t="shared" si="26"/>
        <v>1.3375923268647465</v>
      </c>
      <c r="S212">
        <f t="shared" si="27"/>
        <v>0.25836295458564856</v>
      </c>
      <c r="AG212">
        <v>209</v>
      </c>
      <c r="AH212">
        <f>(0.01)*COS(RADIANS(AG212))+'Centre of Gravity'!$F$17</f>
        <v>0.74644351558140809</v>
      </c>
      <c r="AI212">
        <f>((0.01)*SIN(RADIANS(AG212)))+'Centre of Gravity'!$F$18</f>
        <v>0.72292100228143252</v>
      </c>
      <c r="AK212">
        <v>209</v>
      </c>
      <c r="AL212">
        <f>(0.01)*COS(RADIANS(AK212))+'Centre of Gravity'!$E$17</f>
        <v>0.66023528441008761</v>
      </c>
      <c r="AM212">
        <f>((0.01)*SIN(RADIANS(AK212)))+'Centre of Gravity'!$E$18</f>
        <v>0.53436898131428656</v>
      </c>
    </row>
    <row r="213" spans="5:39">
      <c r="E213">
        <v>210</v>
      </c>
      <c r="F213">
        <f t="shared" si="30"/>
        <v>-0.25972101859495311</v>
      </c>
      <c r="G213">
        <f t="shared" si="31"/>
        <v>0.14994999999999997</v>
      </c>
      <c r="I213">
        <v>210</v>
      </c>
      <c r="J213">
        <f t="shared" si="24"/>
        <v>1.1696905241369271</v>
      </c>
      <c r="K213">
        <f t="shared" si="28"/>
        <v>0.15894999999999995</v>
      </c>
      <c r="M213">
        <v>210</v>
      </c>
      <c r="N213">
        <f t="shared" si="25"/>
        <v>0.79747331893525464</v>
      </c>
      <c r="O213">
        <f t="shared" si="29"/>
        <v>0.39892749999999999</v>
      </c>
      <c r="Q213">
        <v>210</v>
      </c>
      <c r="R213">
        <f t="shared" si="26"/>
        <v>1.3386477502882521</v>
      </c>
      <c r="S213">
        <f t="shared" si="27"/>
        <v>0.25649749999999993</v>
      </c>
      <c r="AG213">
        <v>210</v>
      </c>
      <c r="AH213">
        <f>(0.01)*COS(RADIANS(AG213))+'Centre of Gravity'!$F$17</f>
        <v>0.74652945861495767</v>
      </c>
      <c r="AI213">
        <f>((0.01)*SIN(RADIANS(AG213)))+'Centre of Gravity'!$F$18</f>
        <v>0.72276909848389592</v>
      </c>
      <c r="AK213">
        <v>210</v>
      </c>
      <c r="AL213">
        <f>(0.01)*COS(RADIANS(AK213))+'Centre of Gravity'!$E$17</f>
        <v>0.66032122744363719</v>
      </c>
      <c r="AM213">
        <f>((0.01)*SIN(RADIANS(AK213)))+'Centre of Gravity'!$E$18</f>
        <v>0.53421707751674996</v>
      </c>
    </row>
    <row r="214" spans="5:39">
      <c r="E214">
        <v>211</v>
      </c>
      <c r="F214">
        <f t="shared" si="30"/>
        <v>-0.25706447348056349</v>
      </c>
      <c r="G214">
        <f t="shared" si="31"/>
        <v>0.14544008133447475</v>
      </c>
      <c r="I214">
        <v>211</v>
      </c>
      <c r="J214">
        <f t="shared" si="24"/>
        <v>1.1725065151067986</v>
      </c>
      <c r="K214">
        <f t="shared" si="28"/>
        <v>0.15416939598609378</v>
      </c>
      <c r="M214">
        <v>211</v>
      </c>
      <c r="N214">
        <f t="shared" si="25"/>
        <v>0.7978466436896593</v>
      </c>
      <c r="O214">
        <f t="shared" si="29"/>
        <v>0.39829372033291577</v>
      </c>
      <c r="Q214">
        <v>211</v>
      </c>
      <c r="R214">
        <f t="shared" si="26"/>
        <v>1.3397355696372772</v>
      </c>
      <c r="S214">
        <f t="shared" si="27"/>
        <v>0.25465074921067077</v>
      </c>
      <c r="AG214">
        <v>211</v>
      </c>
      <c r="AH214">
        <f>(0.01)*COS(RADIANS(AG214))+'Centre of Gravity'!$F$17</f>
        <v>0.746618039645781</v>
      </c>
      <c r="AI214">
        <f>((0.01)*SIN(RADIANS(AG214)))+'Centre of Gravity'!$F$18</f>
        <v>0.72261871773479536</v>
      </c>
      <c r="AK214">
        <v>211</v>
      </c>
      <c r="AL214">
        <f>(0.01)*COS(RADIANS(AK214))+'Centre of Gravity'!$E$17</f>
        <v>0.66040980847446051</v>
      </c>
      <c r="AM214">
        <f>((0.01)*SIN(RADIANS(AK214)))+'Centre of Gravity'!$E$18</f>
        <v>0.5340666967676494</v>
      </c>
    </row>
    <row r="215" spans="5:39">
      <c r="E215">
        <v>212</v>
      </c>
      <c r="F215">
        <f t="shared" si="30"/>
        <v>-0.25432962403731219</v>
      </c>
      <c r="G215">
        <f t="shared" si="31"/>
        <v>0.14097721265646188</v>
      </c>
      <c r="I215">
        <v>212</v>
      </c>
      <c r="J215">
        <f t="shared" si="24"/>
        <v>1.1754055102318723</v>
      </c>
      <c r="K215">
        <f t="shared" si="28"/>
        <v>0.14943866590026417</v>
      </c>
      <c r="M215">
        <v>212</v>
      </c>
      <c r="N215">
        <f t="shared" si="25"/>
        <v>0.79823097256523723</v>
      </c>
      <c r="O215">
        <f t="shared" si="29"/>
        <v>0.39766655260889155</v>
      </c>
      <c r="Q215">
        <v>212</v>
      </c>
      <c r="R215">
        <f t="shared" si="26"/>
        <v>1.34085545355151</v>
      </c>
      <c r="S215">
        <f t="shared" si="27"/>
        <v>0.25282326475584127</v>
      </c>
      <c r="AG215">
        <v>212</v>
      </c>
      <c r="AH215">
        <f>(0.01)*COS(RADIANS(AG215))+'Centre of Gravity'!$F$17</f>
        <v>0.74670923169123782</v>
      </c>
      <c r="AI215">
        <f>((0.01)*SIN(RADIANS(AG215)))+'Centre of Gravity'!$F$18</f>
        <v>0.7224699058415639</v>
      </c>
      <c r="AK215">
        <v>212</v>
      </c>
      <c r="AL215">
        <f>(0.01)*COS(RADIANS(AK215))+'Centre of Gravity'!$E$17</f>
        <v>0.66050100051991734</v>
      </c>
      <c r="AM215">
        <f>((0.01)*SIN(RADIANS(AK215)))+'Centre of Gravity'!$E$18</f>
        <v>0.53391788487441794</v>
      </c>
    </row>
    <row r="216" spans="5:39">
      <c r="E216">
        <v>213</v>
      </c>
      <c r="F216">
        <f t="shared" si="30"/>
        <v>-0.2515173033268327</v>
      </c>
      <c r="G216">
        <f t="shared" si="31"/>
        <v>0.13656275339899338</v>
      </c>
      <c r="I216">
        <v>213</v>
      </c>
      <c r="J216">
        <f t="shared" si="24"/>
        <v>1.1783866264501497</v>
      </c>
      <c r="K216">
        <f t="shared" si="28"/>
        <v>0.14475925076872287</v>
      </c>
      <c r="M216">
        <v>213</v>
      </c>
      <c r="N216">
        <f t="shared" si="25"/>
        <v>0.79862618849168998</v>
      </c>
      <c r="O216">
        <f t="shared" si="29"/>
        <v>0.39704618786929169</v>
      </c>
      <c r="Q216">
        <v>213</v>
      </c>
      <c r="R216">
        <f t="shared" si="26"/>
        <v>1.3420070609034622</v>
      </c>
      <c r="S216">
        <f t="shared" si="27"/>
        <v>0.25101560330497957</v>
      </c>
      <c r="AG216">
        <v>213</v>
      </c>
      <c r="AH216">
        <f>(0.01)*COS(RADIANS(AG216))+'Centre of Gravity'!$F$17</f>
        <v>0.74680300697334789</v>
      </c>
      <c r="AI216">
        <f>((0.01)*SIN(RADIANS(AG216)))+'Centre of Gravity'!$F$18</f>
        <v>0.72232270813374566</v>
      </c>
      <c r="AK216">
        <v>213</v>
      </c>
      <c r="AL216">
        <f>(0.01)*COS(RADIANS(AK216))+'Centre of Gravity'!$E$17</f>
        <v>0.66059477580202741</v>
      </c>
      <c r="AM216">
        <f>((0.01)*SIN(RADIANS(AK216)))+'Centre of Gravity'!$E$18</f>
        <v>0.5337706871665997</v>
      </c>
    </row>
    <row r="217" spans="5:39">
      <c r="E217">
        <v>214</v>
      </c>
      <c r="F217">
        <f t="shared" si="30"/>
        <v>-0.24862836800925706</v>
      </c>
      <c r="G217">
        <f t="shared" si="31"/>
        <v>0.13219804824912307</v>
      </c>
      <c r="I217">
        <v>214</v>
      </c>
      <c r="J217">
        <f t="shared" si="24"/>
        <v>1.1814489556847523</v>
      </c>
      <c r="K217">
        <f t="shared" si="28"/>
        <v>0.1401325759866496</v>
      </c>
      <c r="M217">
        <v>214</v>
      </c>
      <c r="N217">
        <f t="shared" si="25"/>
        <v>0.79903217108241764</v>
      </c>
      <c r="O217">
        <f t="shared" si="29"/>
        <v>0.39643281508322536</v>
      </c>
      <c r="Q217">
        <v>214</v>
      </c>
      <c r="R217">
        <f t="shared" si="26"/>
        <v>1.343190040902378</v>
      </c>
      <c r="S217">
        <f t="shared" si="27"/>
        <v>0.2492283154892749</v>
      </c>
      <c r="AG217">
        <v>214</v>
      </c>
      <c r="AH217">
        <f>(0.01)*COS(RADIANS(AG217))+'Centre of Gravity'!$F$17</f>
        <v>0.74689933692725163</v>
      </c>
      <c r="AI217">
        <f>((0.01)*SIN(RADIANS(AG217)))+'Centre of Gravity'!$F$18</f>
        <v>0.72217716944918842</v>
      </c>
      <c r="AK217">
        <v>214</v>
      </c>
      <c r="AL217">
        <f>(0.01)*COS(RADIANS(AK217))+'Centre of Gravity'!$E$17</f>
        <v>0.66069110575593115</v>
      </c>
      <c r="AM217">
        <f>((0.01)*SIN(RADIANS(AK217)))+'Centre of Gravity'!$E$18</f>
        <v>0.53362514848204246</v>
      </c>
    </row>
    <row r="218" spans="5:39">
      <c r="E218">
        <v>215</v>
      </c>
      <c r="F218">
        <f t="shared" si="30"/>
        <v>-0.24566369808226865</v>
      </c>
      <c r="G218">
        <f t="shared" si="31"/>
        <v>0.12788442673832126</v>
      </c>
      <c r="I218">
        <v>215</v>
      </c>
      <c r="J218">
        <f t="shared" si="24"/>
        <v>1.1845915651205297</v>
      </c>
      <c r="K218">
        <f t="shared" si="28"/>
        <v>0.13556005088400241</v>
      </c>
      <c r="M218">
        <v>215</v>
      </c>
      <c r="N218">
        <f t="shared" si="25"/>
        <v>0.79944879667119029</v>
      </c>
      <c r="O218">
        <f t="shared" si="29"/>
        <v>0.39582662108998512</v>
      </c>
      <c r="Q218">
        <v>215</v>
      </c>
      <c r="R218">
        <f t="shared" si="26"/>
        <v>1.3444040332010905</v>
      </c>
      <c r="S218">
        <f t="shared" si="27"/>
        <v>0.24746194573390973</v>
      </c>
      <c r="AG218">
        <v>215</v>
      </c>
      <c r="AH218">
        <f>(0.01)*COS(RADIANS(AG218))+'Centre of Gravity'!$F$17</f>
        <v>0.74699819220991215</v>
      </c>
      <c r="AI218">
        <f>((0.01)*SIN(RADIANS(AG218)))+'Centre of Gravity'!$F$18</f>
        <v>0.72203333412038551</v>
      </c>
      <c r="AK218">
        <v>215</v>
      </c>
      <c r="AL218">
        <f>(0.01)*COS(RADIANS(AK218))+'Centre of Gravity'!$E$17</f>
        <v>0.66078996103859167</v>
      </c>
      <c r="AM218">
        <f>((0.01)*SIN(RADIANS(AK218)))+'Centre of Gravity'!$E$18</f>
        <v>0.53348131315323954</v>
      </c>
    </row>
    <row r="219" spans="5:39">
      <c r="E219">
        <v>216</v>
      </c>
      <c r="F219">
        <f t="shared" si="30"/>
        <v>-0.24262419661304677</v>
      </c>
      <c r="G219">
        <f t="shared" si="31"/>
        <v>0.12362320283748734</v>
      </c>
      <c r="I219">
        <v>216</v>
      </c>
      <c r="J219">
        <f t="shared" si="24"/>
        <v>1.1878134974882042</v>
      </c>
      <c r="K219">
        <f t="shared" si="28"/>
        <v>0.13104306829622281</v>
      </c>
      <c r="M219">
        <v>216</v>
      </c>
      <c r="N219">
        <f t="shared" si="25"/>
        <v>0.79987593834981763</v>
      </c>
      <c r="O219">
        <f t="shared" si="29"/>
        <v>0.39522779054213369</v>
      </c>
      <c r="Q219">
        <v>216</v>
      </c>
      <c r="R219">
        <f t="shared" si="26"/>
        <v>1.3456486680057846</v>
      </c>
      <c r="S219">
        <f t="shared" si="27"/>
        <v>0.24571703209222279</v>
      </c>
      <c r="AG219">
        <v>216</v>
      </c>
      <c r="AH219">
        <f>(0.01)*COS(RADIANS(AG219))+'Centre of Gravity'!$F$17</f>
        <v>0.74709954270905266</v>
      </c>
      <c r="AI219">
        <f>((0.01)*SIN(RADIANS(AG219)))+'Centre of Gravity'!$F$18</f>
        <v>0.72189124596097121</v>
      </c>
      <c r="AK219">
        <v>216</v>
      </c>
      <c r="AL219">
        <f>(0.01)*COS(RADIANS(AK219))+'Centre of Gravity'!$E$17</f>
        <v>0.66089131153773217</v>
      </c>
      <c r="AM219">
        <f>((0.01)*SIN(RADIANS(AK219)))+'Centre of Gravity'!$E$18</f>
        <v>0.53333922499382524</v>
      </c>
    </row>
    <row r="220" spans="5:39">
      <c r="E220">
        <v>217</v>
      </c>
      <c r="F220">
        <f t="shared" si="30"/>
        <v>-0.23951078946318313</v>
      </c>
      <c r="G220">
        <f t="shared" si="31"/>
        <v>0.11941567455670068</v>
      </c>
      <c r="I220">
        <v>217</v>
      </c>
      <c r="J220">
        <f t="shared" si="24"/>
        <v>1.1911137713559656</v>
      </c>
      <c r="K220">
        <f t="shared" si="28"/>
        <v>0.12658300413996382</v>
      </c>
      <c r="M220">
        <v>217</v>
      </c>
      <c r="N220">
        <f t="shared" si="25"/>
        <v>0.80031346600680664</v>
      </c>
      <c r="O220">
        <f t="shared" si="29"/>
        <v>0.39463650584925691</v>
      </c>
      <c r="Q220">
        <v>217</v>
      </c>
      <c r="R220">
        <f t="shared" si="26"/>
        <v>1.3469235661886423</v>
      </c>
      <c r="S220">
        <f t="shared" si="27"/>
        <v>0.24399410608181266</v>
      </c>
      <c r="AG220">
        <v>217</v>
      </c>
      <c r="AH220">
        <f>(0.01)*COS(RADIANS(AG220))+'Centre of Gravity'!$F$17</f>
        <v>0.74720335755232914</v>
      </c>
      <c r="AI220">
        <f>((0.01)*SIN(RADIANS(AG220)))+'Centre of Gravity'!$F$18</f>
        <v>0.7217509482523754</v>
      </c>
      <c r="AK220">
        <v>217</v>
      </c>
      <c r="AL220">
        <f>(0.01)*COS(RADIANS(AK220))+'Centre of Gravity'!$E$17</f>
        <v>0.66099512638100866</v>
      </c>
      <c r="AM220">
        <f>((0.01)*SIN(RADIANS(AK220)))+'Centre of Gravity'!$E$18</f>
        <v>0.53319892728522944</v>
      </c>
    </row>
    <row r="221" spans="5:39">
      <c r="E221">
        <v>218</v>
      </c>
      <c r="F221">
        <f t="shared" si="30"/>
        <v>-0.23632442500665593</v>
      </c>
      <c r="G221">
        <f t="shared" si="31"/>
        <v>0.11526312354983512</v>
      </c>
      <c r="I221">
        <v>218</v>
      </c>
      <c r="J221">
        <f t="shared" si="24"/>
        <v>1.1944913814284233</v>
      </c>
      <c r="K221">
        <f t="shared" si="28"/>
        <v>0.12218121699397325</v>
      </c>
      <c r="M221">
        <v>218</v>
      </c>
      <c r="N221">
        <f t="shared" si="25"/>
        <v>0.80076124636699453</v>
      </c>
      <c r="O221">
        <f t="shared" si="29"/>
        <v>0.39405294712240013</v>
      </c>
      <c r="Q221">
        <v>218</v>
      </c>
      <c r="R221">
        <f t="shared" si="26"/>
        <v>1.3482283394033265</v>
      </c>
      <c r="S221">
        <f t="shared" si="27"/>
        <v>0.2422936925226325</v>
      </c>
      <c r="AG221">
        <v>218</v>
      </c>
      <c r="AH221">
        <f>(0.01)*COS(RADIANS(AG221))+'Centre of Gravity'!$F$17</f>
        <v>0.74730960511673483</v>
      </c>
      <c r="AI221">
        <f>((0.01)*SIN(RADIANS(AG221)))+'Centre of Gravity'!$F$18</f>
        <v>0.72161248373063935</v>
      </c>
      <c r="AK221">
        <v>218</v>
      </c>
      <c r="AL221">
        <f>(0.01)*COS(RADIANS(AK221))+'Centre of Gravity'!$E$17</f>
        <v>0.66110137394541435</v>
      </c>
      <c r="AM221">
        <f>((0.01)*SIN(RADIANS(AK221)))+'Centre of Gravity'!$E$18</f>
        <v>0.53306046276349339</v>
      </c>
    </row>
    <row r="222" spans="5:39">
      <c r="E222">
        <v>219</v>
      </c>
      <c r="F222">
        <f t="shared" si="30"/>
        <v>-0.23306607384094555</v>
      </c>
      <c r="G222">
        <f t="shared" si="31"/>
        <v>0.11116681472415371</v>
      </c>
      <c r="I222">
        <v>219</v>
      </c>
      <c r="J222">
        <f t="shared" si="24"/>
        <v>1.197945298852829</v>
      </c>
      <c r="K222">
        <f t="shared" si="28"/>
        <v>0.1178390476852566</v>
      </c>
      <c r="M222">
        <v>219</v>
      </c>
      <c r="N222">
        <f t="shared" si="25"/>
        <v>0.80121914303214581</v>
      </c>
      <c r="O222">
        <f t="shared" si="29"/>
        <v>0.39347729211920457</v>
      </c>
      <c r="Q222">
        <v>219</v>
      </c>
      <c r="R222">
        <f t="shared" si="26"/>
        <v>1.3495625902032768</v>
      </c>
      <c r="S222">
        <f t="shared" si="27"/>
        <v>0.24061630937712464</v>
      </c>
      <c r="AG222">
        <v>219</v>
      </c>
      <c r="AH222">
        <f>(0.01)*COS(RADIANS(AG222))+'Centre of Gravity'!$F$17</f>
        <v>0.74741825303823239</v>
      </c>
      <c r="AI222">
        <f>((0.01)*SIN(RADIANS(AG222)))+'Centre of Gravity'!$F$18</f>
        <v>0.72147589457339756</v>
      </c>
      <c r="AK222">
        <v>219</v>
      </c>
      <c r="AL222">
        <f>(0.01)*COS(RADIANS(AK222))+'Centre of Gravity'!$E$17</f>
        <v>0.66121002186691191</v>
      </c>
      <c r="AM222">
        <f>((0.01)*SIN(RADIANS(AK222)))+'Centre of Gravity'!$E$18</f>
        <v>0.5329238736062516</v>
      </c>
    </row>
    <row r="223" spans="5:39">
      <c r="E223">
        <v>220</v>
      </c>
      <c r="F223">
        <f t="shared" si="30"/>
        <v>-0.22973672849138152</v>
      </c>
      <c r="G223">
        <f t="shared" si="31"/>
        <v>0.10712799585500687</v>
      </c>
      <c r="I223">
        <v>220</v>
      </c>
      <c r="J223">
        <f t="shared" si="24"/>
        <v>1.201474471532477</v>
      </c>
      <c r="K223">
        <f t="shared" si="28"/>
        <v>0.11355781888064917</v>
      </c>
      <c r="M223">
        <v>220</v>
      </c>
      <c r="N223">
        <f t="shared" si="25"/>
        <v>0.80168701652250052</v>
      </c>
      <c r="O223">
        <f t="shared" si="29"/>
        <v>0.39290971618976078</v>
      </c>
      <c r="Q223">
        <v>220</v>
      </c>
      <c r="R223">
        <f t="shared" si="26"/>
        <v>1.3509259121627739</v>
      </c>
      <c r="S223">
        <f t="shared" si="27"/>
        <v>0.23896246759244449</v>
      </c>
      <c r="AG223">
        <v>220</v>
      </c>
      <c r="AH223">
        <f>(0.01)*COS(RADIANS(AG223))+'Centre of Gravity'!$F$17</f>
        <v>0.74752926822161236</v>
      </c>
      <c r="AI223">
        <f>((0.01)*SIN(RADIANS(AG223)))+'Centre of Gravity'!$F$18</f>
        <v>0.72134122238703058</v>
      </c>
      <c r="AK223">
        <v>220</v>
      </c>
      <c r="AL223">
        <f>(0.01)*COS(RADIANS(AK223))+'Centre of Gravity'!$E$17</f>
        <v>0.66132103705029188</v>
      </c>
      <c r="AM223">
        <f>((0.01)*SIN(RADIANS(AK223)))+'Centre of Gravity'!$E$18</f>
        <v>0.53278920141988462</v>
      </c>
    </row>
    <row r="224" spans="5:39">
      <c r="E224">
        <v>221</v>
      </c>
      <c r="F224">
        <f t="shared" si="30"/>
        <v>-0.22633740310880937</v>
      </c>
      <c r="G224">
        <f t="shared" si="31"/>
        <v>0.10314789720574694</v>
      </c>
      <c r="I224">
        <v>221</v>
      </c>
      <c r="J224">
        <f t="shared" si="24"/>
        <v>1.2050778244471809</v>
      </c>
      <c r="K224">
        <f t="shared" si="28"/>
        <v>0.10933883468391781</v>
      </c>
      <c r="M224">
        <v>221</v>
      </c>
      <c r="N224">
        <f t="shared" si="25"/>
        <v>0.80216472431926111</v>
      </c>
      <c r="O224">
        <f t="shared" si="29"/>
        <v>0.39235039222319507</v>
      </c>
      <c r="Q224">
        <v>221</v>
      </c>
      <c r="R224">
        <f t="shared" si="26"/>
        <v>1.3523178900007424</v>
      </c>
      <c r="S224">
        <f t="shared" si="27"/>
        <v>0.23733267094482074</v>
      </c>
      <c r="AG224">
        <v>221</v>
      </c>
      <c r="AH224">
        <f>(0.01)*COS(RADIANS(AG224))+'Centre of Gravity'!$F$17</f>
        <v>0.74764261685057443</v>
      </c>
      <c r="AI224">
        <f>((0.01)*SIN(RADIANS(AG224)))+'Centre of Gravity'!$F$18</f>
        <v>0.72120850819399085</v>
      </c>
      <c r="AK224">
        <v>221</v>
      </c>
      <c r="AL224">
        <f>(0.01)*COS(RADIANS(AK224))+'Centre of Gravity'!$E$17</f>
        <v>0.66143438567925394</v>
      </c>
      <c r="AM224">
        <f>((0.01)*SIN(RADIANS(AK224)))+'Centre of Gravity'!$E$18</f>
        <v>0.53265648722684489</v>
      </c>
    </row>
    <row r="225" spans="5:39">
      <c r="E225">
        <v>222</v>
      </c>
      <c r="F225">
        <f t="shared" si="30"/>
        <v>-0.22286913316067053</v>
      </c>
      <c r="G225">
        <f t="shared" si="31"/>
        <v>9.9227731152978421E-2</v>
      </c>
      <c r="I225">
        <v>222</v>
      </c>
      <c r="J225">
        <f t="shared" si="24"/>
        <v>1.2087542599807364</v>
      </c>
      <c r="K225">
        <f t="shared" si="28"/>
        <v>0.10518338023851895</v>
      </c>
      <c r="M225">
        <v>222</v>
      </c>
      <c r="N225">
        <f t="shared" si="25"/>
        <v>0.80265212090800508</v>
      </c>
      <c r="O225">
        <f t="shared" si="29"/>
        <v>0.39179949059500591</v>
      </c>
      <c r="Q225">
        <v>222</v>
      </c>
      <c r="R225">
        <f t="shared" si="26"/>
        <v>1.3537380997072486</v>
      </c>
      <c r="S225">
        <f t="shared" si="27"/>
        <v>0.23572741588610036</v>
      </c>
      <c r="AG225">
        <v>222</v>
      </c>
      <c r="AH225">
        <f>(0.01)*COS(RADIANS(AG225))+'Centre of Gravity'!$F$17</f>
        <v>0.74775826439802817</v>
      </c>
      <c r="AI225">
        <f>((0.01)*SIN(RADIANS(AG225)))+'Centre of Gravity'!$F$18</f>
        <v>0.72107779242030734</v>
      </c>
      <c r="AK225">
        <v>222</v>
      </c>
      <c r="AL225">
        <f>(0.01)*COS(RADIANS(AK225))+'Centre of Gravity'!$E$17</f>
        <v>0.66155003322670769</v>
      </c>
      <c r="AM225">
        <f>((0.01)*SIN(RADIANS(AK225)))+'Centre of Gravity'!$E$18</f>
        <v>0.53252577145316138</v>
      </c>
    </row>
    <row r="226" spans="5:39">
      <c r="E226">
        <v>223</v>
      </c>
      <c r="F226">
        <f t="shared" si="30"/>
        <v>-0.21933297511558925</v>
      </c>
      <c r="G226">
        <f t="shared" si="31"/>
        <v>9.536869181725674E-2</v>
      </c>
      <c r="I226">
        <v>223</v>
      </c>
      <c r="J226">
        <f t="shared" si="24"/>
        <v>1.2125026582552658</v>
      </c>
      <c r="K226">
        <f t="shared" si="28"/>
        <v>0.10109272133613176</v>
      </c>
      <c r="M226">
        <v>223</v>
      </c>
      <c r="N226">
        <f t="shared" si="25"/>
        <v>0.80314905782300994</v>
      </c>
      <c r="O226">
        <f t="shared" si="29"/>
        <v>0.391257179115166</v>
      </c>
      <c r="Q226">
        <v>223</v>
      </c>
      <c r="R226">
        <f t="shared" si="26"/>
        <v>1.3551861086726578</v>
      </c>
      <c r="S226">
        <f t="shared" si="27"/>
        <v>0.23414719139252482</v>
      </c>
      <c r="AG226">
        <v>223</v>
      </c>
      <c r="AH226">
        <f>(0.01)*COS(RADIANS(AG226))+'Centre of Gravity'!$F$17</f>
        <v>0.74787617563661035</v>
      </c>
      <c r="AI226">
        <f>((0.01)*SIN(RADIANS(AG226)))+'Centre of Gravity'!$F$18</f>
        <v>0.72094911488327096</v>
      </c>
      <c r="AK226">
        <v>223</v>
      </c>
      <c r="AL226">
        <f>(0.01)*COS(RADIANS(AK226))+'Centre of Gravity'!$E$17</f>
        <v>0.66166794446528987</v>
      </c>
      <c r="AM226">
        <f>((0.01)*SIN(RADIANS(AK226)))+'Centre of Gravity'!$E$18</f>
        <v>0.532397093916125</v>
      </c>
    </row>
    <row r="227" spans="5:39">
      <c r="E227">
        <v>224</v>
      </c>
      <c r="F227">
        <f t="shared" si="30"/>
        <v>-0.21573000612156146</v>
      </c>
      <c r="G227">
        <f t="shared" si="31"/>
        <v>9.1571954699346703E-2</v>
      </c>
      <c r="I227">
        <v>224</v>
      </c>
      <c r="J227">
        <f t="shared" si="24"/>
        <v>1.216321877472343</v>
      </c>
      <c r="K227">
        <f t="shared" si="28"/>
        <v>9.7068104031084734E-2</v>
      </c>
      <c r="M227">
        <v>224</v>
      </c>
      <c r="N227">
        <f t="shared" si="25"/>
        <v>0.80365538369247735</v>
      </c>
      <c r="O227">
        <f t="shared" si="29"/>
        <v>0.39072362297700552</v>
      </c>
      <c r="Q227">
        <v>224</v>
      </c>
      <c r="R227">
        <f t="shared" si="26"/>
        <v>1.356661475819412</v>
      </c>
      <c r="S227">
        <f t="shared" si="27"/>
        <v>0.23259247881578277</v>
      </c>
      <c r="AG227">
        <v>224</v>
      </c>
      <c r="AH227">
        <f>(0.01)*COS(RADIANS(AG227))+'Centre of Gravity'!$F$17</f>
        <v>0.74799631464941563</v>
      </c>
      <c r="AI227">
        <f>((0.01)*SIN(RADIANS(AG227)))+'Centre of Gravity'!$F$18</f>
        <v>0.72082251477930592</v>
      </c>
      <c r="AK227">
        <v>224</v>
      </c>
      <c r="AL227">
        <f>(0.01)*COS(RADIANS(AK227))+'Centre of Gravity'!$E$17</f>
        <v>0.66178808347809515</v>
      </c>
      <c r="AM227">
        <f>((0.01)*SIN(RADIANS(AK227)))+'Centre of Gravity'!$E$18</f>
        <v>0.53227049381215996</v>
      </c>
    </row>
    <row r="228" spans="5:39">
      <c r="E228">
        <v>225</v>
      </c>
      <c r="F228">
        <f t="shared" si="30"/>
        <v>-0.21206132367784564</v>
      </c>
      <c r="G228">
        <f t="shared" si="31"/>
        <v>8.7838676322154419E-2</v>
      </c>
      <c r="I228">
        <v>225</v>
      </c>
      <c r="J228">
        <f t="shared" si="24"/>
        <v>1.2202107542607965</v>
      </c>
      <c r="K228">
        <f t="shared" si="28"/>
        <v>9.3110754260796541E-2</v>
      </c>
      <c r="M228">
        <v>225</v>
      </c>
      <c r="N228">
        <f t="shared" si="25"/>
        <v>0.80417094428464275</v>
      </c>
      <c r="O228">
        <f t="shared" si="29"/>
        <v>0.39019898470689296</v>
      </c>
      <c r="Q228">
        <v>225</v>
      </c>
      <c r="R228">
        <f t="shared" si="26"/>
        <v>1.358163751736386</v>
      </c>
      <c r="S228">
        <f t="shared" si="27"/>
        <v>0.23106375173638599</v>
      </c>
      <c r="AG228">
        <v>225</v>
      </c>
      <c r="AH228">
        <f>(0.01)*COS(RADIANS(AG228))+'Centre of Gravity'!$F$17</f>
        <v>0.7481186448409366</v>
      </c>
      <c r="AI228">
        <f>((0.01)*SIN(RADIANS(AG228)))+'Centre of Gravity'!$F$18</f>
        <v>0.72069803067203042</v>
      </c>
      <c r="AK228">
        <v>225</v>
      </c>
      <c r="AL228">
        <f>(0.01)*COS(RADIANS(AK228))+'Centre of Gravity'!$E$17</f>
        <v>0.66191041366961612</v>
      </c>
      <c r="AM228">
        <f>((0.01)*SIN(RADIANS(AK228)))+'Centre of Gravity'!$E$18</f>
        <v>0.53214600970488446</v>
      </c>
    </row>
    <row r="229" spans="5:39">
      <c r="E229">
        <v>226</v>
      </c>
      <c r="F229">
        <f t="shared" si="30"/>
        <v>-0.20832804530065327</v>
      </c>
      <c r="G229">
        <f t="shared" si="31"/>
        <v>8.4169993878438515E-2</v>
      </c>
      <c r="I229">
        <v>226</v>
      </c>
      <c r="J229">
        <f t="shared" si="24"/>
        <v>1.2241681040310848</v>
      </c>
      <c r="K229">
        <f t="shared" si="28"/>
        <v>8.9221877472342781E-2</v>
      </c>
      <c r="M229">
        <v>226</v>
      </c>
      <c r="N229">
        <f t="shared" si="25"/>
        <v>0.80469558255475537</v>
      </c>
      <c r="O229">
        <f t="shared" si="29"/>
        <v>0.38968342411472751</v>
      </c>
      <c r="Q229">
        <v>226</v>
      </c>
      <c r="R229">
        <f t="shared" si="26"/>
        <v>1.3596924788157829</v>
      </c>
      <c r="S229">
        <f t="shared" si="27"/>
        <v>0.22956147581941189</v>
      </c>
      <c r="AG229">
        <v>226</v>
      </c>
      <c r="AH229">
        <f>(0.01)*COS(RADIANS(AG229))+'Centre of Gravity'!$F$17</f>
        <v>0.7482431289482121</v>
      </c>
      <c r="AI229">
        <f>((0.01)*SIN(RADIANS(AG229)))+'Centre of Gravity'!$F$18</f>
        <v>0.72057570048050945</v>
      </c>
      <c r="AK229">
        <v>226</v>
      </c>
      <c r="AL229">
        <f>(0.01)*COS(RADIANS(AK229))+'Centre of Gravity'!$E$17</f>
        <v>0.66203489777689162</v>
      </c>
      <c r="AM229">
        <f>((0.01)*SIN(RADIANS(AK229)))+'Centre of Gravity'!$E$18</f>
        <v>0.53202367951336349</v>
      </c>
    </row>
    <row r="230" spans="5:39">
      <c r="E230">
        <v>227</v>
      </c>
      <c r="F230">
        <f t="shared" si="30"/>
        <v>-0.20453130818274332</v>
      </c>
      <c r="G230">
        <f t="shared" si="31"/>
        <v>8.0567024884410782E-2</v>
      </c>
      <c r="I230">
        <v>227</v>
      </c>
      <c r="J230">
        <f t="shared" si="24"/>
        <v>1.2281927213361317</v>
      </c>
      <c r="K230">
        <f t="shared" si="28"/>
        <v>8.540265825526569E-2</v>
      </c>
      <c r="M230">
        <v>227</v>
      </c>
      <c r="N230">
        <f t="shared" si="25"/>
        <v>0.80522913869291579</v>
      </c>
      <c r="O230">
        <f t="shared" si="29"/>
        <v>0.38917709824526003</v>
      </c>
      <c r="Q230">
        <v>227</v>
      </c>
      <c r="R230">
        <f t="shared" si="26"/>
        <v>1.3612471913925248</v>
      </c>
      <c r="S230">
        <f t="shared" si="27"/>
        <v>0.22808610867265772</v>
      </c>
      <c r="AG230">
        <v>227</v>
      </c>
      <c r="AH230">
        <f>(0.01)*COS(RADIANS(AG230))+'Centre of Gravity'!$F$17</f>
        <v>0.74836972905217714</v>
      </c>
      <c r="AI230">
        <f>((0.01)*SIN(RADIANS(AG230)))+'Centre of Gravity'!$F$18</f>
        <v>0.72045556146770418</v>
      </c>
      <c r="AK230">
        <v>227</v>
      </c>
      <c r="AL230">
        <f>(0.01)*COS(RADIANS(AK230))+'Centre of Gravity'!$E$17</f>
        <v>0.66216149788085665</v>
      </c>
      <c r="AM230">
        <f>((0.01)*SIN(RADIANS(AK230)))+'Centre of Gravity'!$E$18</f>
        <v>0.53190354050055821</v>
      </c>
    </row>
    <row r="231" spans="5:39">
      <c r="E231">
        <v>228</v>
      </c>
      <c r="F231">
        <f t="shared" si="30"/>
        <v>-0.20067226884702155</v>
      </c>
      <c r="G231">
        <f t="shared" si="31"/>
        <v>7.7030866839329443E-2</v>
      </c>
      <c r="I231">
        <v>228</v>
      </c>
      <c r="J231">
        <f t="shared" si="24"/>
        <v>1.2322833802385191</v>
      </c>
      <c r="K231">
        <f t="shared" si="28"/>
        <v>8.1654259980736332E-2</v>
      </c>
      <c r="M231">
        <v>228</v>
      </c>
      <c r="N231">
        <f t="shared" si="25"/>
        <v>0.80577145017275575</v>
      </c>
      <c r="O231">
        <f t="shared" si="29"/>
        <v>0.38868016133025518</v>
      </c>
      <c r="Q231">
        <v>228</v>
      </c>
      <c r="R231">
        <f t="shared" si="26"/>
        <v>1.3628274158861005</v>
      </c>
      <c r="S231">
        <f t="shared" si="27"/>
        <v>0.22663809970724852</v>
      </c>
      <c r="AG231">
        <v>228</v>
      </c>
      <c r="AH231">
        <f>(0.01)*COS(RADIANS(AG231))+'Centre of Gravity'!$F$17</f>
        <v>0.74849840658921352</v>
      </c>
      <c r="AI231">
        <f>((0.01)*SIN(RADIANS(AG231)))+'Centre of Gravity'!$F$18</f>
        <v>0.720337650229122</v>
      </c>
      <c r="AK231">
        <v>228</v>
      </c>
      <c r="AL231">
        <f>(0.01)*COS(RADIANS(AK231))+'Centre of Gravity'!$E$17</f>
        <v>0.66229017541789303</v>
      </c>
      <c r="AM231">
        <f>((0.01)*SIN(RADIANS(AK231)))+'Centre of Gravity'!$E$18</f>
        <v>0.53178562926197603</v>
      </c>
    </row>
    <row r="232" spans="5:39">
      <c r="E232">
        <v>229</v>
      </c>
      <c r="F232">
        <f t="shared" si="30"/>
        <v>-0.19675210279425312</v>
      </c>
      <c r="G232">
        <f t="shared" si="31"/>
        <v>7.3562596891190685E-2</v>
      </c>
      <c r="I232">
        <v>229</v>
      </c>
      <c r="J232">
        <f t="shared" si="24"/>
        <v>1.2364388346839179</v>
      </c>
      <c r="K232">
        <f t="shared" si="28"/>
        <v>7.7977824447180766E-2</v>
      </c>
      <c r="M232">
        <v>229</v>
      </c>
      <c r="N232">
        <f t="shared" si="25"/>
        <v>0.80632235180094491</v>
      </c>
      <c r="O232">
        <f t="shared" si="29"/>
        <v>0.38819276474151126</v>
      </c>
      <c r="Q232">
        <v>229</v>
      </c>
      <c r="R232">
        <f t="shared" si="26"/>
        <v>1.3644326709448209</v>
      </c>
      <c r="S232">
        <f t="shared" si="27"/>
        <v>0.22521789000074244</v>
      </c>
      <c r="AG232">
        <v>229</v>
      </c>
      <c r="AH232">
        <f>(0.01)*COS(RADIANS(AG232))+'Centre of Gravity'!$F$17</f>
        <v>0.74862912236289703</v>
      </c>
      <c r="AI232">
        <f>((0.01)*SIN(RADIANS(AG232)))+'Centre of Gravity'!$F$18</f>
        <v>0.72022200268166825</v>
      </c>
      <c r="AK232">
        <v>229</v>
      </c>
      <c r="AL232">
        <f>(0.01)*COS(RADIANS(AK232))+'Centre of Gravity'!$E$17</f>
        <v>0.66242089119157654</v>
      </c>
      <c r="AM232">
        <f>((0.01)*SIN(RADIANS(AK232)))+'Centre of Gravity'!$E$18</f>
        <v>0.53166998171452229</v>
      </c>
    </row>
    <row r="233" spans="5:39">
      <c r="E233">
        <v>230</v>
      </c>
      <c r="F233">
        <f t="shared" si="30"/>
        <v>-0.19277200414499318</v>
      </c>
      <c r="G233">
        <f t="shared" si="31"/>
        <v>7.0163271508618535E-2</v>
      </c>
      <c r="I233">
        <v>230</v>
      </c>
      <c r="J233">
        <f t="shared" si="24"/>
        <v>1.2406578188806492</v>
      </c>
      <c r="K233">
        <f t="shared" si="28"/>
        <v>7.4374471532476921E-2</v>
      </c>
      <c r="M233">
        <v>230</v>
      </c>
      <c r="N233">
        <f t="shared" si="25"/>
        <v>0.80688167576751058</v>
      </c>
      <c r="O233">
        <f t="shared" si="29"/>
        <v>0.38771505694475067</v>
      </c>
      <c r="Q233">
        <v>230</v>
      </c>
      <c r="R233">
        <f t="shared" si="26"/>
        <v>1.3660624675924447</v>
      </c>
      <c r="S233">
        <f t="shared" si="27"/>
        <v>0.22382591216277387</v>
      </c>
      <c r="AG233">
        <v>230</v>
      </c>
      <c r="AH233">
        <f>(0.01)*COS(RADIANS(AG233))+'Centre of Gravity'!$F$17</f>
        <v>0.74876183655593676</v>
      </c>
      <c r="AI233">
        <f>((0.01)*SIN(RADIANS(AG233)))+'Centre of Gravity'!$F$18</f>
        <v>0.72010865405270619</v>
      </c>
      <c r="AK233">
        <v>230</v>
      </c>
      <c r="AL233">
        <f>(0.01)*COS(RADIANS(AK233))+'Centre of Gravity'!$E$17</f>
        <v>0.66255360538461627</v>
      </c>
      <c r="AM233">
        <f>((0.01)*SIN(RADIANS(AK233)))+'Centre of Gravity'!$E$18</f>
        <v>0.53155663308556023</v>
      </c>
    </row>
    <row r="234" spans="5:39">
      <c r="E234">
        <v>231</v>
      </c>
      <c r="F234">
        <f t="shared" si="30"/>
        <v>-0.18873318527584637</v>
      </c>
      <c r="G234">
        <f t="shared" si="31"/>
        <v>6.6833926159054535E-2</v>
      </c>
      <c r="I234">
        <v>231</v>
      </c>
      <c r="J234">
        <f t="shared" si="24"/>
        <v>1.2449390476852567</v>
      </c>
      <c r="K234">
        <f t="shared" si="28"/>
        <v>7.0845298852829058E-2</v>
      </c>
      <c r="M234">
        <v>231</v>
      </c>
      <c r="N234">
        <f t="shared" si="25"/>
        <v>0.80744925169695447</v>
      </c>
      <c r="O234">
        <f t="shared" si="29"/>
        <v>0.38724718345439596</v>
      </c>
      <c r="Q234">
        <v>231</v>
      </c>
      <c r="R234">
        <f t="shared" si="26"/>
        <v>1.3677163093771247</v>
      </c>
      <c r="S234">
        <f t="shared" si="27"/>
        <v>0.22246259020327669</v>
      </c>
      <c r="AG234">
        <v>231</v>
      </c>
      <c r="AH234">
        <f>(0.01)*COS(RADIANS(AG234))+'Centre of Gravity'!$F$17</f>
        <v>0.74889650874230373</v>
      </c>
      <c r="AI234">
        <f>((0.01)*SIN(RADIANS(AG234)))+'Centre of Gravity'!$F$18</f>
        <v>0.71999763886932622</v>
      </c>
      <c r="AK234">
        <v>231</v>
      </c>
      <c r="AL234">
        <f>(0.01)*COS(RADIANS(AK234))+'Centre of Gravity'!$E$17</f>
        <v>0.66268827757098325</v>
      </c>
      <c r="AM234">
        <f>((0.01)*SIN(RADIANS(AK234)))+'Centre of Gravity'!$E$18</f>
        <v>0.53144561790218026</v>
      </c>
    </row>
    <row r="235" spans="5:39">
      <c r="E235">
        <v>232</v>
      </c>
      <c r="F235">
        <f t="shared" si="30"/>
        <v>-0.18463687645016486</v>
      </c>
      <c r="G235">
        <f t="shared" si="31"/>
        <v>6.3575574993344042E-2</v>
      </c>
      <c r="I235">
        <v>232</v>
      </c>
      <c r="J235">
        <f t="shared" si="24"/>
        <v>1.2492812169939733</v>
      </c>
      <c r="K235">
        <f t="shared" si="28"/>
        <v>6.7391381428423047E-2</v>
      </c>
      <c r="M235">
        <v>232</v>
      </c>
      <c r="N235">
        <f t="shared" si="25"/>
        <v>0.80802490670014993</v>
      </c>
      <c r="O235">
        <f t="shared" si="29"/>
        <v>0.38678928678924468</v>
      </c>
      <c r="Q235">
        <v>232</v>
      </c>
      <c r="R235">
        <f t="shared" si="26"/>
        <v>1.3693936925226327</v>
      </c>
      <c r="S235">
        <f t="shared" si="27"/>
        <v>0.22112833940332643</v>
      </c>
      <c r="AG235">
        <v>232</v>
      </c>
      <c r="AH235">
        <f>(0.01)*COS(RADIANS(AG235))+'Centre of Gravity'!$F$17</f>
        <v>0.74903309789954553</v>
      </c>
      <c r="AI235">
        <f>((0.01)*SIN(RADIANS(AG235)))+'Centre of Gravity'!$F$18</f>
        <v>0.71988899094782866</v>
      </c>
      <c r="AK235">
        <v>232</v>
      </c>
      <c r="AL235">
        <f>(0.01)*COS(RADIANS(AK235))+'Centre of Gravity'!$E$17</f>
        <v>0.66282486672822505</v>
      </c>
      <c r="AM235">
        <f>((0.01)*SIN(RADIANS(AK235)))+'Centre of Gravity'!$E$18</f>
        <v>0.53133696998068269</v>
      </c>
    </row>
    <row r="236" spans="5:39">
      <c r="E236">
        <v>233</v>
      </c>
      <c r="F236">
        <f t="shared" si="30"/>
        <v>-0.18048432544329929</v>
      </c>
      <c r="G236">
        <f t="shared" si="31"/>
        <v>6.0389210536816867E-2</v>
      </c>
      <c r="I236">
        <v>233</v>
      </c>
      <c r="J236">
        <f t="shared" si="24"/>
        <v>1.253683004139964</v>
      </c>
      <c r="K236">
        <f t="shared" si="28"/>
        <v>6.4013771355965587E-2</v>
      </c>
      <c r="M236">
        <v>233</v>
      </c>
      <c r="N236">
        <f t="shared" si="25"/>
        <v>0.80860846542700671</v>
      </c>
      <c r="O236">
        <f t="shared" si="29"/>
        <v>0.38634150642905685</v>
      </c>
      <c r="Q236">
        <v>233</v>
      </c>
      <c r="R236">
        <f t="shared" si="26"/>
        <v>1.3710941060818127</v>
      </c>
      <c r="S236">
        <f t="shared" si="27"/>
        <v>0.21982356618864216</v>
      </c>
      <c r="AG236">
        <v>233</v>
      </c>
      <c r="AH236">
        <f>(0.01)*COS(RADIANS(AG236))+'Centre of Gravity'!$F$17</f>
        <v>0.74917156242128158</v>
      </c>
      <c r="AI236">
        <f>((0.01)*SIN(RADIANS(AG236)))+'Centre of Gravity'!$F$18</f>
        <v>0.71978274338342296</v>
      </c>
      <c r="AK236">
        <v>233</v>
      </c>
      <c r="AL236">
        <f>(0.01)*COS(RADIANS(AK236))+'Centre of Gravity'!$E$17</f>
        <v>0.6629633312499611</v>
      </c>
      <c r="AM236">
        <f>((0.01)*SIN(RADIANS(AK236)))+'Centre of Gravity'!$E$18</f>
        <v>0.531230722416277</v>
      </c>
    </row>
    <row r="237" spans="5:39">
      <c r="E237">
        <v>234</v>
      </c>
      <c r="F237">
        <f t="shared" si="30"/>
        <v>-0.17627679716251274</v>
      </c>
      <c r="G237">
        <f t="shared" si="31"/>
        <v>5.7275803386953289E-2</v>
      </c>
      <c r="I237">
        <v>234</v>
      </c>
      <c r="J237">
        <f t="shared" si="24"/>
        <v>1.2581430682962229</v>
      </c>
      <c r="K237">
        <f t="shared" si="28"/>
        <v>6.071349748820426E-2</v>
      </c>
      <c r="M237">
        <v>234</v>
      </c>
      <c r="N237">
        <f t="shared" si="25"/>
        <v>0.80919975011988354</v>
      </c>
      <c r="O237">
        <f t="shared" si="29"/>
        <v>0.38590397877206783</v>
      </c>
      <c r="Q237">
        <v>234</v>
      </c>
      <c r="R237">
        <f t="shared" si="26"/>
        <v>1.3728170320922228</v>
      </c>
      <c r="S237">
        <f t="shared" si="27"/>
        <v>0.21854866800578454</v>
      </c>
      <c r="AG237">
        <v>234</v>
      </c>
      <c r="AH237">
        <f>(0.01)*COS(RADIANS(AG237))+'Centre of Gravity'!$F$17</f>
        <v>0.74931186012987738</v>
      </c>
      <c r="AI237">
        <f>((0.01)*SIN(RADIANS(AG237)))+'Centre of Gravity'!$F$18</f>
        <v>0.71967892854014648</v>
      </c>
      <c r="AK237">
        <v>234</v>
      </c>
      <c r="AL237">
        <f>(0.01)*COS(RADIANS(AK237))+'Centre of Gravity'!$E$17</f>
        <v>0.6631036289585569</v>
      </c>
      <c r="AM237">
        <f>((0.01)*SIN(RADIANS(AK237)))+'Centre of Gravity'!$E$18</f>
        <v>0.53112690757300052</v>
      </c>
    </row>
    <row r="238" spans="5:39">
      <c r="E238">
        <v>235</v>
      </c>
      <c r="F238">
        <f t="shared" si="30"/>
        <v>-0.17201557326167882</v>
      </c>
      <c r="G238">
        <f t="shared" si="31"/>
        <v>5.4236301917731433E-2</v>
      </c>
      <c r="I238">
        <v>235</v>
      </c>
      <c r="J238">
        <f t="shared" si="24"/>
        <v>1.2626600508840025</v>
      </c>
      <c r="K238">
        <f t="shared" si="28"/>
        <v>5.7491565120529553E-2</v>
      </c>
      <c r="M238">
        <v>235</v>
      </c>
      <c r="N238">
        <f t="shared" si="25"/>
        <v>0.80979858066773502</v>
      </c>
      <c r="O238">
        <f t="shared" si="29"/>
        <v>0.38547683709344044</v>
      </c>
      <c r="Q238">
        <v>235</v>
      </c>
      <c r="R238">
        <f t="shared" si="26"/>
        <v>1.3745619457339098</v>
      </c>
      <c r="S238">
        <f t="shared" si="27"/>
        <v>0.21730403320109035</v>
      </c>
      <c r="AG238">
        <v>235</v>
      </c>
      <c r="AH238">
        <f>(0.01)*COS(RADIANS(AG238))+'Centre of Gravity'!$F$17</f>
        <v>0.74945394828929168</v>
      </c>
      <c r="AI238">
        <f>((0.01)*SIN(RADIANS(AG238)))+'Centre of Gravity'!$F$18</f>
        <v>0.71957757804100597</v>
      </c>
      <c r="AK238">
        <v>235</v>
      </c>
      <c r="AL238">
        <f>(0.01)*COS(RADIANS(AK238))+'Centre of Gravity'!$E$17</f>
        <v>0.6632457171179712</v>
      </c>
      <c r="AM238">
        <f>((0.01)*SIN(RADIANS(AK238)))+'Centre of Gravity'!$E$18</f>
        <v>0.53102555707386001</v>
      </c>
    </row>
    <row r="239" spans="5:39">
      <c r="E239">
        <v>236</v>
      </c>
      <c r="F239">
        <f t="shared" si="30"/>
        <v>-0.1677019517508769</v>
      </c>
      <c r="G239">
        <f t="shared" si="31"/>
        <v>5.1271631990742944E-2</v>
      </c>
      <c r="I239">
        <v>236</v>
      </c>
      <c r="J239">
        <f t="shared" si="24"/>
        <v>1.2672325759866498</v>
      </c>
      <c r="K239">
        <f t="shared" si="28"/>
        <v>5.4348955684752176E-2</v>
      </c>
      <c r="M239">
        <v>236</v>
      </c>
      <c r="N239">
        <f t="shared" si="25"/>
        <v>0.81040477466097527</v>
      </c>
      <c r="O239">
        <f t="shared" si="29"/>
        <v>0.38506021150466774</v>
      </c>
      <c r="Q239">
        <v>236</v>
      </c>
      <c r="R239">
        <f t="shared" si="26"/>
        <v>1.3763283154892749</v>
      </c>
      <c r="S239">
        <f t="shared" si="27"/>
        <v>0.21609004090237804</v>
      </c>
      <c r="AG239">
        <v>236</v>
      </c>
      <c r="AH239">
        <f>(0.01)*COS(RADIANS(AG239))+'Centre of Gravity'!$F$17</f>
        <v>0.74959778361809459</v>
      </c>
      <c r="AI239">
        <f>((0.01)*SIN(RADIANS(AG239)))+'Centre of Gravity'!$F$18</f>
        <v>0.71947872275834546</v>
      </c>
      <c r="AK239">
        <v>236</v>
      </c>
      <c r="AL239">
        <f>(0.01)*COS(RADIANS(AK239))+'Centre of Gravity'!$E$17</f>
        <v>0.66338955244677411</v>
      </c>
      <c r="AM239">
        <f>((0.01)*SIN(RADIANS(AK239)))+'Centre of Gravity'!$E$18</f>
        <v>0.5309267017911995</v>
      </c>
    </row>
    <row r="240" spans="5:39">
      <c r="E240">
        <v>237</v>
      </c>
      <c r="F240">
        <f t="shared" si="30"/>
        <v>-0.1633372466010066</v>
      </c>
      <c r="G240">
        <f t="shared" si="31"/>
        <v>4.8382696673167302E-2</v>
      </c>
      <c r="I240">
        <v>237</v>
      </c>
      <c r="J240">
        <f t="shared" si="24"/>
        <v>1.271859250768723</v>
      </c>
      <c r="K240">
        <f t="shared" si="28"/>
        <v>5.1286626450149697E-2</v>
      </c>
      <c r="M240">
        <v>237</v>
      </c>
      <c r="N240">
        <f t="shared" si="25"/>
        <v>0.81101814744704148</v>
      </c>
      <c r="O240">
        <f t="shared" si="29"/>
        <v>0.38465422891394008</v>
      </c>
      <c r="Q240">
        <v>237</v>
      </c>
      <c r="R240">
        <f t="shared" si="26"/>
        <v>1.3781156033049797</v>
      </c>
      <c r="S240">
        <f t="shared" si="27"/>
        <v>0.21490706090346215</v>
      </c>
      <c r="AG240">
        <v>237</v>
      </c>
      <c r="AH240">
        <f>(0.01)*COS(RADIANS(AG240))+'Centre of Gravity'!$F$17</f>
        <v>0.74974332230265184</v>
      </c>
      <c r="AI240">
        <f>((0.01)*SIN(RADIANS(AG240)))+'Centre of Gravity'!$F$18</f>
        <v>0.71938239280444172</v>
      </c>
      <c r="AK240">
        <v>237</v>
      </c>
      <c r="AL240">
        <f>(0.01)*COS(RADIANS(AK240))+'Centre of Gravity'!$E$17</f>
        <v>0.66353509113133136</v>
      </c>
      <c r="AM240">
        <f>((0.01)*SIN(RADIANS(AK240)))+'Centre of Gravity'!$E$18</f>
        <v>0.53083037183729576</v>
      </c>
    </row>
    <row r="241" spans="5:39">
      <c r="E241">
        <v>238</v>
      </c>
      <c r="F241">
        <f t="shared" si="30"/>
        <v>-0.15892278734353818</v>
      </c>
      <c r="G241">
        <f t="shared" si="31"/>
        <v>4.557037596268787E-2</v>
      </c>
      <c r="I241">
        <v>238</v>
      </c>
      <c r="J241">
        <f t="shared" si="24"/>
        <v>1.2765386659002642</v>
      </c>
      <c r="K241">
        <f t="shared" si="28"/>
        <v>4.8305510231872184E-2</v>
      </c>
      <c r="M241">
        <v>238</v>
      </c>
      <c r="N241">
        <f t="shared" si="25"/>
        <v>0.8116385121866414</v>
      </c>
      <c r="O241">
        <f t="shared" si="29"/>
        <v>0.38425901298748744</v>
      </c>
      <c r="Q241">
        <v>238</v>
      </c>
      <c r="R241">
        <f t="shared" si="26"/>
        <v>1.3799232647558413</v>
      </c>
      <c r="S241">
        <f t="shared" si="27"/>
        <v>0.21375545355151004</v>
      </c>
      <c r="AG241">
        <v>238</v>
      </c>
      <c r="AH241">
        <f>(0.01)*COS(RADIANS(AG241))+'Centre of Gravity'!$F$17</f>
        <v>0.74989052001047007</v>
      </c>
      <c r="AI241">
        <f>((0.01)*SIN(RADIANS(AG241)))+'Centre of Gravity'!$F$18</f>
        <v>0.71928861752233164</v>
      </c>
      <c r="AK241">
        <v>238</v>
      </c>
      <c r="AL241">
        <f>(0.01)*COS(RADIANS(AK241))+'Centre of Gravity'!$E$17</f>
        <v>0.66368228883914959</v>
      </c>
      <c r="AM241">
        <f>((0.01)*SIN(RADIANS(AK241)))+'Centre of Gravity'!$E$18</f>
        <v>0.53073659655518568</v>
      </c>
    </row>
    <row r="242" spans="5:39">
      <c r="E242">
        <v>239</v>
      </c>
      <c r="F242">
        <f t="shared" si="30"/>
        <v>-0.15445991866552533</v>
      </c>
      <c r="G242">
        <f t="shared" si="31"/>
        <v>4.2835526519436562E-2</v>
      </c>
      <c r="I242">
        <v>239</v>
      </c>
      <c r="J242">
        <f t="shared" si="24"/>
        <v>1.2812693959860937</v>
      </c>
      <c r="K242">
        <f t="shared" si="28"/>
        <v>4.5406515106798551E-2</v>
      </c>
      <c r="M242">
        <v>239</v>
      </c>
      <c r="N242">
        <f t="shared" si="25"/>
        <v>0.81226567991066556</v>
      </c>
      <c r="O242">
        <f t="shared" si="29"/>
        <v>0.38387468411190945</v>
      </c>
      <c r="Q242">
        <v>239</v>
      </c>
      <c r="R242">
        <f t="shared" si="26"/>
        <v>1.3817507492106709</v>
      </c>
      <c r="S242">
        <f t="shared" si="27"/>
        <v>0.21263556963727709</v>
      </c>
      <c r="AG242">
        <v>239</v>
      </c>
      <c r="AH242">
        <f>(0.01)*COS(RADIANS(AG242))+'Centre of Gravity'!$F$17</f>
        <v>0.75003933190370153</v>
      </c>
      <c r="AI242">
        <f>((0.01)*SIN(RADIANS(AG242)))+'Centre of Gravity'!$F$18</f>
        <v>0.71919742547687482</v>
      </c>
      <c r="AK242">
        <v>239</v>
      </c>
      <c r="AL242">
        <f>(0.01)*COS(RADIANS(AK242))+'Centre of Gravity'!$E$17</f>
        <v>0.66383110073238105</v>
      </c>
      <c r="AM242">
        <f>((0.01)*SIN(RADIANS(AK242)))+'Centre of Gravity'!$E$18</f>
        <v>0.53064540450972886</v>
      </c>
    </row>
    <row r="243" spans="5:39">
      <c r="E243">
        <v>240</v>
      </c>
      <c r="F243">
        <f t="shared" si="30"/>
        <v>-0.14995000000000014</v>
      </c>
      <c r="G243">
        <f t="shared" si="31"/>
        <v>4.0178981405046943E-2</v>
      </c>
      <c r="I243">
        <v>240</v>
      </c>
      <c r="J243">
        <f t="shared" si="24"/>
        <v>1.2860499999999999</v>
      </c>
      <c r="K243">
        <f t="shared" si="28"/>
        <v>4.2590524136927044E-2</v>
      </c>
      <c r="M243">
        <v>240</v>
      </c>
      <c r="N243">
        <f t="shared" si="25"/>
        <v>0.81289945957774978</v>
      </c>
      <c r="O243">
        <f t="shared" si="29"/>
        <v>0.38350135935750485</v>
      </c>
      <c r="Q243">
        <v>240</v>
      </c>
      <c r="R243">
        <f t="shared" si="26"/>
        <v>1.3835975</v>
      </c>
      <c r="S243">
        <f t="shared" si="27"/>
        <v>0.21154775028825201</v>
      </c>
      <c r="AG243">
        <v>240</v>
      </c>
      <c r="AH243">
        <f>(0.01)*COS(RADIANS(AG243))+'Centre of Gravity'!$F$17</f>
        <v>0.7501897126528021</v>
      </c>
      <c r="AI243">
        <f>((0.01)*SIN(RADIANS(AG243)))+'Centre of Gravity'!$F$18</f>
        <v>0.7191088444460515</v>
      </c>
      <c r="AK243">
        <v>240</v>
      </c>
      <c r="AL243">
        <f>(0.01)*COS(RADIANS(AK243))+'Centre of Gravity'!$E$17</f>
        <v>0.66398148148148162</v>
      </c>
      <c r="AM243">
        <f>((0.01)*SIN(RADIANS(AK243)))+'Centre of Gravity'!$E$18</f>
        <v>0.53055682347890554</v>
      </c>
    </row>
    <row r="244" spans="5:39">
      <c r="E244">
        <v>241</v>
      </c>
      <c r="F244">
        <f t="shared" si="30"/>
        <v>-0.14539440511187643</v>
      </c>
      <c r="G244">
        <f t="shared" si="31"/>
        <v>3.7601549828895131E-2</v>
      </c>
      <c r="I244">
        <v>241</v>
      </c>
      <c r="J244">
        <f t="shared" si="24"/>
        <v>1.2908790217236896</v>
      </c>
      <c r="K244">
        <f t="shared" si="28"/>
        <v>3.9858395100386024E-2</v>
      </c>
      <c r="M244">
        <v>241</v>
      </c>
      <c r="N244">
        <f t="shared" si="25"/>
        <v>0.81353965813246798</v>
      </c>
      <c r="O244">
        <f t="shared" si="29"/>
        <v>0.38313915244261015</v>
      </c>
      <c r="Q244">
        <v>241</v>
      </c>
      <c r="R244">
        <f t="shared" si="26"/>
        <v>1.3854629545856487</v>
      </c>
      <c r="S244">
        <f t="shared" si="27"/>
        <v>0.21049232686474645</v>
      </c>
      <c r="AG244">
        <v>241</v>
      </c>
      <c r="AH244">
        <f>(0.01)*COS(RADIANS(AG244))+'Centre of Gravity'!$F$17</f>
        <v>0.7503416164503387</v>
      </c>
      <c r="AI244">
        <f>((0.01)*SIN(RADIANS(AG244)))+'Centre of Gravity'!$F$18</f>
        <v>0.71902290141250191</v>
      </c>
      <c r="AK244">
        <v>241</v>
      </c>
      <c r="AL244">
        <f>(0.01)*COS(RADIANS(AK244))+'Centre of Gravity'!$E$17</f>
        <v>0.66413338527901822</v>
      </c>
      <c r="AM244">
        <f>((0.01)*SIN(RADIANS(AK244)))+'Centre of Gravity'!$E$18</f>
        <v>0.53047088044535595</v>
      </c>
    </row>
    <row r="245" spans="5:39">
      <c r="E245">
        <v>242</v>
      </c>
      <c r="F245">
        <f t="shared" si="30"/>
        <v>-0.14079452167948864</v>
      </c>
      <c r="G245">
        <f t="shared" si="31"/>
        <v>3.5104016901607804E-2</v>
      </c>
      <c r="I245">
        <v>242</v>
      </c>
      <c r="J245">
        <f t="shared" si="24"/>
        <v>1.2957549901903653</v>
      </c>
      <c r="K245">
        <f t="shared" si="28"/>
        <v>3.7210960230147083E-2</v>
      </c>
      <c r="M245">
        <v>242</v>
      </c>
      <c r="N245">
        <f t="shared" si="25"/>
        <v>0.81418608056413844</v>
      </c>
      <c r="O245">
        <f t="shared" si="29"/>
        <v>0.38278817369896051</v>
      </c>
      <c r="Q245">
        <v>242</v>
      </c>
      <c r="R245">
        <f t="shared" si="26"/>
        <v>1.3873465447320787</v>
      </c>
      <c r="S245">
        <f t="shared" si="27"/>
        <v>0.20946962085895943</v>
      </c>
      <c r="AG245">
        <v>242</v>
      </c>
      <c r="AH245">
        <f>(0.01)*COS(RADIANS(AG245))+'Centre of Gravity'!$F$17</f>
        <v>0.75049499702494316</v>
      </c>
      <c r="AI245">
        <f>((0.01)*SIN(RADIANS(AG245)))+'Centre of Gravity'!$F$18</f>
        <v>0.71893962255530663</v>
      </c>
      <c r="AK245">
        <v>242</v>
      </c>
      <c r="AL245">
        <f>(0.01)*COS(RADIANS(AK245))+'Centre of Gravity'!$E$17</f>
        <v>0.66428676585362267</v>
      </c>
      <c r="AM245">
        <f>((0.01)*SIN(RADIANS(AK245)))+'Centre of Gravity'!$E$18</f>
        <v>0.53038760158816067</v>
      </c>
    </row>
    <row r="246" spans="5:39">
      <c r="E246">
        <v>243</v>
      </c>
      <c r="F246">
        <f t="shared" si="30"/>
        <v>-0.13615175087189013</v>
      </c>
      <c r="G246">
        <f t="shared" si="31"/>
        <v>3.2687143395908502E-2</v>
      </c>
      <c r="I246">
        <v>243</v>
      </c>
      <c r="J246">
        <f t="shared" si="24"/>
        <v>1.3006764201327981</v>
      </c>
      <c r="K246">
        <f t="shared" si="28"/>
        <v>3.4649025960517887E-2</v>
      </c>
      <c r="M246">
        <v>243</v>
      </c>
      <c r="N246">
        <f t="shared" si="25"/>
        <v>0.81483852996622663</v>
      </c>
      <c r="O246">
        <f t="shared" si="29"/>
        <v>0.38244853003808121</v>
      </c>
      <c r="Q246">
        <v>243</v>
      </c>
      <c r="R246">
        <f t="shared" si="26"/>
        <v>1.3892476966794849</v>
      </c>
      <c r="S246">
        <f t="shared" si="27"/>
        <v>0.20847994379704743</v>
      </c>
      <c r="AG246">
        <v>243</v>
      </c>
      <c r="AH246">
        <f>(0.01)*COS(RADIANS(AG246))+'Centre of Gravity'!$F$17</f>
        <v>0.75064980765540668</v>
      </c>
      <c r="AI246">
        <f>((0.01)*SIN(RADIANS(AG246)))+'Centre of Gravity'!$F$18</f>
        <v>0.71885903324201228</v>
      </c>
      <c r="AK246">
        <v>243</v>
      </c>
      <c r="AL246">
        <f>(0.01)*COS(RADIANS(AK246))+'Centre of Gravity'!$E$17</f>
        <v>0.66444157648408619</v>
      </c>
      <c r="AM246">
        <f>((0.01)*SIN(RADIANS(AK246)))+'Centre of Gravity'!$E$18</f>
        <v>0.53030701227486632</v>
      </c>
    </row>
    <row r="247" spans="5:39">
      <c r="E247">
        <v>244</v>
      </c>
      <c r="F247">
        <f t="shared" si="30"/>
        <v>-0.13146750692204442</v>
      </c>
      <c r="G247">
        <f t="shared" si="31"/>
        <v>3.0351665514879889E-2</v>
      </c>
      <c r="I247">
        <v>244</v>
      </c>
      <c r="J247">
        <f t="shared" si="24"/>
        <v>1.3056418124357523</v>
      </c>
      <c r="K247">
        <f t="shared" si="28"/>
        <v>3.2173372681494838E-2</v>
      </c>
      <c r="M247">
        <v>244</v>
      </c>
      <c r="N247">
        <f t="shared" si="25"/>
        <v>0.81549680759632415</v>
      </c>
      <c r="O247">
        <f t="shared" si="29"/>
        <v>0.38212032491872161</v>
      </c>
      <c r="Q247">
        <v>244</v>
      </c>
      <c r="R247">
        <f t="shared" si="26"/>
        <v>1.3911658313185673</v>
      </c>
      <c r="S247">
        <f t="shared" si="27"/>
        <v>0.20752359714423077</v>
      </c>
      <c r="AG247">
        <v>244</v>
      </c>
      <c r="AH247">
        <f>(0.01)*COS(RADIANS(AG247))+'Centre of Gravity'!$F$17</f>
        <v>0.75080600118491136</v>
      </c>
      <c r="AI247">
        <f>((0.01)*SIN(RADIANS(AG247)))+'Centre of Gravity'!$F$18</f>
        <v>0.71878115802090425</v>
      </c>
      <c r="AK247">
        <v>244</v>
      </c>
      <c r="AL247">
        <f>(0.01)*COS(RADIANS(AK247))+'Centre of Gravity'!$E$17</f>
        <v>0.66459777001359088</v>
      </c>
      <c r="AM247">
        <f>((0.01)*SIN(RADIANS(AK247)))+'Centre of Gravity'!$E$18</f>
        <v>0.53022913705375829</v>
      </c>
    </row>
    <row r="248" spans="5:39">
      <c r="E248">
        <v>245</v>
      </c>
      <c r="F248">
        <f t="shared" si="30"/>
        <v>-0.12674321669603567</v>
      </c>
      <c r="G248">
        <f t="shared" si="31"/>
        <v>2.8098294667708634E-2</v>
      </c>
      <c r="I248">
        <v>245</v>
      </c>
      <c r="J248">
        <f t="shared" si="24"/>
        <v>1.3106496545926318</v>
      </c>
      <c r="K248">
        <f t="shared" si="28"/>
        <v>2.9784754501048949E-2</v>
      </c>
      <c r="M248">
        <v>245</v>
      </c>
      <c r="N248">
        <f t="shared" si="25"/>
        <v>0.81616071293668802</v>
      </c>
      <c r="O248">
        <f t="shared" si="29"/>
        <v>0.38180365831534036</v>
      </c>
      <c r="Q248">
        <v>245</v>
      </c>
      <c r="R248">
        <f t="shared" si="26"/>
        <v>1.3931003643669335</v>
      </c>
      <c r="S248">
        <f t="shared" si="27"/>
        <v>0.20660087221296414</v>
      </c>
      <c r="AG248">
        <v>245</v>
      </c>
      <c r="AH248">
        <f>(0.01)*COS(RADIANS(AG248))+'Centre of Gravity'!$F$17</f>
        <v>0.75096353003539507</v>
      </c>
      <c r="AI248">
        <f>((0.01)*SIN(RADIANS(AG248)))+'Centre of Gravity'!$F$18</f>
        <v>0.71870602061352939</v>
      </c>
      <c r="AK248">
        <v>245</v>
      </c>
      <c r="AL248">
        <f>(0.01)*COS(RADIANS(AK248))+'Centre of Gravity'!$E$17</f>
        <v>0.66475529886407458</v>
      </c>
      <c r="AM248">
        <f>((0.01)*SIN(RADIANS(AK248)))+'Centre of Gravity'!$E$18</f>
        <v>0.53015399964638343</v>
      </c>
    </row>
    <row r="249" spans="5:39">
      <c r="E249">
        <v>246</v>
      </c>
      <c r="F249">
        <f t="shared" si="30"/>
        <v>-0.12198031925843245</v>
      </c>
      <c r="G249">
        <f t="shared" si="31"/>
        <v>2.5927717252983984E-2</v>
      </c>
      <c r="I249">
        <v>246</v>
      </c>
      <c r="J249">
        <f t="shared" si="24"/>
        <v>1.3156984211662033</v>
      </c>
      <c r="K249">
        <f t="shared" si="28"/>
        <v>2.7483899015417146E-2</v>
      </c>
      <c r="M249">
        <v>246</v>
      </c>
      <c r="N249">
        <f t="shared" si="25"/>
        <v>0.8168300437553202</v>
      </c>
      <c r="O249">
        <f t="shared" si="29"/>
        <v>0.38149862668765255</v>
      </c>
      <c r="Q249">
        <v>246</v>
      </c>
      <c r="R249">
        <f t="shared" si="26"/>
        <v>1.3950507065470765</v>
      </c>
      <c r="S249">
        <f t="shared" si="27"/>
        <v>0.20571205007420035</v>
      </c>
      <c r="AG249">
        <v>246</v>
      </c>
      <c r="AH249">
        <f>(0.01)*COS(RADIANS(AG249))+'Centre of Gravity'!$F$17</f>
        <v>0.7511223462220441</v>
      </c>
      <c r="AI249">
        <f>((0.01)*SIN(RADIANS(AG249)))+'Centre of Gravity'!$F$18</f>
        <v>0.71863364390746987</v>
      </c>
      <c r="AK249">
        <v>246</v>
      </c>
      <c r="AL249">
        <f>(0.01)*COS(RADIANS(AK249))+'Centre of Gravity'!$E$17</f>
        <v>0.66491411505072362</v>
      </c>
      <c r="AM249">
        <f>((0.01)*SIN(RADIANS(AK249)))+'Centre of Gravity'!$E$18</f>
        <v>0.5300816229403239</v>
      </c>
    </row>
    <row r="250" spans="5:39">
      <c r="E250">
        <v>247</v>
      </c>
      <c r="F250">
        <f t="shared" si="30"/>
        <v>-0.11718026543393321</v>
      </c>
      <c r="G250">
        <f t="shared" si="31"/>
        <v>2.3840594449613173E-2</v>
      </c>
      <c r="I250">
        <v>247</v>
      </c>
      <c r="J250">
        <f t="shared" si="24"/>
        <v>1.3207865742532598</v>
      </c>
      <c r="K250">
        <f t="shared" si="28"/>
        <v>2.5271507087469225E-2</v>
      </c>
      <c r="M250">
        <v>247</v>
      </c>
      <c r="N250">
        <f t="shared" si="25"/>
        <v>0.81750459616756943</v>
      </c>
      <c r="O250">
        <f t="shared" si="29"/>
        <v>0.38120532295124687</v>
      </c>
      <c r="Q250">
        <v>247</v>
      </c>
      <c r="R250">
        <f t="shared" si="26"/>
        <v>1.3970162637658747</v>
      </c>
      <c r="S250">
        <f t="shared" si="27"/>
        <v>0.204857401471773</v>
      </c>
      <c r="AG250">
        <v>247</v>
      </c>
      <c r="AH250">
        <f>(0.01)*COS(RADIANS(AG250))+'Centre of Gravity'!$F$17</f>
        <v>0.75128240136790936</v>
      </c>
      <c r="AI250">
        <f>((0.01)*SIN(RADIANS(AG250)))+'Centre of Gravity'!$F$18</f>
        <v>0.71856404994937151</v>
      </c>
      <c r="AK250">
        <v>247</v>
      </c>
      <c r="AL250">
        <f>(0.01)*COS(RADIANS(AK250))+'Centre of Gravity'!$E$17</f>
        <v>0.66507417019658888</v>
      </c>
      <c r="AM250">
        <f>((0.01)*SIN(RADIANS(AK250)))+'Centre of Gravity'!$E$18</f>
        <v>0.53001202898222555</v>
      </c>
    </row>
    <row r="251" spans="5:39">
      <c r="E251">
        <v>248</v>
      </c>
      <c r="F251">
        <f t="shared" si="30"/>
        <v>-0.11234451736543209</v>
      </c>
      <c r="G251">
        <f t="shared" si="31"/>
        <v>2.1837562015420475E-2</v>
      </c>
      <c r="I251">
        <v>248</v>
      </c>
      <c r="J251">
        <f t="shared" si="24"/>
        <v>1.3259125639530815</v>
      </c>
      <c r="K251">
        <f t="shared" si="28"/>
        <v>2.3148252633218291E-2</v>
      </c>
      <c r="M251">
        <v>248</v>
      </c>
      <c r="N251">
        <f t="shared" si="25"/>
        <v>0.81818416469823618</v>
      </c>
      <c r="O251">
        <f t="shared" si="29"/>
        <v>0.38092383644928274</v>
      </c>
      <c r="Q251">
        <v>248</v>
      </c>
      <c r="R251">
        <f t="shared" si="26"/>
        <v>1.398996437295559</v>
      </c>
      <c r="S251">
        <f t="shared" si="27"/>
        <v>0.20403718673992563</v>
      </c>
      <c r="AG251">
        <v>248</v>
      </c>
      <c r="AH251">
        <f>(0.01)*COS(RADIANS(AG251))+'Centre of Gravity'!$F$17</f>
        <v>0.75144364671864294</v>
      </c>
      <c r="AI251">
        <f>((0.01)*SIN(RADIANS(AG251)))+'Centre of Gravity'!$F$18</f>
        <v>0.71849725993822811</v>
      </c>
      <c r="AK251">
        <v>248</v>
      </c>
      <c r="AL251">
        <f>(0.01)*COS(RADIANS(AK251))+'Centre of Gravity'!$E$17</f>
        <v>0.66523541554732246</v>
      </c>
      <c r="AM251">
        <f>((0.01)*SIN(RADIANS(AK251)))+'Centre of Gravity'!$E$18</f>
        <v>0.52994523897108214</v>
      </c>
    </row>
    <row r="252" spans="5:39">
      <c r="E252">
        <v>249</v>
      </c>
      <c r="F252">
        <f t="shared" si="30"/>
        <v>-0.10747454806863568</v>
      </c>
      <c r="G252">
        <f t="shared" si="31"/>
        <v>1.9919230093489226E-2</v>
      </c>
      <c r="I252">
        <v>249</v>
      </c>
      <c r="J252">
        <f t="shared" si="24"/>
        <v>1.3310748288395491</v>
      </c>
      <c r="K252">
        <f t="shared" si="28"/>
        <v>2.1114782416539579E-2</v>
      </c>
      <c r="M252">
        <v>249</v>
      </c>
      <c r="N252">
        <f t="shared" si="25"/>
        <v>0.81886854234416317</v>
      </c>
      <c r="O252">
        <f t="shared" si="29"/>
        <v>0.38065425292527544</v>
      </c>
      <c r="Q252">
        <v>249</v>
      </c>
      <c r="R252">
        <f t="shared" si="26"/>
        <v>1.4009906239560894</v>
      </c>
      <c r="S252">
        <f t="shared" si="27"/>
        <v>0.2032516557240111</v>
      </c>
      <c r="AG252">
        <v>249</v>
      </c>
      <c r="AH252">
        <f>(0.01)*COS(RADIANS(AG252))+'Centre of Gravity'!$F$17</f>
        <v>0.75160603315734908</v>
      </c>
      <c r="AI252">
        <f>((0.01)*SIN(RADIANS(AG252)))+'Centre of Gravity'!$F$18</f>
        <v>0.71843329421892388</v>
      </c>
      <c r="AK252">
        <v>249</v>
      </c>
      <c r="AL252">
        <f>(0.01)*COS(RADIANS(AK252))+'Centre of Gravity'!$E$17</f>
        <v>0.6653978019860286</v>
      </c>
      <c r="AM252">
        <f>((0.01)*SIN(RADIANS(AK252)))+'Centre of Gravity'!$E$18</f>
        <v>0.52988127325177792</v>
      </c>
    </row>
    <row r="253" spans="5:39">
      <c r="E253">
        <v>250</v>
      </c>
      <c r="F253">
        <f t="shared" si="30"/>
        <v>-0.102571840983368</v>
      </c>
      <c r="G253">
        <f t="shared" si="31"/>
        <v>1.8086183026306046E-2</v>
      </c>
      <c r="I253">
        <v>250</v>
      </c>
      <c r="J253">
        <f t="shared" si="24"/>
        <v>1.3362717964367701</v>
      </c>
      <c r="K253">
        <f t="shared" si="28"/>
        <v>1.917171585215971E-2</v>
      </c>
      <c r="M253">
        <v>250</v>
      </c>
      <c r="N253">
        <f t="shared" si="25"/>
        <v>0.81955752063728948</v>
      </c>
      <c r="O253">
        <f t="shared" si="29"/>
        <v>0.38039665449697785</v>
      </c>
      <c r="Q253">
        <v>250</v>
      </c>
      <c r="R253">
        <f t="shared" si="26"/>
        <v>1.4029982162988914</v>
      </c>
      <c r="S253">
        <f t="shared" si="27"/>
        <v>0.20250104770438648</v>
      </c>
      <c r="AG253">
        <v>250</v>
      </c>
      <c r="AH253">
        <f>(0.01)*COS(RADIANS(AG253))+'Centre of Gravity'!$F$17</f>
        <v>0.75176951121954538</v>
      </c>
      <c r="AI253">
        <f>((0.01)*SIN(RADIANS(AG253)))+'Centre of Gravity'!$F$18</f>
        <v>0.71837217227603689</v>
      </c>
      <c r="AK253">
        <v>250</v>
      </c>
      <c r="AL253">
        <f>(0.01)*COS(RADIANS(AK253))+'Centre of Gravity'!$E$17</f>
        <v>0.6655612800482249</v>
      </c>
      <c r="AM253">
        <f>((0.01)*SIN(RADIANS(AK253)))+'Centre of Gravity'!$E$18</f>
        <v>0.52982015130889093</v>
      </c>
    </row>
    <row r="254" spans="5:39">
      <c r="E254">
        <v>251</v>
      </c>
      <c r="F254">
        <f t="shared" si="30"/>
        <v>-9.7637889521701271E-2</v>
      </c>
      <c r="G254">
        <f t="shared" si="31"/>
        <v>1.633897917776489E-2</v>
      </c>
      <c r="I254">
        <v>251</v>
      </c>
      <c r="J254">
        <f t="shared" si="24"/>
        <v>1.3415018836980699</v>
      </c>
      <c r="K254">
        <f t="shared" si="28"/>
        <v>1.7319644816977176E-2</v>
      </c>
      <c r="M254">
        <v>251</v>
      </c>
      <c r="N254">
        <f t="shared" si="25"/>
        <v>0.82025088970815296</v>
      </c>
      <c r="O254">
        <f t="shared" si="29"/>
        <v>0.38015111963136677</v>
      </c>
      <c r="Q254">
        <v>251</v>
      </c>
      <c r="R254">
        <f t="shared" si="26"/>
        <v>1.4050186027918889</v>
      </c>
      <c r="S254">
        <f t="shared" si="27"/>
        <v>0.20178559132352586</v>
      </c>
      <c r="AG254">
        <v>251</v>
      </c>
      <c r="AH254">
        <f>(0.01)*COS(RADIANS(AG254))+'Centre of Gravity'!$F$17</f>
        <v>0.75193403110823054</v>
      </c>
      <c r="AI254">
        <f>((0.01)*SIN(RADIANS(AG254)))+'Centre of Gravity'!$F$18</f>
        <v>0.71831391272790279</v>
      </c>
      <c r="AK254">
        <v>251</v>
      </c>
      <c r="AL254">
        <f>(0.01)*COS(RADIANS(AK254))+'Centre of Gravity'!$E$17</f>
        <v>0.66572579993691006</v>
      </c>
      <c r="AM254">
        <f>((0.01)*SIN(RADIANS(AK254)))+'Centre of Gravity'!$E$18</f>
        <v>0.52976189176075683</v>
      </c>
    </row>
    <row r="255" spans="5:39">
      <c r="E255">
        <v>252</v>
      </c>
      <c r="F255">
        <f t="shared" si="30"/>
        <v>-9.267419661304678E-2</v>
      </c>
      <c r="G255">
        <f t="shared" si="31"/>
        <v>1.4678150763083431E-2</v>
      </c>
      <c r="I255">
        <v>252</v>
      </c>
      <c r="J255">
        <f t="shared" si="24"/>
        <v>1.3467634974882043</v>
      </c>
      <c r="K255">
        <f t="shared" si="28"/>
        <v>1.555913346977067E-2</v>
      </c>
      <c r="M255">
        <v>252</v>
      </c>
      <c r="N255">
        <f t="shared" si="25"/>
        <v>0.82094843834981768</v>
      </c>
      <c r="O255">
        <f t="shared" si="29"/>
        <v>0.37991772312074074</v>
      </c>
      <c r="Q255">
        <v>252</v>
      </c>
      <c r="R255">
        <f t="shared" si="26"/>
        <v>1.4070511680057847</v>
      </c>
      <c r="S255">
        <f t="shared" si="27"/>
        <v>0.2011055045163736</v>
      </c>
      <c r="AG255">
        <v>252</v>
      </c>
      <c r="AH255">
        <f>(0.01)*COS(RADIANS(AG255))+'Centre of Gravity'!$F$17</f>
        <v>0.75209954270905266</v>
      </c>
      <c r="AI255">
        <f>((0.01)*SIN(RADIANS(AG255)))+'Centre of Gravity'!$F$18</f>
        <v>0.71825853332094436</v>
      </c>
      <c r="AK255">
        <v>252</v>
      </c>
      <c r="AL255">
        <f>(0.01)*COS(RADIANS(AK255))+'Centre of Gravity'!$E$17</f>
        <v>0.66589131153773218</v>
      </c>
      <c r="AM255">
        <f>((0.01)*SIN(RADIANS(AK255)))+'Centre of Gravity'!$E$18</f>
        <v>0.5297065123537984</v>
      </c>
    </row>
    <row r="256" spans="5:39">
      <c r="E256">
        <v>253</v>
      </c>
      <c r="F256">
        <f t="shared" si="30"/>
        <v>-8.7682274246348862E-2</v>
      </c>
      <c r="G256">
        <f t="shared" si="31"/>
        <v>1.3104203686685689E-2</v>
      </c>
      <c r="I256">
        <v>253</v>
      </c>
      <c r="J256">
        <f t="shared" si="24"/>
        <v>1.352055035068642</v>
      </c>
      <c r="K256">
        <f t="shared" si="28"/>
        <v>1.389071807935105E-2</v>
      </c>
      <c r="M256">
        <v>253</v>
      </c>
      <c r="N256">
        <f t="shared" si="25"/>
        <v>0.82164995408221009</v>
      </c>
      <c r="O256">
        <f t="shared" si="29"/>
        <v>0.37969653605993786</v>
      </c>
      <c r="Q256">
        <v>253</v>
      </c>
      <c r="R256">
        <f t="shared" si="26"/>
        <v>1.4090952928015243</v>
      </c>
      <c r="S256">
        <f t="shared" si="27"/>
        <v>0.2004609944439594</v>
      </c>
      <c r="AG256">
        <v>253</v>
      </c>
      <c r="AH256">
        <f>(0.01)*COS(RADIANS(AG256))+'Centre of Gravity'!$F$17</f>
        <v>0.75226599560557472</v>
      </c>
      <c r="AI256">
        <f>((0.01)*SIN(RADIANS(AG256)))+'Centre of Gravity'!$F$18</f>
        <v>0.71820605092426559</v>
      </c>
      <c r="AK256">
        <v>253</v>
      </c>
      <c r="AL256">
        <f>(0.01)*COS(RADIANS(AK256))+'Centre of Gravity'!$E$17</f>
        <v>0.66605776443425424</v>
      </c>
      <c r="AM256">
        <f>((0.01)*SIN(RADIANS(AK256)))+'Centre of Gravity'!$E$18</f>
        <v>0.52965402995711963</v>
      </c>
    </row>
    <row r="257" spans="5:39">
      <c r="E257">
        <v>254</v>
      </c>
      <c r="F257">
        <f t="shared" si="30"/>
        <v>-8.2663643009517965E-2</v>
      </c>
      <c r="G257">
        <f t="shared" si="31"/>
        <v>1.1617617388098134E-2</v>
      </c>
      <c r="I257">
        <v>254</v>
      </c>
      <c r="J257">
        <f t="shared" si="24"/>
        <v>1.357374884585776</v>
      </c>
      <c r="K257">
        <f t="shared" si="28"/>
        <v>1.2314906861208397E-2</v>
      </c>
      <c r="M257">
        <v>254</v>
      </c>
      <c r="N257">
        <f t="shared" si="25"/>
        <v>0.8223552232168424</v>
      </c>
      <c r="O257">
        <f t="shared" si="29"/>
        <v>0.37948762582467954</v>
      </c>
      <c r="Q257">
        <v>254</v>
      </c>
      <c r="R257">
        <f t="shared" si="26"/>
        <v>1.4111503545188935</v>
      </c>
      <c r="S257">
        <f t="shared" si="27"/>
        <v>0.19985225743029467</v>
      </c>
      <c r="AG257">
        <v>254</v>
      </c>
      <c r="AH257">
        <f>(0.01)*COS(RADIANS(AG257))+'Centre of Gravity'!$F$17</f>
        <v>0.75243333909463206</v>
      </c>
      <c r="AI257">
        <f>((0.01)*SIN(RADIANS(AG257)))+'Centre of Gravity'!$F$18</f>
        <v>0.71815648152451272</v>
      </c>
      <c r="AK257">
        <v>254</v>
      </c>
      <c r="AL257">
        <f>(0.01)*COS(RADIANS(AK257))+'Centre of Gravity'!$E$17</f>
        <v>0.66622510792331169</v>
      </c>
      <c r="AM257">
        <f>((0.01)*SIN(RADIANS(AK257)))+'Centre of Gravity'!$E$18</f>
        <v>0.52960446055736676</v>
      </c>
    </row>
    <row r="258" spans="5:39">
      <c r="E258">
        <v>255</v>
      </c>
      <c r="F258">
        <f t="shared" si="30"/>
        <v>-7.761983162624593E-2</v>
      </c>
      <c r="G258">
        <f t="shared" si="31"/>
        <v>1.0218844695908391E-2</v>
      </c>
      <c r="I258">
        <v>255</v>
      </c>
      <c r="J258">
        <f t="shared" si="24"/>
        <v>1.3627214255619087</v>
      </c>
      <c r="K258">
        <f t="shared" si="28"/>
        <v>1.0832179822705179E-2</v>
      </c>
      <c r="M258">
        <v>255</v>
      </c>
      <c r="N258">
        <f t="shared" si="25"/>
        <v>0.82306403092190406</v>
      </c>
      <c r="O258">
        <f t="shared" si="29"/>
        <v>0.37929105605104718</v>
      </c>
      <c r="Q258">
        <v>255</v>
      </c>
      <c r="R258">
        <f t="shared" si="26"/>
        <v>1.4132157271661849</v>
      </c>
      <c r="S258">
        <f t="shared" si="27"/>
        <v>0.19927947890257092</v>
      </c>
      <c r="AG258">
        <v>255</v>
      </c>
      <c r="AH258">
        <f>(0.01)*COS(RADIANS(AG258))+'Centre of Gravity'!$F$17</f>
        <v>0.7526015222017769</v>
      </c>
      <c r="AI258">
        <f>((0.01)*SIN(RADIANS(AG258)))+'Centre of Gravity'!$F$18</f>
        <v>0.71810984022100521</v>
      </c>
      <c r="AK258">
        <v>255</v>
      </c>
      <c r="AL258">
        <f>(0.01)*COS(RADIANS(AK258))+'Centre of Gravity'!$E$17</f>
        <v>0.66639329103045641</v>
      </c>
      <c r="AM258">
        <f>((0.01)*SIN(RADIANS(AK258)))+'Centre of Gravity'!$E$18</f>
        <v>0.52955781925385925</v>
      </c>
    </row>
    <row r="259" spans="5:39">
      <c r="E259">
        <v>256</v>
      </c>
      <c r="F259">
        <f t="shared" si="30"/>
        <v>-7.2552376490340367E-2</v>
      </c>
      <c r="G259">
        <f t="shared" si="31"/>
        <v>8.9083116898286407E-3</v>
      </c>
      <c r="I259">
        <v>256</v>
      </c>
      <c r="J259">
        <f t="shared" ref="J259:J322" si="32">($C$3)*COS(RADIANS(I259))+($C$14)</f>
        <v>1.3680930293888656</v>
      </c>
      <c r="K259">
        <f t="shared" si="28"/>
        <v>9.4429886168607147E-3</v>
      </c>
      <c r="M259">
        <v>256</v>
      </c>
      <c r="N259">
        <f t="shared" ref="N259:N322" si="33">($C$8/2000)*COS(RADIANS(M259))+($V$4-($C$12/1000))</f>
        <v>0.82377616128770181</v>
      </c>
      <c r="O259">
        <f t="shared" si="29"/>
        <v>0.37910688661609809</v>
      </c>
      <c r="Q259">
        <v>256</v>
      </c>
      <c r="R259">
        <f t="shared" ref="R259:R322" si="34">($C$9/2000)*COS(RADIANS(Q259))+($C$14)</f>
        <v>1.4152907816108828</v>
      </c>
      <c r="S259">
        <f t="shared" ref="S259:S322" si="35">(($C$9/2000)*SIN(RADIANS(Q259)))+$C$3</f>
        <v>0.19874283333467618</v>
      </c>
      <c r="AG259">
        <v>256</v>
      </c>
      <c r="AH259">
        <f>(0.01)*COS(RADIANS(AG259))+'Centre of Gravity'!$F$17</f>
        <v>0.75277049369680538</v>
      </c>
      <c r="AI259">
        <f>((0.01)*SIN(RADIANS(AG259)))+'Centre of Gravity'!$F$18</f>
        <v>0.71806614122113599</v>
      </c>
      <c r="AK259">
        <v>256</v>
      </c>
      <c r="AL259">
        <f>(0.01)*COS(RADIANS(AK259))+'Centre of Gravity'!$E$17</f>
        <v>0.66656226252548489</v>
      </c>
      <c r="AM259">
        <f>((0.01)*SIN(RADIANS(AK259)))+'Centre of Gravity'!$E$18</f>
        <v>0.52951412025399003</v>
      </c>
    </row>
    <row r="260" spans="5:39">
      <c r="E260">
        <v>257</v>
      </c>
      <c r="F260">
        <f t="shared" si="30"/>
        <v>-6.746282119772519E-2</v>
      </c>
      <c r="G260">
        <f t="shared" si="31"/>
        <v>7.6864175709079885E-3</v>
      </c>
      <c r="I260">
        <v>257</v>
      </c>
      <c r="J260">
        <f t="shared" si="32"/>
        <v>1.3734880598240853</v>
      </c>
      <c r="K260">
        <f t="shared" ref="K260:K323" si="36">(($C$3)*SIN(RADIANS(E260)))+$C$3</f>
        <v>8.1477564047737761E-3</v>
      </c>
      <c r="M260">
        <v>257</v>
      </c>
      <c r="N260">
        <f t="shared" si="33"/>
        <v>0.82449139739242761</v>
      </c>
      <c r="O260">
        <f t="shared" ref="O260:O323" si="37">(($C$8/2000)*SIN(RADIANS(M260)))+($C$10/1000)</f>
        <v>0.37893517361962625</v>
      </c>
      <c r="Q260">
        <v>257</v>
      </c>
      <c r="R260">
        <f t="shared" si="34"/>
        <v>1.4173748857713018</v>
      </c>
      <c r="S260">
        <f t="shared" si="35"/>
        <v>0.19824248419404916</v>
      </c>
      <c r="AG260">
        <v>257</v>
      </c>
      <c r="AH260">
        <f>(0.01)*COS(RADIANS(AG260))+'Centre of Gravity'!$F$17</f>
        <v>0.75294020210936341</v>
      </c>
      <c r="AI260">
        <f>((0.01)*SIN(RADIANS(AG260)))+'Centre of Gravity'!$F$18</f>
        <v>0.71802539783604358</v>
      </c>
      <c r="AK260">
        <v>257</v>
      </c>
      <c r="AL260">
        <f>(0.01)*COS(RADIANS(AK260))+'Centre of Gravity'!$E$17</f>
        <v>0.66673197093804293</v>
      </c>
      <c r="AM260">
        <f>((0.01)*SIN(RADIANS(AK260)))+'Centre of Gravity'!$E$18</f>
        <v>0.52947337686889762</v>
      </c>
    </row>
    <row r="261" spans="5:39">
      <c r="E261">
        <v>258</v>
      </c>
      <c r="F261">
        <f t="shared" ref="F261:F324" si="38">($C$2)*COS(RADIANS(E261))</f>
        <v>-6.2352716076246158E-2</v>
      </c>
      <c r="G261">
        <f t="shared" ref="G261:G324" si="39">(($C$2)*SIN(RADIANS(E261)))+$C$2</f>
        <v>6.5535345399316824E-3</v>
      </c>
      <c r="I261">
        <v>258</v>
      </c>
      <c r="J261">
        <f t="shared" si="32"/>
        <v>1.3789048734890343</v>
      </c>
      <c r="K261">
        <f t="shared" si="36"/>
        <v>6.9468777267231996E-3</v>
      </c>
      <c r="M261">
        <v>258</v>
      </c>
      <c r="N261">
        <f t="shared" si="33"/>
        <v>0.82520952136823533</v>
      </c>
      <c r="O261">
        <f t="shared" si="37"/>
        <v>0.37877596936707375</v>
      </c>
      <c r="Q261">
        <v>258</v>
      </c>
      <c r="R261">
        <f t="shared" si="34"/>
        <v>1.4194674048091251</v>
      </c>
      <c r="S261">
        <f t="shared" si="35"/>
        <v>0.19777858389188496</v>
      </c>
      <c r="AG261">
        <v>258</v>
      </c>
      <c r="AH261">
        <f>(0.01)*COS(RADIANS(AG261))+'Centre of Gravity'!$F$17</f>
        <v>0.75311059574462447</v>
      </c>
      <c r="AI261">
        <f>((0.01)*SIN(RADIANS(AG261)))+'Centre of Gravity'!$F$18</f>
        <v>0.7179876224765579</v>
      </c>
      <c r="AK261">
        <v>258</v>
      </c>
      <c r="AL261">
        <f>(0.01)*COS(RADIANS(AK261))+'Centre of Gravity'!$E$17</f>
        <v>0.66690236457330399</v>
      </c>
      <c r="AM261">
        <f>((0.01)*SIN(RADIANS(AK261)))+'Centre of Gravity'!$E$18</f>
        <v>0.52943560150941193</v>
      </c>
    </row>
    <row r="262" spans="5:39">
      <c r="E262">
        <v>259</v>
      </c>
      <c r="F262">
        <f t="shared" si="38"/>
        <v>-5.7223617713425726E-2</v>
      </c>
      <c r="G262">
        <f t="shared" si="39"/>
        <v>5.5100076840455814E-3</v>
      </c>
      <c r="I262">
        <v>259</v>
      </c>
      <c r="J262">
        <f t="shared" si="32"/>
        <v>1.3843418203697966</v>
      </c>
      <c r="K262">
        <f t="shared" si="36"/>
        <v>5.8407183819876307E-3</v>
      </c>
      <c r="M262">
        <v>259</v>
      </c>
      <c r="N262">
        <f t="shared" si="33"/>
        <v>0.82593031446760534</v>
      </c>
      <c r="O262">
        <f t="shared" si="37"/>
        <v>0.3786293223535982</v>
      </c>
      <c r="Q262">
        <v>259</v>
      </c>
      <c r="R262">
        <f t="shared" si="34"/>
        <v>1.4215677013227834</v>
      </c>
      <c r="S262">
        <f t="shared" si="35"/>
        <v>0.19735127373670958</v>
      </c>
      <c r="AG262">
        <v>259</v>
      </c>
      <c r="AH262">
        <f>(0.01)*COS(RADIANS(AG262))+'Centre of Gravity'!$F$17</f>
        <v>0.75328162269903665</v>
      </c>
      <c r="AI262">
        <f>((0.01)*SIN(RADIANS(AG262)))+'Centre of Gravity'!$F$18</f>
        <v>0.71795282664941928</v>
      </c>
      <c r="AK262">
        <v>259</v>
      </c>
      <c r="AL262">
        <f>(0.01)*COS(RADIANS(AK262))+'Centre of Gravity'!$E$17</f>
        <v>0.66707339152771616</v>
      </c>
      <c r="AM262">
        <f>((0.01)*SIN(RADIANS(AK262)))+'Centre of Gravity'!$E$18</f>
        <v>0.52940080568227332</v>
      </c>
    </row>
    <row r="263" spans="5:39">
      <c r="E263">
        <v>260</v>
      </c>
      <c r="F263">
        <f t="shared" si="38"/>
        <v>-5.2077088482312406E-2</v>
      </c>
      <c r="G263">
        <f t="shared" si="39"/>
        <v>4.5561548716387956E-3</v>
      </c>
      <c r="I263">
        <v>260</v>
      </c>
      <c r="J263">
        <f t="shared" si="32"/>
        <v>1.3897972443196829</v>
      </c>
      <c r="K263">
        <f t="shared" si="36"/>
        <v>4.8296153174190448E-3</v>
      </c>
      <c r="M263">
        <v>260</v>
      </c>
      <c r="N263">
        <f t="shared" si="33"/>
        <v>0.82665355712997701</v>
      </c>
      <c r="O263">
        <f t="shared" si="37"/>
        <v>0.37849527724930049</v>
      </c>
      <c r="Q263">
        <v>260</v>
      </c>
      <c r="R263">
        <f t="shared" si="34"/>
        <v>1.4236751355416126</v>
      </c>
      <c r="S263">
        <f t="shared" si="35"/>
        <v>0.19696068389133575</v>
      </c>
      <c r="AG263">
        <v>260</v>
      </c>
      <c r="AH263">
        <f>(0.01)*COS(RADIANS(AG263))+'Centre of Gravity'!$F$17</f>
        <v>0.75345323087613281</v>
      </c>
      <c r="AI263">
        <f>((0.01)*SIN(RADIANS(AG263)))+'Centre of Gravity'!$F$18</f>
        <v>0.71792102095377386</v>
      </c>
      <c r="AK263">
        <v>260</v>
      </c>
      <c r="AL263">
        <f>(0.01)*COS(RADIANS(AK263))+'Centre of Gravity'!$E$17</f>
        <v>0.66724499970481232</v>
      </c>
      <c r="AM263">
        <f>((0.01)*SIN(RADIANS(AK263)))+'Centre of Gravity'!$E$18</f>
        <v>0.5293689999866279</v>
      </c>
    </row>
    <row r="264" spans="5:39">
      <c r="E264">
        <v>261</v>
      </c>
      <c r="F264">
        <f t="shared" si="38"/>
        <v>-4.6914696065565288E-2</v>
      </c>
      <c r="G264">
        <f t="shared" si="39"/>
        <v>3.6922666555181949E-3</v>
      </c>
      <c r="I264">
        <v>261</v>
      </c>
      <c r="J264">
        <f t="shared" si="32"/>
        <v>1.3952694835637107</v>
      </c>
      <c r="K264">
        <f t="shared" si="36"/>
        <v>3.9138765248057372E-3</v>
      </c>
      <c r="M264">
        <v>261</v>
      </c>
      <c r="N264">
        <f t="shared" si="33"/>
        <v>0.82737902904862926</v>
      </c>
      <c r="O264">
        <f t="shared" si="37"/>
        <v>0.37837387488561791</v>
      </c>
      <c r="Q264">
        <v>261</v>
      </c>
      <c r="R264">
        <f t="shared" si="34"/>
        <v>1.4257890655207346</v>
      </c>
      <c r="S264">
        <f t="shared" si="35"/>
        <v>0.19660693333321405</v>
      </c>
      <c r="AG264">
        <v>261</v>
      </c>
      <c r="AH264">
        <f>(0.01)*COS(RADIANS(AG264))+'Centre of Gravity'!$F$17</f>
        <v>0.75362536800239976</v>
      </c>
      <c r="AI264">
        <f>((0.01)*SIN(RADIANS(AG264)))+'Centre of Gravity'!$F$18</f>
        <v>0.71789221507794454</v>
      </c>
      <c r="AK264">
        <v>261</v>
      </c>
      <c r="AL264">
        <f>(0.01)*COS(RADIANS(AK264))+'Centre of Gravity'!$E$17</f>
        <v>0.66741713683107928</v>
      </c>
      <c r="AM264">
        <f>((0.01)*SIN(RADIANS(AK264)))+'Centre of Gravity'!$E$18</f>
        <v>0.52934019411079858</v>
      </c>
    </row>
    <row r="265" spans="5:39">
      <c r="E265">
        <v>262</v>
      </c>
      <c r="F265">
        <f t="shared" si="38"/>
        <v>-4.173801297792374E-2</v>
      </c>
      <c r="G265">
        <f t="shared" si="39"/>
        <v>2.9186061844030942E-3</v>
      </c>
      <c r="I265">
        <v>262</v>
      </c>
      <c r="J265">
        <f t="shared" si="32"/>
        <v>1.4007568712047951</v>
      </c>
      <c r="K265">
        <f t="shared" si="36"/>
        <v>3.0937809470548139E-3</v>
      </c>
      <c r="M265">
        <v>262</v>
      </c>
      <c r="N265">
        <f t="shared" si="33"/>
        <v>0.82810650923778784</v>
      </c>
      <c r="O265">
        <f t="shared" si="37"/>
        <v>0.37826515224288648</v>
      </c>
      <c r="Q265">
        <v>262</v>
      </c>
      <c r="R265">
        <f t="shared" si="34"/>
        <v>1.4279088473365993</v>
      </c>
      <c r="S265">
        <f t="shared" si="35"/>
        <v>0.19629012981819141</v>
      </c>
      <c r="AG265">
        <v>262</v>
      </c>
      <c r="AH265">
        <f>(0.01)*COS(RADIANS(AG265))+'Centre of Gravity'!$F$17</f>
        <v>0.75379798164320144</v>
      </c>
      <c r="AI265">
        <f>((0.01)*SIN(RADIANS(AG265)))+'Centre of Gravity'!$F$18</f>
        <v>0.71786641779648019</v>
      </c>
      <c r="AK265">
        <v>262</v>
      </c>
      <c r="AL265">
        <f>(0.01)*COS(RADIANS(AK265))+'Centre of Gravity'!$E$17</f>
        <v>0.66758975047188096</v>
      </c>
      <c r="AM265">
        <f>((0.01)*SIN(RADIANS(AK265)))+'Centre of Gravity'!$E$18</f>
        <v>0.52931439682933423</v>
      </c>
    </row>
    <row r="266" spans="5:39">
      <c r="E266">
        <v>263</v>
      </c>
      <c r="F266">
        <f t="shared" si="38"/>
        <v>-3.6548616087203639E-2</v>
      </c>
      <c r="G266">
        <f t="shared" si="39"/>
        <v>2.2354091227674844E-3</v>
      </c>
      <c r="I266">
        <v>263</v>
      </c>
      <c r="J266">
        <f t="shared" si="32"/>
        <v>1.4062577357315038</v>
      </c>
      <c r="K266">
        <f t="shared" si="36"/>
        <v>2.3695783932237147E-3</v>
      </c>
      <c r="M266">
        <v>263</v>
      </c>
      <c r="N266">
        <f t="shared" si="33"/>
        <v>0.82883577609993986</v>
      </c>
      <c r="O266">
        <f t="shared" si="37"/>
        <v>0.37816914243907646</v>
      </c>
      <c r="Q266">
        <v>263</v>
      </c>
      <c r="R266">
        <f t="shared" si="34"/>
        <v>1.430033835283131</v>
      </c>
      <c r="S266">
        <f t="shared" si="35"/>
        <v>0.19601036984768738</v>
      </c>
      <c r="AG266">
        <v>263</v>
      </c>
      <c r="AH266">
        <f>(0.01)*COS(RADIANS(AG266))+'Centre of Gravity'!$F$17</f>
        <v>0.75397101921875065</v>
      </c>
      <c r="AI266">
        <f>((0.01)*SIN(RADIANS(AG266)))+'Centre of Gravity'!$F$18</f>
        <v>0.71784363696748266</v>
      </c>
      <c r="AK266">
        <v>263</v>
      </c>
      <c r="AL266">
        <f>(0.01)*COS(RADIANS(AK266))+'Centre of Gravity'!$E$17</f>
        <v>0.66776278804743017</v>
      </c>
      <c r="AM266">
        <f>((0.01)*SIN(RADIANS(AK266)))+'Centre of Gravity'!$E$18</f>
        <v>0.5292916160003367</v>
      </c>
    </row>
    <row r="267" spans="5:39">
      <c r="E267">
        <v>264</v>
      </c>
      <c r="F267">
        <f t="shared" si="38"/>
        <v>-3.1348086133969243E-2</v>
      </c>
      <c r="G267">
        <f t="shared" si="39"/>
        <v>1.642883579054788E-3</v>
      </c>
      <c r="I267">
        <v>264</v>
      </c>
      <c r="J267">
        <f t="shared" si="32"/>
        <v>1.411770401527213</v>
      </c>
      <c r="K267">
        <f t="shared" si="36"/>
        <v>1.7414894624258603E-3</v>
      </c>
      <c r="M267">
        <v>264</v>
      </c>
      <c r="N267">
        <f t="shared" si="33"/>
        <v>0.82956660749333455</v>
      </c>
      <c r="O267">
        <f t="shared" si="37"/>
        <v>0.37808587471970412</v>
      </c>
      <c r="Q267">
        <v>264</v>
      </c>
      <c r="R267">
        <f t="shared" si="34"/>
        <v>1.4321633820684159</v>
      </c>
      <c r="S267">
        <f t="shared" si="35"/>
        <v>0.19576773863929914</v>
      </c>
      <c r="AG267">
        <v>264</v>
      </c>
      <c r="AH267">
        <f>(0.01)*COS(RADIANS(AG267))+'Centre of Gravity'!$F$17</f>
        <v>0.7541444280201256</v>
      </c>
      <c r="AI267">
        <f>((0.01)*SIN(RADIANS(AG267)))+'Centre of Gravity'!$F$18</f>
        <v>0.7178238795302132</v>
      </c>
      <c r="AK267">
        <v>264</v>
      </c>
      <c r="AL267">
        <f>(0.01)*COS(RADIANS(AK267))+'Centre of Gravity'!$E$17</f>
        <v>0.66793619684880512</v>
      </c>
      <c r="AM267">
        <f>((0.01)*SIN(RADIANS(AK267)))+'Centre of Gravity'!$E$18</f>
        <v>0.52927185856306724</v>
      </c>
    </row>
    <row r="268" spans="5:39">
      <c r="E268">
        <v>265</v>
      </c>
      <c r="F268">
        <f t="shared" si="38"/>
        <v>-2.6138007250022709E-2</v>
      </c>
      <c r="G268">
        <f t="shared" si="39"/>
        <v>1.141210042285512E-3</v>
      </c>
      <c r="I268">
        <v>265</v>
      </c>
      <c r="J268">
        <f t="shared" si="32"/>
        <v>1.4172931893805194</v>
      </c>
      <c r="K268">
        <f t="shared" si="36"/>
        <v>1.2097054766340709E-3</v>
      </c>
      <c r="M268">
        <v>265</v>
      </c>
      <c r="N268">
        <f t="shared" si="33"/>
        <v>0.8302987807996498</v>
      </c>
      <c r="O268">
        <f t="shared" si="37"/>
        <v>0.37801537444892336</v>
      </c>
      <c r="Q268">
        <v>265</v>
      </c>
      <c r="R268">
        <f t="shared" si="34"/>
        <v>1.434296839011874</v>
      </c>
      <c r="S268">
        <f t="shared" si="35"/>
        <v>0.19556231010084313</v>
      </c>
      <c r="AG268">
        <v>265</v>
      </c>
      <c r="AH268">
        <f>(0.01)*COS(RADIANS(AG268))+'Centre of Gravity'!$F$17</f>
        <v>0.75431815522532553</v>
      </c>
      <c r="AI268">
        <f>((0.01)*SIN(RADIANS(AG268)))+'Centre of Gravity'!$F$18</f>
        <v>0.71780715150297847</v>
      </c>
      <c r="AK268">
        <v>265</v>
      </c>
      <c r="AL268">
        <f>(0.01)*COS(RADIANS(AK268))+'Centre of Gravity'!$E$17</f>
        <v>0.66810992405400504</v>
      </c>
      <c r="AM268">
        <f>((0.01)*SIN(RADIANS(AK268)))+'Centre of Gravity'!$E$18</f>
        <v>0.52925513053583251</v>
      </c>
    </row>
    <row r="269" spans="5:39">
      <c r="E269">
        <v>266</v>
      </c>
      <c r="F269">
        <f t="shared" si="38"/>
        <v>-2.091996647586326E-2</v>
      </c>
      <c r="G269">
        <f t="shared" si="39"/>
        <v>7.3054132707872643E-4</v>
      </c>
      <c r="I269">
        <v>266</v>
      </c>
      <c r="J269">
        <f t="shared" si="32"/>
        <v>1.4228244169967426</v>
      </c>
      <c r="K269">
        <f t="shared" si="36"/>
        <v>7.7438842240190597E-4</v>
      </c>
      <c r="M269">
        <v>266</v>
      </c>
      <c r="N269">
        <f t="shared" si="33"/>
        <v>0.83103207299180371</v>
      </c>
      <c r="O269">
        <f t="shared" si="37"/>
        <v>0.37795766310179968</v>
      </c>
      <c r="Q269">
        <v>266</v>
      </c>
      <c r="R269">
        <f t="shared" si="34"/>
        <v>1.4364335562418526</v>
      </c>
      <c r="S269">
        <f t="shared" si="35"/>
        <v>0.19539414680784223</v>
      </c>
      <c r="AG269">
        <v>266</v>
      </c>
      <c r="AH269">
        <f>(0.01)*COS(RADIANS(AG269))+'Centre of Gravity'!$F$17</f>
        <v>0.7544921479153609</v>
      </c>
      <c r="AI269">
        <f>((0.01)*SIN(RADIANS(AG269)))+'Centre of Gravity'!$F$18</f>
        <v>0.71779345798129768</v>
      </c>
      <c r="AK269">
        <v>266</v>
      </c>
      <c r="AL269">
        <f>(0.01)*COS(RADIANS(AK269))+'Centre of Gravity'!$E$17</f>
        <v>0.66828391674404042</v>
      </c>
      <c r="AM269">
        <f>((0.01)*SIN(RADIANS(AK269)))+'Centre of Gravity'!$E$18</f>
        <v>0.52924143701415172</v>
      </c>
    </row>
    <row r="270" spans="5:39">
      <c r="E270">
        <v>267</v>
      </c>
      <c r="F270">
        <f t="shared" si="38"/>
        <v>-1.5695553277258998E-2</v>
      </c>
      <c r="G270">
        <f t="shared" si="39"/>
        <v>4.110025271032991E-4</v>
      </c>
      <c r="I270">
        <v>267</v>
      </c>
      <c r="J270">
        <f t="shared" si="32"/>
        <v>1.428362399510368</v>
      </c>
      <c r="K270">
        <f t="shared" si="36"/>
        <v>4.356709015209681E-4</v>
      </c>
      <c r="M270">
        <v>267</v>
      </c>
      <c r="N270">
        <f t="shared" si="33"/>
        <v>0.83176626070189097</v>
      </c>
      <c r="O270">
        <f t="shared" si="37"/>
        <v>0.37791275825776849</v>
      </c>
      <c r="Q270">
        <v>267</v>
      </c>
      <c r="R270">
        <f t="shared" si="34"/>
        <v>1.4385728828935853</v>
      </c>
      <c r="S270">
        <f t="shared" si="35"/>
        <v>0.19526329998446451</v>
      </c>
      <c r="AG270">
        <v>267</v>
      </c>
      <c r="AH270">
        <f>(0.01)*COS(RADIANS(AG270))+'Centre of Gravity'!$F$17</f>
        <v>0.75466635309037267</v>
      </c>
      <c r="AI270">
        <f>((0.01)*SIN(RADIANS(AG270)))+'Centre of Gravity'!$F$18</f>
        <v>0.71778280313635023</v>
      </c>
      <c r="AK270">
        <v>267</v>
      </c>
      <c r="AL270">
        <f>(0.01)*COS(RADIANS(AK270))+'Centre of Gravity'!$E$17</f>
        <v>0.66845812191905218</v>
      </c>
      <c r="AM270">
        <f>((0.01)*SIN(RADIANS(AK270)))+'Centre of Gravity'!$E$18</f>
        <v>0.52923078216920427</v>
      </c>
    </row>
    <row r="271" spans="5:39">
      <c r="E271">
        <v>268</v>
      </c>
      <c r="F271">
        <f t="shared" si="38"/>
        <v>-1.0466359061079978E-2</v>
      </c>
      <c r="G271">
        <f t="shared" si="39"/>
        <v>1.826909769731544E-4</v>
      </c>
      <c r="I271">
        <v>268</v>
      </c>
      <c r="J271">
        <f t="shared" si="32"/>
        <v>1.4339054499982751</v>
      </c>
      <c r="K271">
        <f t="shared" si="36"/>
        <v>1.936560906294349E-4</v>
      </c>
      <c r="M271">
        <v>268</v>
      </c>
      <c r="N271">
        <f t="shared" si="33"/>
        <v>0.83250112028922296</v>
      </c>
      <c r="O271">
        <f t="shared" si="37"/>
        <v>0.37788067359528021</v>
      </c>
      <c r="Q271">
        <v>268</v>
      </c>
      <c r="R271">
        <f t="shared" si="34"/>
        <v>1.4407141673074495</v>
      </c>
      <c r="S271">
        <f t="shared" si="35"/>
        <v>0.1951698094879199</v>
      </c>
      <c r="AG271">
        <v>268</v>
      </c>
      <c r="AH271">
        <f>(0.01)*COS(RADIANS(AG271))+'Centre of Gravity'!$F$17</f>
        <v>0.7548407176857771</v>
      </c>
      <c r="AI271">
        <f>((0.01)*SIN(RADIANS(AG271)))+'Centre of Gravity'!$F$18</f>
        <v>0.71777519021370495</v>
      </c>
      <c r="AK271">
        <v>268</v>
      </c>
      <c r="AL271">
        <f>(0.01)*COS(RADIANS(AK271))+'Centre of Gravity'!$E$17</f>
        <v>0.66863248651445661</v>
      </c>
      <c r="AM271">
        <f>((0.01)*SIN(RADIANS(AK271)))+'Centre of Gravity'!$E$18</f>
        <v>0.52922316924655899</v>
      </c>
    </row>
    <row r="272" spans="5:39">
      <c r="E272">
        <v>269</v>
      </c>
      <c r="F272">
        <f t="shared" si="38"/>
        <v>-5.2339766905413207E-3</v>
      </c>
      <c r="G272">
        <f t="shared" si="39"/>
        <v>4.5676222598267646E-5</v>
      </c>
      <c r="I272">
        <v>269</v>
      </c>
      <c r="J272">
        <f t="shared" si="32"/>
        <v>1.4394518799935876</v>
      </c>
      <c r="K272">
        <f t="shared" si="36"/>
        <v>4.8417709783199481E-5</v>
      </c>
      <c r="M272">
        <v>269</v>
      </c>
      <c r="N272">
        <f t="shared" si="33"/>
        <v>0.83323642790845054</v>
      </c>
      <c r="O272">
        <f t="shared" si="37"/>
        <v>0.37786141888763386</v>
      </c>
      <c r="Q272">
        <v>269</v>
      </c>
      <c r="R272">
        <f t="shared" si="34"/>
        <v>1.4428567572274695</v>
      </c>
      <c r="S272">
        <f t="shared" si="35"/>
        <v>0.19511370379631932</v>
      </c>
      <c r="AG272">
        <v>269</v>
      </c>
      <c r="AH272">
        <f>(0.01)*COS(RADIANS(AG272))+'Centre of Gravity'!$F$17</f>
        <v>0.75501518858842931</v>
      </c>
      <c r="AI272">
        <f>((0.01)*SIN(RADIANS(AG272)))+'Centre of Gravity'!$F$18</f>
        <v>0.71777062153233206</v>
      </c>
      <c r="AK272">
        <v>269</v>
      </c>
      <c r="AL272">
        <f>(0.01)*COS(RADIANS(AK272))+'Centre of Gravity'!$E$17</f>
        <v>0.66880695741710883</v>
      </c>
      <c r="AM272">
        <f>((0.01)*SIN(RADIANS(AK272)))+'Centre of Gravity'!$E$18</f>
        <v>0.5292186005651861</v>
      </c>
    </row>
    <row r="273" spans="5:39">
      <c r="E273">
        <v>270</v>
      </c>
      <c r="F273">
        <f t="shared" si="38"/>
        <v>-5.5113303244064268E-17</v>
      </c>
      <c r="G273">
        <f t="shared" si="39"/>
        <v>0</v>
      </c>
      <c r="I273">
        <v>270</v>
      </c>
      <c r="J273">
        <f t="shared" si="32"/>
        <v>1.4450000000000001</v>
      </c>
      <c r="K273">
        <f t="shared" si="36"/>
        <v>0</v>
      </c>
      <c r="M273">
        <v>270</v>
      </c>
      <c r="N273">
        <f t="shared" si="33"/>
        <v>0.83397195957774983</v>
      </c>
      <c r="O273">
        <f t="shared" si="37"/>
        <v>0.377855</v>
      </c>
      <c r="Q273">
        <v>270</v>
      </c>
      <c r="R273">
        <f t="shared" si="34"/>
        <v>1.4450000000000001</v>
      </c>
      <c r="S273">
        <f t="shared" si="35"/>
        <v>0.19509499999999996</v>
      </c>
      <c r="AG273">
        <v>270</v>
      </c>
      <c r="AH273">
        <f>(0.01)*COS(RADIANS(AG273))+'Centre of Gravity'!$F$17</f>
        <v>0.7551897126528021</v>
      </c>
      <c r="AI273">
        <f>((0.01)*SIN(RADIANS(AG273)))+'Centre of Gravity'!$F$18</f>
        <v>0.71776909848389592</v>
      </c>
      <c r="AK273">
        <v>270</v>
      </c>
      <c r="AL273">
        <f>(0.01)*COS(RADIANS(AK273))+'Centre of Gravity'!$E$17</f>
        <v>0.66898148148148162</v>
      </c>
      <c r="AM273">
        <f>((0.01)*SIN(RADIANS(AK273)))+'Centre of Gravity'!$E$18</f>
        <v>0.52921707751674996</v>
      </c>
    </row>
    <row r="274" spans="5:39">
      <c r="E274">
        <v>271</v>
      </c>
      <c r="F274">
        <f t="shared" si="38"/>
        <v>5.2339766905412106E-3</v>
      </c>
      <c r="G274">
        <f t="shared" si="39"/>
        <v>4.5676222598267646E-5</v>
      </c>
      <c r="I274">
        <v>271</v>
      </c>
      <c r="J274">
        <f t="shared" si="32"/>
        <v>1.4505481200064123</v>
      </c>
      <c r="K274">
        <f t="shared" si="36"/>
        <v>4.8417709783199481E-5</v>
      </c>
      <c r="M274">
        <v>271</v>
      </c>
      <c r="N274">
        <f t="shared" si="33"/>
        <v>0.83470749124704913</v>
      </c>
      <c r="O274">
        <f t="shared" si="37"/>
        <v>0.37786141888763386</v>
      </c>
      <c r="Q274">
        <v>271</v>
      </c>
      <c r="R274">
        <f t="shared" si="34"/>
        <v>1.4471432427725306</v>
      </c>
      <c r="S274">
        <f t="shared" si="35"/>
        <v>0.19511370379631932</v>
      </c>
      <c r="AG274">
        <v>271</v>
      </c>
      <c r="AH274">
        <f>(0.01)*COS(RADIANS(AG274))+'Centre of Gravity'!$F$17</f>
        <v>0.7553642367171749</v>
      </c>
      <c r="AI274">
        <f>((0.01)*SIN(RADIANS(AG274)))+'Centre of Gravity'!$F$18</f>
        <v>0.71777062153233206</v>
      </c>
      <c r="AK274">
        <v>271</v>
      </c>
      <c r="AL274">
        <f>(0.01)*COS(RADIANS(AK274))+'Centre of Gravity'!$E$17</f>
        <v>0.66915600554585442</v>
      </c>
      <c r="AM274">
        <f>((0.01)*SIN(RADIANS(AK274)))+'Centre of Gravity'!$E$18</f>
        <v>0.5292186005651861</v>
      </c>
    </row>
    <row r="275" spans="5:39">
      <c r="E275">
        <v>272</v>
      </c>
      <c r="F275">
        <f t="shared" si="38"/>
        <v>1.0466359061080134E-2</v>
      </c>
      <c r="G275">
        <f t="shared" si="39"/>
        <v>1.826909769731544E-4</v>
      </c>
      <c r="I275">
        <v>272</v>
      </c>
      <c r="J275">
        <f t="shared" si="32"/>
        <v>1.4560945500017253</v>
      </c>
      <c r="K275">
        <f t="shared" si="36"/>
        <v>1.936560906294349E-4</v>
      </c>
      <c r="M275">
        <v>272</v>
      </c>
      <c r="N275">
        <f t="shared" si="33"/>
        <v>0.8354427988662767</v>
      </c>
      <c r="O275">
        <f t="shared" si="37"/>
        <v>0.37788067359528021</v>
      </c>
      <c r="Q275">
        <v>272</v>
      </c>
      <c r="R275">
        <f t="shared" si="34"/>
        <v>1.4492858326925506</v>
      </c>
      <c r="S275">
        <f t="shared" si="35"/>
        <v>0.1951698094879199</v>
      </c>
      <c r="AG275">
        <v>272</v>
      </c>
      <c r="AH275">
        <f>(0.01)*COS(RADIANS(AG275))+'Centre of Gravity'!$F$17</f>
        <v>0.75553870761982711</v>
      </c>
      <c r="AI275">
        <f>((0.01)*SIN(RADIANS(AG275)))+'Centre of Gravity'!$F$18</f>
        <v>0.71777519021370495</v>
      </c>
      <c r="AK275">
        <v>272</v>
      </c>
      <c r="AL275">
        <f>(0.01)*COS(RADIANS(AK275))+'Centre of Gravity'!$E$17</f>
        <v>0.66933047644850663</v>
      </c>
      <c r="AM275">
        <f>((0.01)*SIN(RADIANS(AK275)))+'Centre of Gravity'!$E$18</f>
        <v>0.52922316924655899</v>
      </c>
    </row>
    <row r="276" spans="5:39">
      <c r="E276">
        <v>273</v>
      </c>
      <c r="F276">
        <f t="shared" si="38"/>
        <v>1.569555327725889E-2</v>
      </c>
      <c r="G276">
        <f t="shared" si="39"/>
        <v>4.110025271032991E-4</v>
      </c>
      <c r="I276">
        <v>273</v>
      </c>
      <c r="J276">
        <f t="shared" si="32"/>
        <v>1.4616376004896319</v>
      </c>
      <c r="K276">
        <f t="shared" si="36"/>
        <v>4.356709015209681E-4</v>
      </c>
      <c r="M276">
        <v>273</v>
      </c>
      <c r="N276">
        <f t="shared" si="33"/>
        <v>0.8361776584536087</v>
      </c>
      <c r="O276">
        <f t="shared" si="37"/>
        <v>0.37791275825776849</v>
      </c>
      <c r="Q276">
        <v>273</v>
      </c>
      <c r="R276">
        <f t="shared" si="34"/>
        <v>1.4514271171064148</v>
      </c>
      <c r="S276">
        <f t="shared" si="35"/>
        <v>0.19526329998446451</v>
      </c>
      <c r="AG276">
        <v>273</v>
      </c>
      <c r="AH276">
        <f>(0.01)*COS(RADIANS(AG276))+'Centre of Gravity'!$F$17</f>
        <v>0.75571307221523154</v>
      </c>
      <c r="AI276">
        <f>((0.01)*SIN(RADIANS(AG276)))+'Centre of Gravity'!$F$18</f>
        <v>0.71778280313635023</v>
      </c>
      <c r="AK276">
        <v>273</v>
      </c>
      <c r="AL276">
        <f>(0.01)*COS(RADIANS(AK276))+'Centre of Gravity'!$E$17</f>
        <v>0.66950484104391106</v>
      </c>
      <c r="AM276">
        <f>((0.01)*SIN(RADIANS(AK276)))+'Centre of Gravity'!$E$18</f>
        <v>0.52923078216920427</v>
      </c>
    </row>
    <row r="277" spans="5:39">
      <c r="E277">
        <v>274</v>
      </c>
      <c r="F277">
        <f t="shared" si="38"/>
        <v>2.0919966475863153E-2</v>
      </c>
      <c r="G277">
        <f t="shared" si="39"/>
        <v>7.3054132707867092E-4</v>
      </c>
      <c r="I277">
        <v>274</v>
      </c>
      <c r="J277">
        <f t="shared" si="32"/>
        <v>1.4671755830032576</v>
      </c>
      <c r="K277">
        <f t="shared" si="36"/>
        <v>7.7438842240185046E-4</v>
      </c>
      <c r="M277">
        <v>274</v>
      </c>
      <c r="N277">
        <f t="shared" si="33"/>
        <v>0.83691184616369596</v>
      </c>
      <c r="O277">
        <f t="shared" si="37"/>
        <v>0.37795766310179968</v>
      </c>
      <c r="Q277">
        <v>274</v>
      </c>
      <c r="R277">
        <f t="shared" si="34"/>
        <v>1.4535664437581473</v>
      </c>
      <c r="S277">
        <f t="shared" si="35"/>
        <v>0.19539414680784223</v>
      </c>
      <c r="AG277">
        <v>274</v>
      </c>
      <c r="AH277">
        <f>(0.01)*COS(RADIANS(AG277))+'Centre of Gravity'!$F$17</f>
        <v>0.75588727739024331</v>
      </c>
      <c r="AI277">
        <f>((0.01)*SIN(RADIANS(AG277)))+'Centre of Gravity'!$F$18</f>
        <v>0.71779345798129768</v>
      </c>
      <c r="AK277">
        <v>274</v>
      </c>
      <c r="AL277">
        <f>(0.01)*COS(RADIANS(AK277))+'Centre of Gravity'!$E$17</f>
        <v>0.66967904621892282</v>
      </c>
      <c r="AM277">
        <f>((0.01)*SIN(RADIANS(AK277)))+'Centre of Gravity'!$E$18</f>
        <v>0.52924143701415172</v>
      </c>
    </row>
    <row r="278" spans="5:39">
      <c r="E278">
        <v>275</v>
      </c>
      <c r="F278">
        <f t="shared" si="38"/>
        <v>2.6138007250022601E-2</v>
      </c>
      <c r="G278">
        <f t="shared" si="39"/>
        <v>1.141210042285512E-3</v>
      </c>
      <c r="I278">
        <v>275</v>
      </c>
      <c r="J278">
        <f t="shared" si="32"/>
        <v>1.4727068106194805</v>
      </c>
      <c r="K278">
        <f t="shared" si="36"/>
        <v>1.2097054766340709E-3</v>
      </c>
      <c r="M278">
        <v>275</v>
      </c>
      <c r="N278">
        <f t="shared" si="33"/>
        <v>0.83764513835584986</v>
      </c>
      <c r="O278">
        <f t="shared" si="37"/>
        <v>0.37801537444892336</v>
      </c>
      <c r="Q278">
        <v>275</v>
      </c>
      <c r="R278">
        <f t="shared" si="34"/>
        <v>1.4557031609881261</v>
      </c>
      <c r="S278">
        <f t="shared" si="35"/>
        <v>0.19556231010084313</v>
      </c>
      <c r="AG278">
        <v>275</v>
      </c>
      <c r="AH278">
        <f>(0.01)*COS(RADIANS(AG278))+'Centre of Gravity'!$F$17</f>
        <v>0.75606127008027868</v>
      </c>
      <c r="AI278">
        <f>((0.01)*SIN(RADIANS(AG278)))+'Centre of Gravity'!$F$18</f>
        <v>0.71780715150297847</v>
      </c>
      <c r="AK278">
        <v>275</v>
      </c>
      <c r="AL278">
        <f>(0.01)*COS(RADIANS(AK278))+'Centre of Gravity'!$E$17</f>
        <v>0.6698530389089582</v>
      </c>
      <c r="AM278">
        <f>((0.01)*SIN(RADIANS(AK278)))+'Centre of Gravity'!$E$18</f>
        <v>0.52925513053583251</v>
      </c>
    </row>
    <row r="279" spans="5:39">
      <c r="E279">
        <v>276</v>
      </c>
      <c r="F279">
        <f t="shared" si="38"/>
        <v>3.1348086133969132E-2</v>
      </c>
      <c r="G279">
        <f t="shared" si="39"/>
        <v>1.642883579054788E-3</v>
      </c>
      <c r="I279">
        <v>276</v>
      </c>
      <c r="J279">
        <f t="shared" si="32"/>
        <v>1.4782295984727869</v>
      </c>
      <c r="K279">
        <f t="shared" si="36"/>
        <v>1.7414894624258603E-3</v>
      </c>
      <c r="M279">
        <v>276</v>
      </c>
      <c r="N279">
        <f t="shared" si="33"/>
        <v>0.83837731166216511</v>
      </c>
      <c r="O279">
        <f t="shared" si="37"/>
        <v>0.37808587471970412</v>
      </c>
      <c r="Q279">
        <v>276</v>
      </c>
      <c r="R279">
        <f t="shared" si="34"/>
        <v>1.4578366179315843</v>
      </c>
      <c r="S279">
        <f t="shared" si="35"/>
        <v>0.19576773863929914</v>
      </c>
      <c r="AG279">
        <v>276</v>
      </c>
      <c r="AH279">
        <f>(0.01)*COS(RADIANS(AG279))+'Centre of Gravity'!$F$17</f>
        <v>0.75623499728547861</v>
      </c>
      <c r="AI279">
        <f>((0.01)*SIN(RADIANS(AG279)))+'Centre of Gravity'!$F$18</f>
        <v>0.7178238795302132</v>
      </c>
      <c r="AK279">
        <v>276</v>
      </c>
      <c r="AL279">
        <f>(0.01)*COS(RADIANS(AK279))+'Centre of Gravity'!$E$17</f>
        <v>0.67002676611415812</v>
      </c>
      <c r="AM279">
        <f>((0.01)*SIN(RADIANS(AK279)))+'Centre of Gravity'!$E$18</f>
        <v>0.52927185856306724</v>
      </c>
    </row>
    <row r="280" spans="5:39">
      <c r="E280">
        <v>277</v>
      </c>
      <c r="F280">
        <f t="shared" si="38"/>
        <v>3.6548616087203792E-2</v>
      </c>
      <c r="G280">
        <f t="shared" si="39"/>
        <v>2.2354091227675399E-3</v>
      </c>
      <c r="I280">
        <v>277</v>
      </c>
      <c r="J280">
        <f t="shared" si="32"/>
        <v>1.4837422642684965</v>
      </c>
      <c r="K280">
        <f t="shared" si="36"/>
        <v>2.3695783932237147E-3</v>
      </c>
      <c r="M280">
        <v>277</v>
      </c>
      <c r="N280">
        <f t="shared" si="33"/>
        <v>0.83910814305555981</v>
      </c>
      <c r="O280">
        <f t="shared" si="37"/>
        <v>0.37816914243907646</v>
      </c>
      <c r="Q280">
        <v>277</v>
      </c>
      <c r="R280">
        <f t="shared" si="34"/>
        <v>1.4599661647168691</v>
      </c>
      <c r="S280">
        <f t="shared" si="35"/>
        <v>0.19601036984768738</v>
      </c>
      <c r="AG280">
        <v>277</v>
      </c>
      <c r="AH280">
        <f>(0.01)*COS(RADIANS(AG280))+'Centre of Gravity'!$F$17</f>
        <v>0.75640840608685356</v>
      </c>
      <c r="AI280">
        <f>((0.01)*SIN(RADIANS(AG280)))+'Centre of Gravity'!$F$18</f>
        <v>0.71784363696748266</v>
      </c>
      <c r="AK280">
        <v>277</v>
      </c>
      <c r="AL280">
        <f>(0.01)*COS(RADIANS(AK280))+'Centre of Gravity'!$E$17</f>
        <v>0.67020017491553308</v>
      </c>
      <c r="AM280">
        <f>((0.01)*SIN(RADIANS(AK280)))+'Centre of Gravity'!$E$18</f>
        <v>0.5292916160003367</v>
      </c>
    </row>
    <row r="281" spans="5:39">
      <c r="E281">
        <v>278</v>
      </c>
      <c r="F281">
        <f t="shared" si="38"/>
        <v>4.1738012977923636E-2</v>
      </c>
      <c r="G281">
        <f t="shared" si="39"/>
        <v>2.9186061844030387E-3</v>
      </c>
      <c r="I281">
        <v>278</v>
      </c>
      <c r="J281">
        <f t="shared" si="32"/>
        <v>1.4892431287952048</v>
      </c>
      <c r="K281">
        <f t="shared" si="36"/>
        <v>3.0937809470547584E-3</v>
      </c>
      <c r="M281">
        <v>278</v>
      </c>
      <c r="N281">
        <f t="shared" si="33"/>
        <v>0.83983740991771183</v>
      </c>
      <c r="O281">
        <f t="shared" si="37"/>
        <v>0.37826515224288648</v>
      </c>
      <c r="Q281">
        <v>278</v>
      </c>
      <c r="R281">
        <f t="shared" si="34"/>
        <v>1.4620911526634008</v>
      </c>
      <c r="S281">
        <f t="shared" si="35"/>
        <v>0.19629012981819138</v>
      </c>
      <c r="AG281">
        <v>278</v>
      </c>
      <c r="AH281">
        <f>(0.01)*COS(RADIANS(AG281))+'Centre of Gravity'!$F$17</f>
        <v>0.75658144366240276</v>
      </c>
      <c r="AI281">
        <f>((0.01)*SIN(RADIANS(AG281)))+'Centre of Gravity'!$F$18</f>
        <v>0.71786641779648019</v>
      </c>
      <c r="AK281">
        <v>278</v>
      </c>
      <c r="AL281">
        <f>(0.01)*COS(RADIANS(AK281))+'Centre of Gravity'!$E$17</f>
        <v>0.67037321249108228</v>
      </c>
      <c r="AM281">
        <f>((0.01)*SIN(RADIANS(AK281)))+'Centre of Gravity'!$E$18</f>
        <v>0.52931439682933423</v>
      </c>
    </row>
    <row r="282" spans="5:39">
      <c r="E282">
        <v>279</v>
      </c>
      <c r="F282">
        <f t="shared" si="38"/>
        <v>4.6914696065565177E-2</v>
      </c>
      <c r="G282">
        <f t="shared" si="39"/>
        <v>3.6922666555181949E-3</v>
      </c>
      <c r="I282">
        <v>279</v>
      </c>
      <c r="J282">
        <f t="shared" si="32"/>
        <v>1.4947305164362894</v>
      </c>
      <c r="K282">
        <f t="shared" si="36"/>
        <v>3.9138765248056817E-3</v>
      </c>
      <c r="M282">
        <v>279</v>
      </c>
      <c r="N282">
        <f t="shared" si="33"/>
        <v>0.8405648901068703</v>
      </c>
      <c r="O282">
        <f t="shared" si="37"/>
        <v>0.37837387488561791</v>
      </c>
      <c r="Q282">
        <v>279</v>
      </c>
      <c r="R282">
        <f t="shared" si="34"/>
        <v>1.4642109344792655</v>
      </c>
      <c r="S282">
        <f t="shared" si="35"/>
        <v>0.19660693333321405</v>
      </c>
      <c r="AG282">
        <v>279</v>
      </c>
      <c r="AH282">
        <f>(0.01)*COS(RADIANS(AG282))+'Centre of Gravity'!$F$17</f>
        <v>0.75675405730320444</v>
      </c>
      <c r="AI282">
        <f>((0.01)*SIN(RADIANS(AG282)))+'Centre of Gravity'!$F$18</f>
        <v>0.71789221507794454</v>
      </c>
      <c r="AK282">
        <v>279</v>
      </c>
      <c r="AL282">
        <f>(0.01)*COS(RADIANS(AK282))+'Centre of Gravity'!$E$17</f>
        <v>0.67054582613188396</v>
      </c>
      <c r="AM282">
        <f>((0.01)*SIN(RADIANS(AK282)))+'Centre of Gravity'!$E$18</f>
        <v>0.52934019411079858</v>
      </c>
    </row>
    <row r="283" spans="5:39">
      <c r="E283">
        <v>280</v>
      </c>
      <c r="F283">
        <f t="shared" si="38"/>
        <v>5.2077088482312295E-2</v>
      </c>
      <c r="G283">
        <f t="shared" si="39"/>
        <v>4.5561548716387956E-3</v>
      </c>
      <c r="I283">
        <v>280</v>
      </c>
      <c r="J283">
        <f t="shared" si="32"/>
        <v>1.500202755680317</v>
      </c>
      <c r="K283">
        <f t="shared" si="36"/>
        <v>4.8296153174190448E-3</v>
      </c>
      <c r="M283">
        <v>280</v>
      </c>
      <c r="N283">
        <f t="shared" si="33"/>
        <v>0.84129036202552254</v>
      </c>
      <c r="O283">
        <f t="shared" si="37"/>
        <v>0.37849527724930049</v>
      </c>
      <c r="Q283">
        <v>280</v>
      </c>
      <c r="R283">
        <f t="shared" si="34"/>
        <v>1.4663248644583875</v>
      </c>
      <c r="S283">
        <f t="shared" si="35"/>
        <v>0.19696068389133572</v>
      </c>
      <c r="AG283">
        <v>280</v>
      </c>
      <c r="AH283">
        <f>(0.01)*COS(RADIANS(AG283))+'Centre of Gravity'!$F$17</f>
        <v>0.7569261944294714</v>
      </c>
      <c r="AI283">
        <f>((0.01)*SIN(RADIANS(AG283)))+'Centre of Gravity'!$F$18</f>
        <v>0.71792102095377386</v>
      </c>
      <c r="AK283">
        <v>280</v>
      </c>
      <c r="AL283">
        <f>(0.01)*COS(RADIANS(AK283))+'Centre of Gravity'!$E$17</f>
        <v>0.67071796325815092</v>
      </c>
      <c r="AM283">
        <f>((0.01)*SIN(RADIANS(AK283)))+'Centre of Gravity'!$E$18</f>
        <v>0.5293689999866279</v>
      </c>
    </row>
    <row r="284" spans="5:39">
      <c r="E284">
        <v>281</v>
      </c>
      <c r="F284">
        <f t="shared" si="38"/>
        <v>5.7223617713425878E-2</v>
      </c>
      <c r="G284">
        <f t="shared" si="39"/>
        <v>5.5100076840455814E-3</v>
      </c>
      <c r="I284">
        <v>281</v>
      </c>
      <c r="J284">
        <f t="shared" si="32"/>
        <v>1.5056581796302038</v>
      </c>
      <c r="K284">
        <f t="shared" si="36"/>
        <v>5.8407183819876307E-3</v>
      </c>
      <c r="M284">
        <v>281</v>
      </c>
      <c r="N284">
        <f t="shared" si="33"/>
        <v>0.84201360468789432</v>
      </c>
      <c r="O284">
        <f t="shared" si="37"/>
        <v>0.3786293223535982</v>
      </c>
      <c r="Q284">
        <v>281</v>
      </c>
      <c r="R284">
        <f t="shared" si="34"/>
        <v>1.4684322986772167</v>
      </c>
      <c r="S284">
        <f t="shared" si="35"/>
        <v>0.19735127373670958</v>
      </c>
      <c r="AG284">
        <v>281</v>
      </c>
      <c r="AH284">
        <f>(0.01)*COS(RADIANS(AG284))+'Centre of Gravity'!$F$17</f>
        <v>0.75709780260656756</v>
      </c>
      <c r="AI284">
        <f>((0.01)*SIN(RADIANS(AG284)))+'Centre of Gravity'!$F$18</f>
        <v>0.71795282664941928</v>
      </c>
      <c r="AK284">
        <v>281</v>
      </c>
      <c r="AL284">
        <f>(0.01)*COS(RADIANS(AK284))+'Centre of Gravity'!$E$17</f>
        <v>0.67088957143524708</v>
      </c>
      <c r="AM284">
        <f>((0.01)*SIN(RADIANS(AK284)))+'Centre of Gravity'!$E$18</f>
        <v>0.52940080568227332</v>
      </c>
    </row>
    <row r="285" spans="5:39">
      <c r="E285">
        <v>282</v>
      </c>
      <c r="F285">
        <f t="shared" si="38"/>
        <v>6.2352716076246054E-2</v>
      </c>
      <c r="G285">
        <f t="shared" si="39"/>
        <v>6.5535345399316824E-3</v>
      </c>
      <c r="I285">
        <v>282</v>
      </c>
      <c r="J285">
        <f t="shared" si="32"/>
        <v>1.5110951265109658</v>
      </c>
      <c r="K285">
        <f t="shared" si="36"/>
        <v>6.9468777267231996E-3</v>
      </c>
      <c r="M285">
        <v>282</v>
      </c>
      <c r="N285">
        <f t="shared" si="33"/>
        <v>0.84273439778726433</v>
      </c>
      <c r="O285">
        <f t="shared" si="37"/>
        <v>0.37877596936707375</v>
      </c>
      <c r="Q285">
        <v>282</v>
      </c>
      <c r="R285">
        <f t="shared" si="34"/>
        <v>1.470532595190875</v>
      </c>
      <c r="S285">
        <f t="shared" si="35"/>
        <v>0.19777858389188496</v>
      </c>
      <c r="AG285">
        <v>282</v>
      </c>
      <c r="AH285">
        <f>(0.01)*COS(RADIANS(AG285))+'Centre of Gravity'!$F$17</f>
        <v>0.75726882956097974</v>
      </c>
      <c r="AI285">
        <f>((0.01)*SIN(RADIANS(AG285)))+'Centre of Gravity'!$F$18</f>
        <v>0.7179876224765579</v>
      </c>
      <c r="AK285">
        <v>282</v>
      </c>
      <c r="AL285">
        <f>(0.01)*COS(RADIANS(AK285))+'Centre of Gravity'!$E$17</f>
        <v>0.67106059838965926</v>
      </c>
      <c r="AM285">
        <f>((0.01)*SIN(RADIANS(AK285)))+'Centre of Gravity'!$E$18</f>
        <v>0.52943560150941193</v>
      </c>
    </row>
    <row r="286" spans="5:39">
      <c r="E286">
        <v>283</v>
      </c>
      <c r="F286">
        <f t="shared" si="38"/>
        <v>6.7462821197725092E-2</v>
      </c>
      <c r="G286">
        <f t="shared" si="39"/>
        <v>7.686417570907933E-3</v>
      </c>
      <c r="I286">
        <v>283</v>
      </c>
      <c r="J286">
        <f t="shared" si="32"/>
        <v>1.5165119401759146</v>
      </c>
      <c r="K286">
        <f t="shared" si="36"/>
        <v>8.1477564047737205E-3</v>
      </c>
      <c r="M286">
        <v>283</v>
      </c>
      <c r="N286">
        <f t="shared" si="33"/>
        <v>0.84345252176307206</v>
      </c>
      <c r="O286">
        <f t="shared" si="37"/>
        <v>0.37893517361962625</v>
      </c>
      <c r="Q286">
        <v>283</v>
      </c>
      <c r="R286">
        <f t="shared" si="34"/>
        <v>1.4726251142286984</v>
      </c>
      <c r="S286">
        <f t="shared" si="35"/>
        <v>0.19824248419404913</v>
      </c>
      <c r="AG286">
        <v>283</v>
      </c>
      <c r="AH286">
        <f>(0.01)*COS(RADIANS(AG286))+'Centre of Gravity'!$F$17</f>
        <v>0.7574392231962408</v>
      </c>
      <c r="AI286">
        <f>((0.01)*SIN(RADIANS(AG286)))+'Centre of Gravity'!$F$18</f>
        <v>0.71802539783604358</v>
      </c>
      <c r="AK286">
        <v>283</v>
      </c>
      <c r="AL286">
        <f>(0.01)*COS(RADIANS(AK286))+'Centre of Gravity'!$E$17</f>
        <v>0.67123099202492031</v>
      </c>
      <c r="AM286">
        <f>((0.01)*SIN(RADIANS(AK286)))+'Centre of Gravity'!$E$18</f>
        <v>0.52947337686889762</v>
      </c>
    </row>
    <row r="287" spans="5:39">
      <c r="E287">
        <v>284</v>
      </c>
      <c r="F287">
        <f t="shared" si="38"/>
        <v>7.255237649034027E-2</v>
      </c>
      <c r="G287">
        <f t="shared" si="39"/>
        <v>8.9083116898286407E-3</v>
      </c>
      <c r="I287">
        <v>284</v>
      </c>
      <c r="J287">
        <f t="shared" si="32"/>
        <v>1.5219069706111343</v>
      </c>
      <c r="K287">
        <f t="shared" si="36"/>
        <v>9.4429886168606592E-3</v>
      </c>
      <c r="M287">
        <v>284</v>
      </c>
      <c r="N287">
        <f t="shared" si="33"/>
        <v>0.84416775786779785</v>
      </c>
      <c r="O287">
        <f t="shared" si="37"/>
        <v>0.37910688661609809</v>
      </c>
      <c r="Q287">
        <v>284</v>
      </c>
      <c r="R287">
        <f t="shared" si="34"/>
        <v>1.4747092183891173</v>
      </c>
      <c r="S287">
        <f t="shared" si="35"/>
        <v>0.19874283333467618</v>
      </c>
      <c r="AG287">
        <v>284</v>
      </c>
      <c r="AH287">
        <f>(0.01)*COS(RADIANS(AG287))+'Centre of Gravity'!$F$17</f>
        <v>0.75760893160879883</v>
      </c>
      <c r="AI287">
        <f>((0.01)*SIN(RADIANS(AG287)))+'Centre of Gravity'!$F$18</f>
        <v>0.71806614122113599</v>
      </c>
      <c r="AK287">
        <v>284</v>
      </c>
      <c r="AL287">
        <f>(0.01)*COS(RADIANS(AK287))+'Centre of Gravity'!$E$17</f>
        <v>0.67140070043747835</v>
      </c>
      <c r="AM287">
        <f>((0.01)*SIN(RADIANS(AK287)))+'Centre of Gravity'!$E$18</f>
        <v>0.52951412025399003</v>
      </c>
    </row>
    <row r="288" spans="5:39">
      <c r="E288">
        <v>285</v>
      </c>
      <c r="F288">
        <f t="shared" si="38"/>
        <v>7.7619831626245833E-2</v>
      </c>
      <c r="G288">
        <f t="shared" si="39"/>
        <v>1.0218844695908391E-2</v>
      </c>
      <c r="I288">
        <v>285</v>
      </c>
      <c r="J288">
        <f t="shared" si="32"/>
        <v>1.5272785744380912</v>
      </c>
      <c r="K288">
        <f t="shared" si="36"/>
        <v>1.0832179822705124E-2</v>
      </c>
      <c r="M288">
        <v>285</v>
      </c>
      <c r="N288">
        <f t="shared" si="33"/>
        <v>0.8448798882335955</v>
      </c>
      <c r="O288">
        <f t="shared" si="37"/>
        <v>0.37929105605104718</v>
      </c>
      <c r="Q288">
        <v>285</v>
      </c>
      <c r="R288">
        <f t="shared" si="34"/>
        <v>1.476784272833815</v>
      </c>
      <c r="S288">
        <f t="shared" si="35"/>
        <v>0.19927947890257092</v>
      </c>
      <c r="AG288">
        <v>285</v>
      </c>
      <c r="AH288">
        <f>(0.01)*COS(RADIANS(AG288))+'Centre of Gravity'!$F$17</f>
        <v>0.75777790310382731</v>
      </c>
      <c r="AI288">
        <f>((0.01)*SIN(RADIANS(AG288)))+'Centre of Gravity'!$F$18</f>
        <v>0.71810984022100521</v>
      </c>
      <c r="AK288">
        <v>285</v>
      </c>
      <c r="AL288">
        <f>(0.01)*COS(RADIANS(AK288))+'Centre of Gravity'!$E$17</f>
        <v>0.67156967193250683</v>
      </c>
      <c r="AM288">
        <f>((0.01)*SIN(RADIANS(AK288)))+'Centre of Gravity'!$E$18</f>
        <v>0.52955781925385925</v>
      </c>
    </row>
    <row r="289" spans="5:39">
      <c r="E289">
        <v>286</v>
      </c>
      <c r="F289">
        <f t="shared" si="38"/>
        <v>8.2663643009518117E-2</v>
      </c>
      <c r="G289">
        <f t="shared" si="39"/>
        <v>1.1617617388098189E-2</v>
      </c>
      <c r="I289">
        <v>286</v>
      </c>
      <c r="J289">
        <f t="shared" si="32"/>
        <v>1.5326251154142241</v>
      </c>
      <c r="K289">
        <f t="shared" si="36"/>
        <v>1.2314906861208452E-2</v>
      </c>
      <c r="M289">
        <v>286</v>
      </c>
      <c r="N289">
        <f t="shared" si="33"/>
        <v>0.84558869593865726</v>
      </c>
      <c r="O289">
        <f t="shared" si="37"/>
        <v>0.37948762582467954</v>
      </c>
      <c r="Q289">
        <v>286</v>
      </c>
      <c r="R289">
        <f t="shared" si="34"/>
        <v>1.4788496454811066</v>
      </c>
      <c r="S289">
        <f t="shared" si="35"/>
        <v>0.19985225743029472</v>
      </c>
      <c r="AG289">
        <v>286</v>
      </c>
      <c r="AH289">
        <f>(0.01)*COS(RADIANS(AG289))+'Centre of Gravity'!$F$17</f>
        <v>0.75794608621097215</v>
      </c>
      <c r="AI289">
        <f>((0.01)*SIN(RADIANS(AG289)))+'Centre of Gravity'!$F$18</f>
        <v>0.71815648152451272</v>
      </c>
      <c r="AK289">
        <v>286</v>
      </c>
      <c r="AL289">
        <f>(0.01)*COS(RADIANS(AK289))+'Centre of Gravity'!$E$17</f>
        <v>0.67173785503965167</v>
      </c>
      <c r="AM289">
        <f>((0.01)*SIN(RADIANS(AK289)))+'Centre of Gravity'!$E$18</f>
        <v>0.52960446055736676</v>
      </c>
    </row>
    <row r="290" spans="5:39">
      <c r="E290">
        <v>287</v>
      </c>
      <c r="F290">
        <f t="shared" si="38"/>
        <v>8.7682274246348738E-2</v>
      </c>
      <c r="G290">
        <f t="shared" si="39"/>
        <v>1.3104203686685689E-2</v>
      </c>
      <c r="I290">
        <v>287</v>
      </c>
      <c r="J290">
        <f t="shared" si="32"/>
        <v>1.5379449649313581</v>
      </c>
      <c r="K290">
        <f t="shared" si="36"/>
        <v>1.389071807935105E-2</v>
      </c>
      <c r="M290">
        <v>287</v>
      </c>
      <c r="N290">
        <f t="shared" si="33"/>
        <v>0.84629396507328958</v>
      </c>
      <c r="O290">
        <f t="shared" si="37"/>
        <v>0.37969653605993786</v>
      </c>
      <c r="Q290">
        <v>287</v>
      </c>
      <c r="R290">
        <f t="shared" si="34"/>
        <v>1.4809047071984758</v>
      </c>
      <c r="S290">
        <f t="shared" si="35"/>
        <v>0.20046099444395937</v>
      </c>
      <c r="AG290">
        <v>287</v>
      </c>
      <c r="AH290">
        <f>(0.01)*COS(RADIANS(AG290))+'Centre of Gravity'!$F$17</f>
        <v>0.75811342970002948</v>
      </c>
      <c r="AI290">
        <f>((0.01)*SIN(RADIANS(AG290)))+'Centre of Gravity'!$F$18</f>
        <v>0.71820605092426559</v>
      </c>
      <c r="AK290">
        <v>287</v>
      </c>
      <c r="AL290">
        <f>(0.01)*COS(RADIANS(AK290))+'Centre of Gravity'!$E$17</f>
        <v>0.671905198528709</v>
      </c>
      <c r="AM290">
        <f>((0.01)*SIN(RADIANS(AK290)))+'Centre of Gravity'!$E$18</f>
        <v>0.52965402995711963</v>
      </c>
    </row>
    <row r="291" spans="5:39">
      <c r="E291">
        <v>288</v>
      </c>
      <c r="F291">
        <f t="shared" si="38"/>
        <v>9.2674196613046669E-2</v>
      </c>
      <c r="G291">
        <f t="shared" si="39"/>
        <v>1.4678150763083431E-2</v>
      </c>
      <c r="I291">
        <v>288</v>
      </c>
      <c r="J291">
        <f t="shared" si="32"/>
        <v>1.5432365025117958</v>
      </c>
      <c r="K291">
        <f t="shared" si="36"/>
        <v>1.555913346977067E-2</v>
      </c>
      <c r="M291">
        <v>288</v>
      </c>
      <c r="N291">
        <f t="shared" si="33"/>
        <v>0.84699548080568199</v>
      </c>
      <c r="O291">
        <f t="shared" si="37"/>
        <v>0.37991772312074074</v>
      </c>
      <c r="Q291">
        <v>288</v>
      </c>
      <c r="R291">
        <f t="shared" si="34"/>
        <v>1.4829488319942155</v>
      </c>
      <c r="S291">
        <f t="shared" si="35"/>
        <v>0.2011055045163736</v>
      </c>
      <c r="AG291">
        <v>288</v>
      </c>
      <c r="AH291">
        <f>(0.01)*COS(RADIANS(AG291))+'Centre of Gravity'!$F$17</f>
        <v>0.75827988259655155</v>
      </c>
      <c r="AI291">
        <f>((0.01)*SIN(RADIANS(AG291)))+'Centre of Gravity'!$F$18</f>
        <v>0.71825853332094436</v>
      </c>
      <c r="AK291">
        <v>288</v>
      </c>
      <c r="AL291">
        <f>(0.01)*COS(RADIANS(AK291))+'Centre of Gravity'!$E$17</f>
        <v>0.67207165142523106</v>
      </c>
      <c r="AM291">
        <f>((0.01)*SIN(RADIANS(AK291)))+'Centre of Gravity'!$E$18</f>
        <v>0.5297065123537984</v>
      </c>
    </row>
    <row r="292" spans="5:39">
      <c r="E292">
        <v>289</v>
      </c>
      <c r="F292">
        <f t="shared" si="38"/>
        <v>9.7637889521701174E-2</v>
      </c>
      <c r="G292">
        <f t="shared" si="39"/>
        <v>1.6338979177764834E-2</v>
      </c>
      <c r="I292">
        <v>289</v>
      </c>
      <c r="J292">
        <f t="shared" si="32"/>
        <v>1.54849811630193</v>
      </c>
      <c r="K292">
        <f t="shared" si="36"/>
        <v>1.731964481697712E-2</v>
      </c>
      <c r="M292">
        <v>289</v>
      </c>
      <c r="N292">
        <f t="shared" si="33"/>
        <v>0.8476930294473467</v>
      </c>
      <c r="O292">
        <f t="shared" si="37"/>
        <v>0.38015111963136677</v>
      </c>
      <c r="Q292">
        <v>289</v>
      </c>
      <c r="R292">
        <f t="shared" si="34"/>
        <v>1.4849813972081112</v>
      </c>
      <c r="S292">
        <f t="shared" si="35"/>
        <v>0.20178559132352583</v>
      </c>
      <c r="AG292">
        <v>289</v>
      </c>
      <c r="AH292">
        <f>(0.01)*COS(RADIANS(AG292))+'Centre of Gravity'!$F$17</f>
        <v>0.75844539419737367</v>
      </c>
      <c r="AI292">
        <f>((0.01)*SIN(RADIANS(AG292)))+'Centre of Gravity'!$F$18</f>
        <v>0.71831391272790279</v>
      </c>
      <c r="AK292">
        <v>289</v>
      </c>
      <c r="AL292">
        <f>(0.01)*COS(RADIANS(AK292))+'Centre of Gravity'!$E$17</f>
        <v>0.67223716302605319</v>
      </c>
      <c r="AM292">
        <f>((0.01)*SIN(RADIANS(AK292)))+'Centre of Gravity'!$E$18</f>
        <v>0.52976189176075683</v>
      </c>
    </row>
    <row r="293" spans="5:39">
      <c r="E293">
        <v>290</v>
      </c>
      <c r="F293">
        <f t="shared" si="38"/>
        <v>0.10257184098336813</v>
      </c>
      <c r="G293">
        <f t="shared" si="39"/>
        <v>1.8086183026306102E-2</v>
      </c>
      <c r="I293">
        <v>290</v>
      </c>
      <c r="J293">
        <f t="shared" si="32"/>
        <v>1.5537282035632303</v>
      </c>
      <c r="K293">
        <f t="shared" si="36"/>
        <v>1.9171715852159765E-2</v>
      </c>
      <c r="M293">
        <v>290</v>
      </c>
      <c r="N293">
        <f t="shared" si="33"/>
        <v>0.84838639851821018</v>
      </c>
      <c r="O293">
        <f t="shared" si="37"/>
        <v>0.3803966544969779</v>
      </c>
      <c r="Q293">
        <v>290</v>
      </c>
      <c r="R293">
        <f t="shared" si="34"/>
        <v>1.4870017837011089</v>
      </c>
      <c r="S293">
        <f t="shared" si="35"/>
        <v>0.20250104770438648</v>
      </c>
      <c r="AG293">
        <v>290</v>
      </c>
      <c r="AH293">
        <f>(0.01)*COS(RADIANS(AG293))+'Centre of Gravity'!$F$17</f>
        <v>0.75860991408605882</v>
      </c>
      <c r="AI293">
        <f>((0.01)*SIN(RADIANS(AG293)))+'Centre of Gravity'!$F$18</f>
        <v>0.71837217227603689</v>
      </c>
      <c r="AK293">
        <v>290</v>
      </c>
      <c r="AL293">
        <f>(0.01)*COS(RADIANS(AK293))+'Centre of Gravity'!$E$17</f>
        <v>0.67240168291473834</v>
      </c>
      <c r="AM293">
        <f>((0.01)*SIN(RADIANS(AK293)))+'Centre of Gravity'!$E$18</f>
        <v>0.52982015130889093</v>
      </c>
    </row>
    <row r="294" spans="5:39">
      <c r="E294">
        <v>291</v>
      </c>
      <c r="F294">
        <f t="shared" si="38"/>
        <v>0.10747454806863559</v>
      </c>
      <c r="G294">
        <f t="shared" si="39"/>
        <v>1.9919230093489171E-2</v>
      </c>
      <c r="I294">
        <v>291</v>
      </c>
      <c r="J294">
        <f t="shared" si="32"/>
        <v>1.558925171160451</v>
      </c>
      <c r="K294">
        <f t="shared" si="36"/>
        <v>2.1114782416539579E-2</v>
      </c>
      <c r="M294">
        <v>291</v>
      </c>
      <c r="N294">
        <f t="shared" si="33"/>
        <v>0.84907537681133649</v>
      </c>
      <c r="O294">
        <f t="shared" si="37"/>
        <v>0.38065425292527544</v>
      </c>
      <c r="Q294">
        <v>291</v>
      </c>
      <c r="R294">
        <f t="shared" si="34"/>
        <v>1.4890093760439107</v>
      </c>
      <c r="S294">
        <f t="shared" si="35"/>
        <v>0.2032516557240111</v>
      </c>
      <c r="AG294">
        <v>291</v>
      </c>
      <c r="AH294">
        <f>(0.01)*COS(RADIANS(AG294))+'Centre of Gravity'!$F$17</f>
        <v>0.75877339214825512</v>
      </c>
      <c r="AI294">
        <f>((0.01)*SIN(RADIANS(AG294)))+'Centre of Gravity'!$F$18</f>
        <v>0.71843329421892388</v>
      </c>
      <c r="AK294">
        <v>291</v>
      </c>
      <c r="AL294">
        <f>(0.01)*COS(RADIANS(AK294))+'Centre of Gravity'!$E$17</f>
        <v>0.67256516097693464</v>
      </c>
      <c r="AM294">
        <f>((0.01)*SIN(RADIANS(AK294)))+'Centre of Gravity'!$E$18</f>
        <v>0.52988127325177792</v>
      </c>
    </row>
    <row r="295" spans="5:39">
      <c r="E295">
        <v>292</v>
      </c>
      <c r="F295">
        <f t="shared" si="38"/>
        <v>0.112344517365432</v>
      </c>
      <c r="G295">
        <f t="shared" si="39"/>
        <v>2.1837562015420475E-2</v>
      </c>
      <c r="I295">
        <v>292</v>
      </c>
      <c r="J295">
        <f t="shared" si="32"/>
        <v>1.5640874360469184</v>
      </c>
      <c r="K295">
        <f t="shared" si="36"/>
        <v>2.3148252633218291E-2</v>
      </c>
      <c r="M295">
        <v>292</v>
      </c>
      <c r="N295">
        <f t="shared" si="33"/>
        <v>0.84975975445726348</v>
      </c>
      <c r="O295">
        <f t="shared" si="37"/>
        <v>0.38092383644928274</v>
      </c>
      <c r="Q295">
        <v>292</v>
      </c>
      <c r="R295">
        <f t="shared" si="34"/>
        <v>1.4910035627044411</v>
      </c>
      <c r="S295">
        <f t="shared" si="35"/>
        <v>0.2040371867399256</v>
      </c>
      <c r="AG295">
        <v>292</v>
      </c>
      <c r="AH295">
        <f>(0.01)*COS(RADIANS(AG295))+'Centre of Gravity'!$F$17</f>
        <v>0.75893577858696126</v>
      </c>
      <c r="AI295">
        <f>((0.01)*SIN(RADIANS(AG295)))+'Centre of Gravity'!$F$18</f>
        <v>0.71849725993822811</v>
      </c>
      <c r="AK295">
        <v>292</v>
      </c>
      <c r="AL295">
        <f>(0.01)*COS(RADIANS(AK295))+'Centre of Gravity'!$E$17</f>
        <v>0.67272754741564078</v>
      </c>
      <c r="AM295">
        <f>((0.01)*SIN(RADIANS(AK295)))+'Centre of Gravity'!$E$18</f>
        <v>0.52994523897108214</v>
      </c>
    </row>
    <row r="296" spans="5:39">
      <c r="E296">
        <v>293</v>
      </c>
      <c r="F296">
        <f t="shared" si="38"/>
        <v>0.11718026543393312</v>
      </c>
      <c r="G296">
        <f t="shared" si="39"/>
        <v>2.3840594449613117E-2</v>
      </c>
      <c r="I296">
        <v>293</v>
      </c>
      <c r="J296">
        <f t="shared" si="32"/>
        <v>1.5692134257467401</v>
      </c>
      <c r="K296">
        <f t="shared" si="36"/>
        <v>2.5271507087469169E-2</v>
      </c>
      <c r="M296">
        <v>293</v>
      </c>
      <c r="N296">
        <f t="shared" si="33"/>
        <v>0.85043932298793024</v>
      </c>
      <c r="O296">
        <f t="shared" si="37"/>
        <v>0.38120532295124687</v>
      </c>
      <c r="Q296">
        <v>293</v>
      </c>
      <c r="R296">
        <f t="shared" si="34"/>
        <v>1.4929837362341254</v>
      </c>
      <c r="S296">
        <f t="shared" si="35"/>
        <v>0.204857401471773</v>
      </c>
      <c r="AG296">
        <v>293</v>
      </c>
      <c r="AH296">
        <f>(0.01)*COS(RADIANS(AG296))+'Centre of Gravity'!$F$17</f>
        <v>0.75909702393769485</v>
      </c>
      <c r="AI296">
        <f>((0.01)*SIN(RADIANS(AG296)))+'Centre of Gravity'!$F$18</f>
        <v>0.71856404994937151</v>
      </c>
      <c r="AK296">
        <v>293</v>
      </c>
      <c r="AL296">
        <f>(0.01)*COS(RADIANS(AK296))+'Centre of Gravity'!$E$17</f>
        <v>0.67288879276637437</v>
      </c>
      <c r="AM296">
        <f>((0.01)*SIN(RADIANS(AK296)))+'Centre of Gravity'!$E$18</f>
        <v>0.53001202898222555</v>
      </c>
    </row>
    <row r="297" spans="5:39">
      <c r="E297">
        <v>294</v>
      </c>
      <c r="F297">
        <f t="shared" si="38"/>
        <v>0.12198031925843235</v>
      </c>
      <c r="G297">
        <f t="shared" si="39"/>
        <v>2.5927717252983928E-2</v>
      </c>
      <c r="I297">
        <v>294</v>
      </c>
      <c r="J297">
        <f t="shared" si="32"/>
        <v>1.5743015788337968</v>
      </c>
      <c r="K297">
        <f t="shared" si="36"/>
        <v>2.748389901541709E-2</v>
      </c>
      <c r="M297">
        <v>294</v>
      </c>
      <c r="N297">
        <f t="shared" si="33"/>
        <v>0.85111387540017946</v>
      </c>
      <c r="O297">
        <f t="shared" si="37"/>
        <v>0.38149862668765255</v>
      </c>
      <c r="Q297">
        <v>294</v>
      </c>
      <c r="R297">
        <f t="shared" si="34"/>
        <v>1.4949492934529236</v>
      </c>
      <c r="S297">
        <f t="shared" si="35"/>
        <v>0.20571205007420032</v>
      </c>
      <c r="AG297">
        <v>294</v>
      </c>
      <c r="AH297">
        <f>(0.01)*COS(RADIANS(AG297))+'Centre of Gravity'!$F$17</f>
        <v>0.7592570790835601</v>
      </c>
      <c r="AI297">
        <f>((0.01)*SIN(RADIANS(AG297)))+'Centre of Gravity'!$F$18</f>
        <v>0.71863364390746987</v>
      </c>
      <c r="AK297">
        <v>294</v>
      </c>
      <c r="AL297">
        <f>(0.01)*COS(RADIANS(AK297))+'Centre of Gravity'!$E$17</f>
        <v>0.67304884791223962</v>
      </c>
      <c r="AM297">
        <f>((0.01)*SIN(RADIANS(AK297)))+'Centre of Gravity'!$E$18</f>
        <v>0.5300816229403239</v>
      </c>
    </row>
    <row r="298" spans="5:39">
      <c r="E298">
        <v>295</v>
      </c>
      <c r="F298">
        <f t="shared" si="38"/>
        <v>0.1267432166960358</v>
      </c>
      <c r="G298">
        <f t="shared" si="39"/>
        <v>2.809829466770869E-2</v>
      </c>
      <c r="I298">
        <v>295</v>
      </c>
      <c r="J298">
        <f t="shared" si="32"/>
        <v>1.5793503454073685</v>
      </c>
      <c r="K298">
        <f t="shared" si="36"/>
        <v>2.9784754501049004E-2</v>
      </c>
      <c r="M298">
        <v>295</v>
      </c>
      <c r="N298">
        <f t="shared" si="33"/>
        <v>0.85178320621881165</v>
      </c>
      <c r="O298">
        <f t="shared" si="37"/>
        <v>0.38180365831534036</v>
      </c>
      <c r="Q298">
        <v>295</v>
      </c>
      <c r="R298">
        <f t="shared" si="34"/>
        <v>1.4968996356330666</v>
      </c>
      <c r="S298">
        <f t="shared" si="35"/>
        <v>0.20660087221296414</v>
      </c>
      <c r="AG298">
        <v>295</v>
      </c>
      <c r="AH298">
        <f>(0.01)*COS(RADIANS(AG298))+'Centre of Gravity'!$F$17</f>
        <v>0.75941589527020914</v>
      </c>
      <c r="AI298">
        <f>((0.01)*SIN(RADIANS(AG298)))+'Centre of Gravity'!$F$18</f>
        <v>0.71870602061352939</v>
      </c>
      <c r="AK298">
        <v>295</v>
      </c>
      <c r="AL298">
        <f>(0.01)*COS(RADIANS(AK298))+'Centre of Gravity'!$E$17</f>
        <v>0.67320766409888866</v>
      </c>
      <c r="AM298">
        <f>((0.01)*SIN(RADIANS(AK298)))+'Centre of Gravity'!$E$18</f>
        <v>0.53015399964638343</v>
      </c>
    </row>
    <row r="299" spans="5:39">
      <c r="E299">
        <v>296</v>
      </c>
      <c r="F299">
        <f t="shared" si="38"/>
        <v>0.13146750692204431</v>
      </c>
      <c r="G299">
        <f t="shared" si="39"/>
        <v>3.0351665514879833E-2</v>
      </c>
      <c r="I299">
        <v>296</v>
      </c>
      <c r="J299">
        <f t="shared" si="32"/>
        <v>1.5843581875642478</v>
      </c>
      <c r="K299">
        <f t="shared" si="36"/>
        <v>3.2173372681494783E-2</v>
      </c>
      <c r="M299">
        <v>296</v>
      </c>
      <c r="N299">
        <f t="shared" si="33"/>
        <v>0.85244711155917552</v>
      </c>
      <c r="O299">
        <f t="shared" si="37"/>
        <v>0.38212032491872161</v>
      </c>
      <c r="Q299">
        <v>296</v>
      </c>
      <c r="R299">
        <f t="shared" si="34"/>
        <v>1.4988341686814328</v>
      </c>
      <c r="S299">
        <f t="shared" si="35"/>
        <v>0.20752359714423074</v>
      </c>
      <c r="AG299">
        <v>296</v>
      </c>
      <c r="AH299">
        <f>(0.01)*COS(RADIANS(AG299))+'Centre of Gravity'!$F$17</f>
        <v>0.75957342412069284</v>
      </c>
      <c r="AI299">
        <f>((0.01)*SIN(RADIANS(AG299)))+'Centre of Gravity'!$F$18</f>
        <v>0.71878115802090425</v>
      </c>
      <c r="AK299">
        <v>296</v>
      </c>
      <c r="AL299">
        <f>(0.01)*COS(RADIANS(AK299))+'Centre of Gravity'!$E$17</f>
        <v>0.67336519294937236</v>
      </c>
      <c r="AM299">
        <f>((0.01)*SIN(RADIANS(AK299)))+'Centre of Gravity'!$E$18</f>
        <v>0.53022913705375829</v>
      </c>
    </row>
    <row r="300" spans="5:39">
      <c r="E300">
        <v>297</v>
      </c>
      <c r="F300">
        <f t="shared" si="38"/>
        <v>0.13615175087189005</v>
      </c>
      <c r="G300">
        <f t="shared" si="39"/>
        <v>3.2687143395908447E-2</v>
      </c>
      <c r="I300">
        <v>297</v>
      </c>
      <c r="J300">
        <f t="shared" si="32"/>
        <v>1.5893235798672019</v>
      </c>
      <c r="K300">
        <f t="shared" si="36"/>
        <v>3.4649025960517832E-2</v>
      </c>
      <c r="M300">
        <v>297</v>
      </c>
      <c r="N300">
        <f t="shared" si="33"/>
        <v>0.85310538918927303</v>
      </c>
      <c r="O300">
        <f t="shared" si="37"/>
        <v>0.38244853003808121</v>
      </c>
      <c r="Q300">
        <v>297</v>
      </c>
      <c r="R300">
        <f t="shared" si="34"/>
        <v>1.500752303320515</v>
      </c>
      <c r="S300">
        <f t="shared" si="35"/>
        <v>0.20847994379704743</v>
      </c>
      <c r="AG300">
        <v>297</v>
      </c>
      <c r="AH300">
        <f>(0.01)*COS(RADIANS(AG300))+'Centre of Gravity'!$F$17</f>
        <v>0.75972961765019753</v>
      </c>
      <c r="AI300">
        <f>((0.01)*SIN(RADIANS(AG300)))+'Centre of Gravity'!$F$18</f>
        <v>0.71885903324201228</v>
      </c>
      <c r="AK300">
        <v>297</v>
      </c>
      <c r="AL300">
        <f>(0.01)*COS(RADIANS(AK300))+'Centre of Gravity'!$E$17</f>
        <v>0.67352138647887705</v>
      </c>
      <c r="AM300">
        <f>((0.01)*SIN(RADIANS(AK300)))+'Centre of Gravity'!$E$18</f>
        <v>0.53030701227486632</v>
      </c>
    </row>
    <row r="301" spans="5:39">
      <c r="E301">
        <v>298</v>
      </c>
      <c r="F301">
        <f t="shared" si="38"/>
        <v>0.14079452167948853</v>
      </c>
      <c r="G301">
        <f t="shared" si="39"/>
        <v>3.5104016901607749E-2</v>
      </c>
      <c r="I301">
        <v>298</v>
      </c>
      <c r="J301">
        <f t="shared" si="32"/>
        <v>1.5942450098096346</v>
      </c>
      <c r="K301">
        <f t="shared" si="36"/>
        <v>3.7210960230147083E-2</v>
      </c>
      <c r="M301">
        <v>298</v>
      </c>
      <c r="N301">
        <f t="shared" si="33"/>
        <v>0.85375783859136123</v>
      </c>
      <c r="O301">
        <f t="shared" si="37"/>
        <v>0.38278817369896051</v>
      </c>
      <c r="Q301">
        <v>298</v>
      </c>
      <c r="R301">
        <f t="shared" si="34"/>
        <v>1.5026534552679214</v>
      </c>
      <c r="S301">
        <f t="shared" si="35"/>
        <v>0.20946962085895943</v>
      </c>
      <c r="AG301">
        <v>298</v>
      </c>
      <c r="AH301">
        <f>(0.01)*COS(RADIANS(AG301))+'Centre of Gravity'!$F$17</f>
        <v>0.75988442828066105</v>
      </c>
      <c r="AI301">
        <f>((0.01)*SIN(RADIANS(AG301)))+'Centre of Gravity'!$F$18</f>
        <v>0.71893962255530663</v>
      </c>
      <c r="AK301">
        <v>298</v>
      </c>
      <c r="AL301">
        <f>(0.01)*COS(RADIANS(AK301))+'Centre of Gravity'!$E$17</f>
        <v>0.67367619710934057</v>
      </c>
      <c r="AM301">
        <f>((0.01)*SIN(RADIANS(AK301)))+'Centre of Gravity'!$E$18</f>
        <v>0.53038760158816067</v>
      </c>
    </row>
    <row r="302" spans="5:39">
      <c r="E302">
        <v>299</v>
      </c>
      <c r="F302">
        <f t="shared" si="38"/>
        <v>0.14539440511187654</v>
      </c>
      <c r="G302">
        <f t="shared" si="39"/>
        <v>3.7601549828895242E-2</v>
      </c>
      <c r="I302">
        <v>299</v>
      </c>
      <c r="J302">
        <f t="shared" si="32"/>
        <v>1.5991209782763107</v>
      </c>
      <c r="K302">
        <f t="shared" si="36"/>
        <v>3.9858395100386135E-2</v>
      </c>
      <c r="M302">
        <v>299</v>
      </c>
      <c r="N302">
        <f t="shared" si="33"/>
        <v>0.85440426102303169</v>
      </c>
      <c r="O302">
        <f t="shared" si="37"/>
        <v>0.38313915244261015</v>
      </c>
      <c r="Q302">
        <v>299</v>
      </c>
      <c r="R302">
        <f t="shared" si="34"/>
        <v>1.5045370454143514</v>
      </c>
      <c r="S302">
        <f t="shared" si="35"/>
        <v>0.21049232686474648</v>
      </c>
      <c r="AG302">
        <v>299</v>
      </c>
      <c r="AH302">
        <f>(0.01)*COS(RADIANS(AG302))+'Centre of Gravity'!$F$17</f>
        <v>0.76003780885526551</v>
      </c>
      <c r="AI302">
        <f>((0.01)*SIN(RADIANS(AG302)))+'Centre of Gravity'!$F$18</f>
        <v>0.71902290141250202</v>
      </c>
      <c r="AK302">
        <v>299</v>
      </c>
      <c r="AL302">
        <f>(0.01)*COS(RADIANS(AK302))+'Centre of Gravity'!$E$17</f>
        <v>0.67382957768394502</v>
      </c>
      <c r="AM302">
        <f>((0.01)*SIN(RADIANS(AK302)))+'Centre of Gravity'!$E$18</f>
        <v>0.53047088044535606</v>
      </c>
    </row>
    <row r="303" spans="5:39">
      <c r="E303">
        <v>300</v>
      </c>
      <c r="F303">
        <f t="shared" si="38"/>
        <v>0.14995000000000003</v>
      </c>
      <c r="G303">
        <f t="shared" si="39"/>
        <v>4.0178981405046887E-2</v>
      </c>
      <c r="I303">
        <v>300</v>
      </c>
      <c r="J303">
        <f t="shared" si="32"/>
        <v>1.60395</v>
      </c>
      <c r="K303">
        <f t="shared" si="36"/>
        <v>4.2590524136926988E-2</v>
      </c>
      <c r="M303">
        <v>300</v>
      </c>
      <c r="N303">
        <f t="shared" si="33"/>
        <v>0.85504445957774988</v>
      </c>
      <c r="O303">
        <f t="shared" si="37"/>
        <v>0.38350135935750485</v>
      </c>
      <c r="Q303">
        <v>300</v>
      </c>
      <c r="R303">
        <f t="shared" si="34"/>
        <v>1.5064025000000001</v>
      </c>
      <c r="S303">
        <f t="shared" si="35"/>
        <v>0.21154775028825196</v>
      </c>
      <c r="AG303">
        <v>300</v>
      </c>
      <c r="AH303">
        <f>(0.01)*COS(RADIANS(AG303))+'Centre of Gravity'!$F$17</f>
        <v>0.76018971265280211</v>
      </c>
      <c r="AI303">
        <f>((0.01)*SIN(RADIANS(AG303)))+'Centre of Gravity'!$F$18</f>
        <v>0.7191088444460515</v>
      </c>
      <c r="AK303">
        <v>300</v>
      </c>
      <c r="AL303">
        <f>(0.01)*COS(RADIANS(AK303))+'Centre of Gravity'!$E$17</f>
        <v>0.67398148148148163</v>
      </c>
      <c r="AM303">
        <f>((0.01)*SIN(RADIANS(AK303)))+'Centre of Gravity'!$E$18</f>
        <v>0.53055682347890554</v>
      </c>
    </row>
    <row r="304" spans="5:39">
      <c r="E304">
        <v>301</v>
      </c>
      <c r="F304">
        <f t="shared" si="38"/>
        <v>0.15445991866552525</v>
      </c>
      <c r="G304">
        <f t="shared" si="39"/>
        <v>4.2835526519436506E-2</v>
      </c>
      <c r="I304">
        <v>301</v>
      </c>
      <c r="J304">
        <f t="shared" si="32"/>
        <v>1.6087306040139062</v>
      </c>
      <c r="K304">
        <f t="shared" si="36"/>
        <v>4.5406515106798495E-2</v>
      </c>
      <c r="M304">
        <v>301</v>
      </c>
      <c r="N304">
        <f t="shared" si="33"/>
        <v>0.8556782392448341</v>
      </c>
      <c r="O304">
        <f t="shared" si="37"/>
        <v>0.38387468411190945</v>
      </c>
      <c r="Q304">
        <v>301</v>
      </c>
      <c r="R304">
        <f t="shared" si="34"/>
        <v>1.5082492507893293</v>
      </c>
      <c r="S304">
        <f t="shared" si="35"/>
        <v>0.21263556963727703</v>
      </c>
      <c r="AG304">
        <v>301</v>
      </c>
      <c r="AH304">
        <f>(0.01)*COS(RADIANS(AG304))+'Centre of Gravity'!$F$17</f>
        <v>0.76034009340190267</v>
      </c>
      <c r="AI304">
        <f>((0.01)*SIN(RADIANS(AG304)))+'Centre of Gravity'!$F$18</f>
        <v>0.71919742547687482</v>
      </c>
      <c r="AK304">
        <v>301</v>
      </c>
      <c r="AL304">
        <f>(0.01)*COS(RADIANS(AK304))+'Centre of Gravity'!$E$17</f>
        <v>0.67413186223058219</v>
      </c>
      <c r="AM304">
        <f>((0.01)*SIN(RADIANS(AK304)))+'Centre of Gravity'!$E$18</f>
        <v>0.53064540450972886</v>
      </c>
    </row>
    <row r="305" spans="5:39">
      <c r="E305">
        <v>302</v>
      </c>
      <c r="F305">
        <f t="shared" si="38"/>
        <v>0.1589227873435381</v>
      </c>
      <c r="G305">
        <f t="shared" si="39"/>
        <v>4.5570375962687815E-2</v>
      </c>
      <c r="I305">
        <v>302</v>
      </c>
      <c r="J305">
        <f t="shared" si="32"/>
        <v>1.6134613340997359</v>
      </c>
      <c r="K305">
        <f t="shared" si="36"/>
        <v>4.8305510231872129E-2</v>
      </c>
      <c r="M305">
        <v>302</v>
      </c>
      <c r="N305">
        <f t="shared" si="33"/>
        <v>0.85630540696885826</v>
      </c>
      <c r="O305">
        <f t="shared" si="37"/>
        <v>0.38425901298748738</v>
      </c>
      <c r="Q305">
        <v>302</v>
      </c>
      <c r="R305">
        <f t="shared" si="34"/>
        <v>1.5100767352441589</v>
      </c>
      <c r="S305">
        <f t="shared" si="35"/>
        <v>0.21375545355151004</v>
      </c>
      <c r="AG305">
        <v>302</v>
      </c>
      <c r="AH305">
        <f>(0.01)*COS(RADIANS(AG305))+'Centre of Gravity'!$F$17</f>
        <v>0.76048890529513413</v>
      </c>
      <c r="AI305">
        <f>((0.01)*SIN(RADIANS(AG305)))+'Centre of Gravity'!$F$18</f>
        <v>0.71928861752233164</v>
      </c>
      <c r="AK305">
        <v>302</v>
      </c>
      <c r="AL305">
        <f>(0.01)*COS(RADIANS(AK305))+'Centre of Gravity'!$E$17</f>
        <v>0.67428067412381365</v>
      </c>
      <c r="AM305">
        <f>((0.01)*SIN(RADIANS(AK305)))+'Centre of Gravity'!$E$18</f>
        <v>0.53073659655518568</v>
      </c>
    </row>
    <row r="306" spans="5:39">
      <c r="E306">
        <v>303</v>
      </c>
      <c r="F306">
        <f t="shared" si="38"/>
        <v>0.16333724660100649</v>
      </c>
      <c r="G306">
        <f t="shared" si="39"/>
        <v>4.8382696673167247E-2</v>
      </c>
      <c r="I306">
        <v>303</v>
      </c>
      <c r="J306">
        <f t="shared" si="32"/>
        <v>1.6181407492312769</v>
      </c>
      <c r="K306">
        <f t="shared" si="36"/>
        <v>5.1286626450149642E-2</v>
      </c>
      <c r="M306">
        <v>303</v>
      </c>
      <c r="N306">
        <f t="shared" si="33"/>
        <v>0.85692577170845818</v>
      </c>
      <c r="O306">
        <f t="shared" si="37"/>
        <v>0.38465422891394008</v>
      </c>
      <c r="Q306">
        <v>303</v>
      </c>
      <c r="R306">
        <f t="shared" si="34"/>
        <v>1.5118843966950204</v>
      </c>
      <c r="S306">
        <f t="shared" si="35"/>
        <v>0.21490706090346212</v>
      </c>
      <c r="AG306">
        <v>303</v>
      </c>
      <c r="AH306">
        <f>(0.01)*COS(RADIANS(AG306))+'Centre of Gravity'!$F$17</f>
        <v>0.76063610300295237</v>
      </c>
      <c r="AI306">
        <f>((0.01)*SIN(RADIANS(AG306)))+'Centre of Gravity'!$F$18</f>
        <v>0.71938239280444172</v>
      </c>
      <c r="AK306">
        <v>303</v>
      </c>
      <c r="AL306">
        <f>(0.01)*COS(RADIANS(AK306))+'Centre of Gravity'!$E$17</f>
        <v>0.67442787183163189</v>
      </c>
      <c r="AM306">
        <f>((0.01)*SIN(RADIANS(AK306)))+'Centre of Gravity'!$E$18</f>
        <v>0.53083037183729576</v>
      </c>
    </row>
    <row r="307" spans="5:39">
      <c r="E307">
        <v>304</v>
      </c>
      <c r="F307">
        <f t="shared" si="38"/>
        <v>0.16770195175087704</v>
      </c>
      <c r="G307">
        <f t="shared" si="39"/>
        <v>5.1271631990743027E-2</v>
      </c>
      <c r="I307">
        <v>304</v>
      </c>
      <c r="J307">
        <f t="shared" si="32"/>
        <v>1.6227674240133505</v>
      </c>
      <c r="K307">
        <f t="shared" si="36"/>
        <v>5.4348955684752287E-2</v>
      </c>
      <c r="M307">
        <v>304</v>
      </c>
      <c r="N307">
        <f t="shared" si="33"/>
        <v>0.85753914449452451</v>
      </c>
      <c r="O307">
        <f t="shared" si="37"/>
        <v>0.38506021150466774</v>
      </c>
      <c r="Q307">
        <v>304</v>
      </c>
      <c r="R307">
        <f t="shared" si="34"/>
        <v>1.5136716845107252</v>
      </c>
      <c r="S307">
        <f t="shared" si="35"/>
        <v>0.21609004090237804</v>
      </c>
      <c r="AG307">
        <v>304</v>
      </c>
      <c r="AH307">
        <f>(0.01)*COS(RADIANS(AG307))+'Centre of Gravity'!$F$17</f>
        <v>0.76078164168750961</v>
      </c>
      <c r="AI307">
        <f>((0.01)*SIN(RADIANS(AG307)))+'Centre of Gravity'!$F$18</f>
        <v>0.71947872275834546</v>
      </c>
      <c r="AK307">
        <v>304</v>
      </c>
      <c r="AL307">
        <f>(0.01)*COS(RADIANS(AK307))+'Centre of Gravity'!$E$17</f>
        <v>0.67457341051618913</v>
      </c>
      <c r="AM307">
        <f>((0.01)*SIN(RADIANS(AK307)))+'Centre of Gravity'!$E$18</f>
        <v>0.5309267017911995</v>
      </c>
    </row>
    <row r="308" spans="5:39">
      <c r="E308">
        <v>305</v>
      </c>
      <c r="F308">
        <f t="shared" si="38"/>
        <v>0.17201557326167871</v>
      </c>
      <c r="G308">
        <f t="shared" si="39"/>
        <v>5.423630191773135E-2</v>
      </c>
      <c r="I308">
        <v>305</v>
      </c>
      <c r="J308">
        <f t="shared" si="32"/>
        <v>1.6273399491159977</v>
      </c>
      <c r="K308">
        <f t="shared" si="36"/>
        <v>5.7491565120529498E-2</v>
      </c>
      <c r="M308">
        <v>305</v>
      </c>
      <c r="N308">
        <f t="shared" si="33"/>
        <v>0.85814533848776464</v>
      </c>
      <c r="O308">
        <f t="shared" si="37"/>
        <v>0.38547683709344044</v>
      </c>
      <c r="Q308">
        <v>305</v>
      </c>
      <c r="R308">
        <f t="shared" si="34"/>
        <v>1.5154380542660904</v>
      </c>
      <c r="S308">
        <f t="shared" si="35"/>
        <v>0.21730403320109032</v>
      </c>
      <c r="AG308">
        <v>305</v>
      </c>
      <c r="AH308">
        <f>(0.01)*COS(RADIANS(AG308))+'Centre of Gravity'!$F$17</f>
        <v>0.76092547701631252</v>
      </c>
      <c r="AI308">
        <f>((0.01)*SIN(RADIANS(AG308)))+'Centre of Gravity'!$F$18</f>
        <v>0.71957757804100597</v>
      </c>
      <c r="AK308">
        <v>305</v>
      </c>
      <c r="AL308">
        <f>(0.01)*COS(RADIANS(AK308))+'Centre of Gravity'!$E$17</f>
        <v>0.67471724584499204</v>
      </c>
      <c r="AM308">
        <f>((0.01)*SIN(RADIANS(AK308)))+'Centre of Gravity'!$E$18</f>
        <v>0.53102555707386001</v>
      </c>
    </row>
    <row r="309" spans="5:39">
      <c r="E309">
        <v>306</v>
      </c>
      <c r="F309">
        <f t="shared" si="38"/>
        <v>0.17627679716251263</v>
      </c>
      <c r="G309">
        <f t="shared" si="39"/>
        <v>5.7275803386953233E-2</v>
      </c>
      <c r="I309">
        <v>306</v>
      </c>
      <c r="J309">
        <f t="shared" si="32"/>
        <v>1.6318569317037772</v>
      </c>
      <c r="K309">
        <f t="shared" si="36"/>
        <v>6.0713497488204149E-2</v>
      </c>
      <c r="M309">
        <v>306</v>
      </c>
      <c r="N309">
        <f t="shared" si="33"/>
        <v>0.85874416903561612</v>
      </c>
      <c r="O309">
        <f t="shared" si="37"/>
        <v>0.38590397877206783</v>
      </c>
      <c r="Q309">
        <v>306</v>
      </c>
      <c r="R309">
        <f t="shared" si="34"/>
        <v>1.5171829679077773</v>
      </c>
      <c r="S309">
        <f t="shared" si="35"/>
        <v>0.21854866800578451</v>
      </c>
      <c r="AG309">
        <v>306</v>
      </c>
      <c r="AH309">
        <f>(0.01)*COS(RADIANS(AG309))+'Centre of Gravity'!$F$17</f>
        <v>0.76106756517572682</v>
      </c>
      <c r="AI309">
        <f>((0.01)*SIN(RADIANS(AG309)))+'Centre of Gravity'!$F$18</f>
        <v>0.71967892854014648</v>
      </c>
      <c r="AK309">
        <v>306</v>
      </c>
      <c r="AL309">
        <f>(0.01)*COS(RADIANS(AK309))+'Centre of Gravity'!$E$17</f>
        <v>0.67485933400440634</v>
      </c>
      <c r="AM309">
        <f>((0.01)*SIN(RADIANS(AK309)))+'Centre of Gravity'!$E$18</f>
        <v>0.53112690757300052</v>
      </c>
    </row>
    <row r="310" spans="5:39">
      <c r="E310">
        <v>307</v>
      </c>
      <c r="F310">
        <f t="shared" si="38"/>
        <v>0.18048432544329918</v>
      </c>
      <c r="G310">
        <f t="shared" si="39"/>
        <v>6.0389210536816812E-2</v>
      </c>
      <c r="I310">
        <v>307</v>
      </c>
      <c r="J310">
        <f t="shared" si="32"/>
        <v>1.6363169958600361</v>
      </c>
      <c r="K310">
        <f t="shared" si="36"/>
        <v>6.4013771355965532E-2</v>
      </c>
      <c r="M310">
        <v>307</v>
      </c>
      <c r="N310">
        <f t="shared" si="33"/>
        <v>0.85933545372849285</v>
      </c>
      <c r="O310">
        <f t="shared" si="37"/>
        <v>0.38634150642905685</v>
      </c>
      <c r="Q310">
        <v>307</v>
      </c>
      <c r="R310">
        <f t="shared" si="34"/>
        <v>1.5189058939181872</v>
      </c>
      <c r="S310">
        <f t="shared" si="35"/>
        <v>0.21982356618864213</v>
      </c>
      <c r="AG310">
        <v>307</v>
      </c>
      <c r="AH310">
        <f>(0.01)*COS(RADIANS(AG310))+'Centre of Gravity'!$F$17</f>
        <v>0.76120786288432263</v>
      </c>
      <c r="AI310">
        <f>((0.01)*SIN(RADIANS(AG310)))+'Centre of Gravity'!$F$18</f>
        <v>0.71978274338342296</v>
      </c>
      <c r="AK310">
        <v>307</v>
      </c>
      <c r="AL310">
        <f>(0.01)*COS(RADIANS(AK310))+'Centre of Gravity'!$E$17</f>
        <v>0.67499963171300215</v>
      </c>
      <c r="AM310">
        <f>((0.01)*SIN(RADIANS(AK310)))+'Centre of Gravity'!$E$18</f>
        <v>0.531230722416277</v>
      </c>
    </row>
    <row r="311" spans="5:39">
      <c r="E311">
        <v>308</v>
      </c>
      <c r="F311">
        <f t="shared" si="38"/>
        <v>0.18463687645016499</v>
      </c>
      <c r="G311">
        <f t="shared" si="39"/>
        <v>6.3575574993344125E-2</v>
      </c>
      <c r="I311">
        <v>308</v>
      </c>
      <c r="J311">
        <f t="shared" si="32"/>
        <v>1.6407187830060268</v>
      </c>
      <c r="K311">
        <f t="shared" si="36"/>
        <v>6.7391381428423158E-2</v>
      </c>
      <c r="M311">
        <v>308</v>
      </c>
      <c r="N311">
        <f t="shared" si="33"/>
        <v>0.85991901245534974</v>
      </c>
      <c r="O311">
        <f t="shared" si="37"/>
        <v>0.38678928678924468</v>
      </c>
      <c r="Q311">
        <v>308</v>
      </c>
      <c r="R311">
        <f t="shared" si="34"/>
        <v>1.5206063074773675</v>
      </c>
      <c r="S311">
        <f t="shared" si="35"/>
        <v>0.22112833940332649</v>
      </c>
      <c r="AG311">
        <v>308</v>
      </c>
      <c r="AH311">
        <f>(0.01)*COS(RADIANS(AG311))+'Centre of Gravity'!$F$17</f>
        <v>0.76134632740605868</v>
      </c>
      <c r="AI311">
        <f>((0.01)*SIN(RADIANS(AG311)))+'Centre of Gravity'!$F$18</f>
        <v>0.71988899094782866</v>
      </c>
      <c r="AK311">
        <v>308</v>
      </c>
      <c r="AL311">
        <f>(0.01)*COS(RADIANS(AK311))+'Centre of Gravity'!$E$17</f>
        <v>0.67513809623473819</v>
      </c>
      <c r="AM311">
        <f>((0.01)*SIN(RADIANS(AK311)))+'Centre of Gravity'!$E$18</f>
        <v>0.53133696998068269</v>
      </c>
    </row>
    <row r="312" spans="5:39">
      <c r="E312">
        <v>309</v>
      </c>
      <c r="F312">
        <f t="shared" si="38"/>
        <v>0.18873318527584626</v>
      </c>
      <c r="G312">
        <f t="shared" si="39"/>
        <v>6.6833926159054452E-2</v>
      </c>
      <c r="I312">
        <v>309</v>
      </c>
      <c r="J312">
        <f t="shared" si="32"/>
        <v>1.6450609523147435</v>
      </c>
      <c r="K312">
        <f t="shared" si="36"/>
        <v>7.0845298852828975E-2</v>
      </c>
      <c r="M312">
        <v>309</v>
      </c>
      <c r="N312">
        <f t="shared" si="33"/>
        <v>0.86049466745854519</v>
      </c>
      <c r="O312">
        <f t="shared" si="37"/>
        <v>0.38724718345439596</v>
      </c>
      <c r="Q312">
        <v>309</v>
      </c>
      <c r="R312">
        <f t="shared" si="34"/>
        <v>1.5222836906228754</v>
      </c>
      <c r="S312">
        <f t="shared" si="35"/>
        <v>0.22246259020327663</v>
      </c>
      <c r="AG312">
        <v>309</v>
      </c>
      <c r="AH312">
        <f>(0.01)*COS(RADIANS(AG312))+'Centre of Gravity'!$F$17</f>
        <v>0.76148291656330047</v>
      </c>
      <c r="AI312">
        <f>((0.01)*SIN(RADIANS(AG312)))+'Centre of Gravity'!$F$18</f>
        <v>0.71999763886932622</v>
      </c>
      <c r="AK312">
        <v>309</v>
      </c>
      <c r="AL312">
        <f>(0.01)*COS(RADIANS(AK312))+'Centre of Gravity'!$E$17</f>
        <v>0.67527468539197999</v>
      </c>
      <c r="AM312">
        <f>((0.01)*SIN(RADIANS(AK312)))+'Centre of Gravity'!$E$18</f>
        <v>0.53144561790218026</v>
      </c>
    </row>
    <row r="313" spans="5:39">
      <c r="E313">
        <v>310</v>
      </c>
      <c r="F313">
        <f t="shared" si="38"/>
        <v>0.19277200414499313</v>
      </c>
      <c r="G313">
        <f t="shared" si="39"/>
        <v>7.0163271508618452E-2</v>
      </c>
      <c r="I313">
        <v>310</v>
      </c>
      <c r="J313">
        <f t="shared" si="32"/>
        <v>1.6493421811193509</v>
      </c>
      <c r="K313">
        <f t="shared" si="36"/>
        <v>7.4374471532476838E-2</v>
      </c>
      <c r="M313">
        <v>310</v>
      </c>
      <c r="N313">
        <f t="shared" si="33"/>
        <v>0.86106224338798898</v>
      </c>
      <c r="O313">
        <f t="shared" si="37"/>
        <v>0.38771505694475067</v>
      </c>
      <c r="Q313">
        <v>310</v>
      </c>
      <c r="R313">
        <f t="shared" si="34"/>
        <v>1.5239375324075555</v>
      </c>
      <c r="S313">
        <f t="shared" si="35"/>
        <v>0.22382591216277384</v>
      </c>
      <c r="AG313">
        <v>310</v>
      </c>
      <c r="AH313">
        <f>(0.01)*COS(RADIANS(AG313))+'Centre of Gravity'!$F$17</f>
        <v>0.76161758874966745</v>
      </c>
      <c r="AI313">
        <f>((0.01)*SIN(RADIANS(AG313)))+'Centre of Gravity'!$F$18</f>
        <v>0.72010865405270619</v>
      </c>
      <c r="AK313">
        <v>310</v>
      </c>
      <c r="AL313">
        <f>(0.01)*COS(RADIANS(AK313))+'Centre of Gravity'!$E$17</f>
        <v>0.67540935757834697</v>
      </c>
      <c r="AM313">
        <f>((0.01)*SIN(RADIANS(AK313)))+'Centre of Gravity'!$E$18</f>
        <v>0.53155663308556023</v>
      </c>
    </row>
    <row r="314" spans="5:39">
      <c r="E314">
        <v>311</v>
      </c>
      <c r="F314">
        <f t="shared" si="38"/>
        <v>0.19675210279425306</v>
      </c>
      <c r="G314">
        <f t="shared" si="39"/>
        <v>7.3562596891190601E-2</v>
      </c>
      <c r="I314">
        <v>311</v>
      </c>
      <c r="J314">
        <f t="shared" si="32"/>
        <v>1.6535611653160822</v>
      </c>
      <c r="K314">
        <f t="shared" si="36"/>
        <v>7.797782444718071E-2</v>
      </c>
      <c r="M314">
        <v>311</v>
      </c>
      <c r="N314">
        <f t="shared" si="33"/>
        <v>0.86162156735455475</v>
      </c>
      <c r="O314">
        <f t="shared" si="37"/>
        <v>0.38819276474151126</v>
      </c>
      <c r="Q314">
        <v>311</v>
      </c>
      <c r="R314">
        <f t="shared" si="34"/>
        <v>1.5255673290551792</v>
      </c>
      <c r="S314">
        <f t="shared" si="35"/>
        <v>0.22521789000074241</v>
      </c>
      <c r="AG314">
        <v>311</v>
      </c>
      <c r="AH314">
        <f>(0.01)*COS(RADIANS(AG314))+'Centre of Gravity'!$F$17</f>
        <v>0.76175030294270718</v>
      </c>
      <c r="AI314">
        <f>((0.01)*SIN(RADIANS(AG314)))+'Centre of Gravity'!$F$18</f>
        <v>0.72022200268166825</v>
      </c>
      <c r="AK314">
        <v>311</v>
      </c>
      <c r="AL314">
        <f>(0.01)*COS(RADIANS(AK314))+'Centre of Gravity'!$E$17</f>
        <v>0.6755420717713867</v>
      </c>
      <c r="AM314">
        <f>((0.01)*SIN(RADIANS(AK314)))+'Centre of Gravity'!$E$18</f>
        <v>0.53166998171452229</v>
      </c>
    </row>
    <row r="315" spans="5:39">
      <c r="E315">
        <v>312</v>
      </c>
      <c r="F315">
        <f t="shared" si="38"/>
        <v>0.20067226884702144</v>
      </c>
      <c r="G315">
        <f t="shared" si="39"/>
        <v>7.7030866839329359E-2</v>
      </c>
      <c r="I315">
        <v>312</v>
      </c>
      <c r="J315">
        <f t="shared" si="32"/>
        <v>1.657716619761481</v>
      </c>
      <c r="K315">
        <f t="shared" si="36"/>
        <v>8.1654259980736249E-2</v>
      </c>
      <c r="M315">
        <v>312</v>
      </c>
      <c r="N315">
        <f t="shared" si="33"/>
        <v>0.86217246898274391</v>
      </c>
      <c r="O315">
        <f t="shared" si="37"/>
        <v>0.38868016133025518</v>
      </c>
      <c r="Q315">
        <v>312</v>
      </c>
      <c r="R315">
        <f t="shared" si="34"/>
        <v>1.5271725841138997</v>
      </c>
      <c r="S315">
        <f t="shared" si="35"/>
        <v>0.22663809970724852</v>
      </c>
      <c r="AG315">
        <v>312</v>
      </c>
      <c r="AH315">
        <f>(0.01)*COS(RADIANS(AG315))+'Centre of Gravity'!$F$17</f>
        <v>0.76188101871639069</v>
      </c>
      <c r="AI315">
        <f>((0.01)*SIN(RADIANS(AG315)))+'Centre of Gravity'!$F$18</f>
        <v>0.720337650229122</v>
      </c>
      <c r="AK315">
        <v>312</v>
      </c>
      <c r="AL315">
        <f>(0.01)*COS(RADIANS(AK315))+'Centre of Gravity'!$E$17</f>
        <v>0.67567278754507021</v>
      </c>
      <c r="AM315">
        <f>((0.01)*SIN(RADIANS(AK315)))+'Centre of Gravity'!$E$18</f>
        <v>0.53178562926197603</v>
      </c>
    </row>
    <row r="316" spans="5:39">
      <c r="E316">
        <v>313</v>
      </c>
      <c r="F316">
        <f t="shared" si="38"/>
        <v>0.20453130818274332</v>
      </c>
      <c r="G316">
        <f t="shared" si="39"/>
        <v>8.0567024884410809E-2</v>
      </c>
      <c r="I316">
        <v>313</v>
      </c>
      <c r="J316">
        <f t="shared" si="32"/>
        <v>1.6618072786638685</v>
      </c>
      <c r="K316">
        <f t="shared" si="36"/>
        <v>8.5402658255265745E-2</v>
      </c>
      <c r="M316">
        <v>313</v>
      </c>
      <c r="N316">
        <f t="shared" si="33"/>
        <v>0.86271478046258387</v>
      </c>
      <c r="O316">
        <f t="shared" si="37"/>
        <v>0.38917709824526003</v>
      </c>
      <c r="Q316">
        <v>313</v>
      </c>
      <c r="R316">
        <f t="shared" si="34"/>
        <v>1.5287528086074753</v>
      </c>
      <c r="S316">
        <f t="shared" si="35"/>
        <v>0.22808610867265772</v>
      </c>
      <c r="AG316">
        <v>313</v>
      </c>
      <c r="AH316">
        <f>(0.01)*COS(RADIANS(AG316))+'Centre of Gravity'!$F$17</f>
        <v>0.76200969625342707</v>
      </c>
      <c r="AI316">
        <f>((0.01)*SIN(RADIANS(AG316)))+'Centre of Gravity'!$F$18</f>
        <v>0.72045556146770418</v>
      </c>
      <c r="AK316">
        <v>313</v>
      </c>
      <c r="AL316">
        <f>(0.01)*COS(RADIANS(AK316))+'Centre of Gravity'!$E$17</f>
        <v>0.67580146508210659</v>
      </c>
      <c r="AM316">
        <f>((0.01)*SIN(RADIANS(AK316)))+'Centre of Gravity'!$E$18</f>
        <v>0.53190354050055821</v>
      </c>
    </row>
    <row r="317" spans="5:39">
      <c r="E317">
        <v>314</v>
      </c>
      <c r="F317">
        <f t="shared" si="38"/>
        <v>0.20832804530065327</v>
      </c>
      <c r="G317">
        <f t="shared" si="39"/>
        <v>8.4169993878438515E-2</v>
      </c>
      <c r="I317">
        <v>314</v>
      </c>
      <c r="J317">
        <f t="shared" si="32"/>
        <v>1.6658318959689153</v>
      </c>
      <c r="K317">
        <f t="shared" si="36"/>
        <v>8.9221877472342781E-2</v>
      </c>
      <c r="M317">
        <v>314</v>
      </c>
      <c r="N317">
        <f t="shared" si="33"/>
        <v>0.86324833660074429</v>
      </c>
      <c r="O317">
        <f t="shared" si="37"/>
        <v>0.38968342411472751</v>
      </c>
      <c r="Q317">
        <v>314</v>
      </c>
      <c r="R317">
        <f t="shared" si="34"/>
        <v>1.5303075211842172</v>
      </c>
      <c r="S317">
        <f t="shared" si="35"/>
        <v>0.22956147581941189</v>
      </c>
      <c r="AG317">
        <v>314</v>
      </c>
      <c r="AH317">
        <f>(0.01)*COS(RADIANS(AG317))+'Centre of Gravity'!$F$17</f>
        <v>0.76213629635739211</v>
      </c>
      <c r="AI317">
        <f>((0.01)*SIN(RADIANS(AG317)))+'Centre of Gravity'!$F$18</f>
        <v>0.72057570048050945</v>
      </c>
      <c r="AK317">
        <v>314</v>
      </c>
      <c r="AL317">
        <f>(0.01)*COS(RADIANS(AK317))+'Centre of Gravity'!$E$17</f>
        <v>0.67592806518607162</v>
      </c>
      <c r="AM317">
        <f>((0.01)*SIN(RADIANS(AK317)))+'Centre of Gravity'!$E$18</f>
        <v>0.53202367951336349</v>
      </c>
    </row>
    <row r="318" spans="5:39">
      <c r="E318">
        <v>315</v>
      </c>
      <c r="F318">
        <f t="shared" si="38"/>
        <v>0.21206132367784555</v>
      </c>
      <c r="G318">
        <f t="shared" si="39"/>
        <v>8.7838676322154363E-2</v>
      </c>
      <c r="I318">
        <v>315</v>
      </c>
      <c r="J318">
        <f t="shared" si="32"/>
        <v>1.6697892457392034</v>
      </c>
      <c r="K318">
        <f t="shared" si="36"/>
        <v>9.3110754260796486E-2</v>
      </c>
      <c r="M318">
        <v>315</v>
      </c>
      <c r="N318">
        <f t="shared" si="33"/>
        <v>0.86377297487085691</v>
      </c>
      <c r="O318">
        <f t="shared" si="37"/>
        <v>0.39019898470689296</v>
      </c>
      <c r="Q318">
        <v>315</v>
      </c>
      <c r="R318">
        <f t="shared" si="34"/>
        <v>1.5318362482636141</v>
      </c>
      <c r="S318">
        <f t="shared" si="35"/>
        <v>0.23106375173638596</v>
      </c>
      <c r="AG318">
        <v>315</v>
      </c>
      <c r="AH318">
        <f>(0.01)*COS(RADIANS(AG318))+'Centre of Gravity'!$F$17</f>
        <v>0.76226078046466761</v>
      </c>
      <c r="AI318">
        <f>((0.01)*SIN(RADIANS(AG318)))+'Centre of Gravity'!$F$18</f>
        <v>0.72069803067203042</v>
      </c>
      <c r="AK318">
        <v>315</v>
      </c>
      <c r="AL318">
        <f>(0.01)*COS(RADIANS(AK318))+'Centre of Gravity'!$E$17</f>
        <v>0.67605254929334713</v>
      </c>
      <c r="AM318">
        <f>((0.01)*SIN(RADIANS(AK318)))+'Centre of Gravity'!$E$18</f>
        <v>0.53214600970488446</v>
      </c>
    </row>
    <row r="319" spans="5:39">
      <c r="E319">
        <v>316</v>
      </c>
      <c r="F319">
        <f t="shared" si="38"/>
        <v>0.2157300061215614</v>
      </c>
      <c r="G319">
        <f t="shared" si="39"/>
        <v>9.1571954699346619E-2</v>
      </c>
      <c r="I319">
        <v>316</v>
      </c>
      <c r="J319">
        <f t="shared" si="32"/>
        <v>1.6736781225276571</v>
      </c>
      <c r="K319">
        <f t="shared" si="36"/>
        <v>9.7068104031084651E-2</v>
      </c>
      <c r="M319">
        <v>316</v>
      </c>
      <c r="N319">
        <f t="shared" si="33"/>
        <v>0.86428853546302231</v>
      </c>
      <c r="O319">
        <f t="shared" si="37"/>
        <v>0.39072362297700552</v>
      </c>
      <c r="Q319">
        <v>316</v>
      </c>
      <c r="R319">
        <f t="shared" si="34"/>
        <v>1.5333385241805881</v>
      </c>
      <c r="S319">
        <f t="shared" si="35"/>
        <v>0.23259247881578277</v>
      </c>
      <c r="AG319">
        <v>316</v>
      </c>
      <c r="AH319">
        <f>(0.01)*COS(RADIANS(AG319))+'Centre of Gravity'!$F$17</f>
        <v>0.76238311065618858</v>
      </c>
      <c r="AI319">
        <f>((0.01)*SIN(RADIANS(AG319)))+'Centre of Gravity'!$F$18</f>
        <v>0.72082251477930592</v>
      </c>
      <c r="AK319">
        <v>316</v>
      </c>
      <c r="AL319">
        <f>(0.01)*COS(RADIANS(AK319))+'Centre of Gravity'!$E$17</f>
        <v>0.6761748794848681</v>
      </c>
      <c r="AM319">
        <f>((0.01)*SIN(RADIANS(AK319)))+'Centre of Gravity'!$E$18</f>
        <v>0.53227049381215996</v>
      </c>
    </row>
    <row r="320" spans="5:39">
      <c r="E320">
        <v>317</v>
      </c>
      <c r="F320">
        <f t="shared" si="38"/>
        <v>0.21933297511558927</v>
      </c>
      <c r="G320">
        <f t="shared" si="39"/>
        <v>9.5368691817256768E-2</v>
      </c>
      <c r="I320">
        <v>317</v>
      </c>
      <c r="J320">
        <f t="shared" si="32"/>
        <v>1.6774973417447343</v>
      </c>
      <c r="K320">
        <f t="shared" si="36"/>
        <v>0.10109272133613179</v>
      </c>
      <c r="M320">
        <v>317</v>
      </c>
      <c r="N320">
        <f t="shared" si="33"/>
        <v>0.86479486133248984</v>
      </c>
      <c r="O320">
        <f t="shared" si="37"/>
        <v>0.391257179115166</v>
      </c>
      <c r="Q320">
        <v>317</v>
      </c>
      <c r="R320">
        <f t="shared" si="34"/>
        <v>1.5348138913273424</v>
      </c>
      <c r="S320">
        <f t="shared" si="35"/>
        <v>0.23414719139252485</v>
      </c>
      <c r="AG320">
        <v>317</v>
      </c>
      <c r="AH320">
        <f>(0.01)*COS(RADIANS(AG320))+'Centre of Gravity'!$F$17</f>
        <v>0.76250324966899385</v>
      </c>
      <c r="AI320">
        <f>((0.01)*SIN(RADIANS(AG320)))+'Centre of Gravity'!$F$18</f>
        <v>0.72094911488327096</v>
      </c>
      <c r="AK320">
        <v>317</v>
      </c>
      <c r="AL320">
        <f>(0.01)*COS(RADIANS(AK320))+'Centre of Gravity'!$E$17</f>
        <v>0.67629501849767337</v>
      </c>
      <c r="AM320">
        <f>((0.01)*SIN(RADIANS(AK320)))+'Centre of Gravity'!$E$18</f>
        <v>0.532397093916125</v>
      </c>
    </row>
    <row r="321" spans="5:39">
      <c r="E321">
        <v>318</v>
      </c>
      <c r="F321">
        <f t="shared" si="38"/>
        <v>0.22286913316067053</v>
      </c>
      <c r="G321">
        <f t="shared" si="39"/>
        <v>9.9227731152978449E-2</v>
      </c>
      <c r="I321">
        <v>318</v>
      </c>
      <c r="J321">
        <f t="shared" si="32"/>
        <v>1.6812457400192637</v>
      </c>
      <c r="K321">
        <f t="shared" si="36"/>
        <v>0.10518338023851898</v>
      </c>
      <c r="M321">
        <v>318</v>
      </c>
      <c r="N321">
        <f t="shared" si="33"/>
        <v>0.86529179824749458</v>
      </c>
      <c r="O321">
        <f t="shared" si="37"/>
        <v>0.39179949059500591</v>
      </c>
      <c r="Q321">
        <v>318</v>
      </c>
      <c r="R321">
        <f t="shared" si="34"/>
        <v>1.5362619002927516</v>
      </c>
      <c r="S321">
        <f t="shared" si="35"/>
        <v>0.23572741588610038</v>
      </c>
      <c r="AG321">
        <v>318</v>
      </c>
      <c r="AH321">
        <f>(0.01)*COS(RADIANS(AG321))+'Centre of Gravity'!$F$17</f>
        <v>0.76262116090757603</v>
      </c>
      <c r="AI321">
        <f>((0.01)*SIN(RADIANS(AG321)))+'Centre of Gravity'!$F$18</f>
        <v>0.72107779242030734</v>
      </c>
      <c r="AK321">
        <v>318</v>
      </c>
      <c r="AL321">
        <f>(0.01)*COS(RADIANS(AK321))+'Centre of Gravity'!$E$17</f>
        <v>0.67641292973625555</v>
      </c>
      <c r="AM321">
        <f>((0.01)*SIN(RADIANS(AK321)))+'Centre of Gravity'!$E$18</f>
        <v>0.53252577145316138</v>
      </c>
    </row>
    <row r="322" spans="5:39">
      <c r="E322">
        <v>319</v>
      </c>
      <c r="F322">
        <f t="shared" si="38"/>
        <v>0.22633740310880929</v>
      </c>
      <c r="G322">
        <f t="shared" si="39"/>
        <v>0.10314789720574682</v>
      </c>
      <c r="I322">
        <v>319</v>
      </c>
      <c r="J322">
        <f t="shared" si="32"/>
        <v>1.6849221755528192</v>
      </c>
      <c r="K322">
        <f t="shared" si="36"/>
        <v>0.1093388346839177</v>
      </c>
      <c r="M322">
        <v>319</v>
      </c>
      <c r="N322">
        <f t="shared" si="33"/>
        <v>0.86577919483623855</v>
      </c>
      <c r="O322">
        <f t="shared" si="37"/>
        <v>0.39235039222319507</v>
      </c>
      <c r="Q322">
        <v>319</v>
      </c>
      <c r="R322">
        <f t="shared" si="34"/>
        <v>1.5376821099992575</v>
      </c>
      <c r="S322">
        <f t="shared" si="35"/>
        <v>0.23733267094482069</v>
      </c>
      <c r="AG322">
        <v>319</v>
      </c>
      <c r="AH322">
        <f>(0.01)*COS(RADIANS(AG322))+'Centre of Gravity'!$F$17</f>
        <v>0.76273680845502978</v>
      </c>
      <c r="AI322">
        <f>((0.01)*SIN(RADIANS(AG322)))+'Centre of Gravity'!$F$18</f>
        <v>0.72120850819399085</v>
      </c>
      <c r="AK322">
        <v>319</v>
      </c>
      <c r="AL322">
        <f>(0.01)*COS(RADIANS(AK322))+'Centre of Gravity'!$E$17</f>
        <v>0.6765285772837093</v>
      </c>
      <c r="AM322">
        <f>((0.01)*SIN(RADIANS(AK322)))+'Centre of Gravity'!$E$18</f>
        <v>0.53265648722684489</v>
      </c>
    </row>
    <row r="323" spans="5:39">
      <c r="E323">
        <v>320</v>
      </c>
      <c r="F323">
        <f t="shared" si="38"/>
        <v>0.22973672849138144</v>
      </c>
      <c r="G323">
        <f t="shared" si="39"/>
        <v>0.10712799585500679</v>
      </c>
      <c r="I323">
        <v>320</v>
      </c>
      <c r="J323">
        <f t="shared" ref="J323:J386" si="40">($C$3)*COS(RADIANS(I323))+($C$14)</f>
        <v>1.6885255284675231</v>
      </c>
      <c r="K323">
        <f t="shared" si="36"/>
        <v>0.11355781888064906</v>
      </c>
      <c r="M323">
        <v>320</v>
      </c>
      <c r="N323">
        <f t="shared" ref="N323:N386" si="41">($C$8/2000)*COS(RADIANS(M323))+($V$4-($C$12/1000))</f>
        <v>0.86625690263299915</v>
      </c>
      <c r="O323">
        <f t="shared" si="37"/>
        <v>0.39290971618976078</v>
      </c>
      <c r="Q323">
        <v>320</v>
      </c>
      <c r="R323">
        <f t="shared" ref="R323:R386" si="42">($C$9/2000)*COS(RADIANS(Q323))+($C$14)</f>
        <v>1.5390740878372262</v>
      </c>
      <c r="S323">
        <f t="shared" ref="S323:S362" si="43">(($C$9/2000)*SIN(RADIANS(Q323)))+$C$3</f>
        <v>0.23896246759244444</v>
      </c>
      <c r="AG323">
        <v>320</v>
      </c>
      <c r="AH323">
        <f>(0.01)*COS(RADIANS(AG323))+'Centre of Gravity'!$F$17</f>
        <v>0.76285015708399184</v>
      </c>
      <c r="AI323">
        <f>((0.01)*SIN(RADIANS(AG323)))+'Centre of Gravity'!$F$18</f>
        <v>0.72134122238703058</v>
      </c>
      <c r="AK323">
        <v>320</v>
      </c>
      <c r="AL323">
        <f>(0.01)*COS(RADIANS(AK323))+'Centre of Gravity'!$E$17</f>
        <v>0.67664192591267136</v>
      </c>
      <c r="AM323">
        <f>((0.01)*SIN(RADIANS(AK323)))+'Centre of Gravity'!$E$18</f>
        <v>0.53278920141988462</v>
      </c>
    </row>
    <row r="324" spans="5:39">
      <c r="E324">
        <v>321</v>
      </c>
      <c r="F324">
        <f t="shared" si="38"/>
        <v>0.23306607384094546</v>
      </c>
      <c r="G324">
        <f t="shared" si="39"/>
        <v>0.11116681472415363</v>
      </c>
      <c r="I324">
        <v>321</v>
      </c>
      <c r="J324">
        <f t="shared" si="40"/>
        <v>1.6920547011471709</v>
      </c>
      <c r="K324">
        <f t="shared" ref="K324:K362" si="44">(($C$3)*SIN(RADIANS(E324)))+$C$3</f>
        <v>0.11783904768525655</v>
      </c>
      <c r="M324">
        <v>321</v>
      </c>
      <c r="N324">
        <f t="shared" si="41"/>
        <v>0.86672477612335386</v>
      </c>
      <c r="O324">
        <f t="shared" ref="O324:O362" si="45">(($C$8/2000)*SIN(RADIANS(M324)))+($C$10/1000)</f>
        <v>0.39347729211920457</v>
      </c>
      <c r="Q324">
        <v>321</v>
      </c>
      <c r="R324">
        <f t="shared" si="42"/>
        <v>1.5404374097967233</v>
      </c>
      <c r="S324">
        <f t="shared" si="43"/>
        <v>0.24061630937712464</v>
      </c>
      <c r="AG324">
        <v>321</v>
      </c>
      <c r="AH324">
        <f>(0.01)*COS(RADIANS(AG324))+'Centre of Gravity'!$F$17</f>
        <v>0.76296117226737181</v>
      </c>
      <c r="AI324">
        <f>((0.01)*SIN(RADIANS(AG324)))+'Centre of Gravity'!$F$18</f>
        <v>0.72147589457339756</v>
      </c>
      <c r="AK324">
        <v>321</v>
      </c>
      <c r="AL324">
        <f>(0.01)*COS(RADIANS(AK324))+'Centre of Gravity'!$E$17</f>
        <v>0.67675294109605133</v>
      </c>
      <c r="AM324">
        <f>((0.01)*SIN(RADIANS(AK324)))+'Centre of Gravity'!$E$18</f>
        <v>0.5329238736062516</v>
      </c>
    </row>
    <row r="325" spans="5:39">
      <c r="E325">
        <v>322</v>
      </c>
      <c r="F325">
        <f t="shared" ref="F325:F362" si="46">($C$2)*COS(RADIANS(E325))</f>
        <v>0.23632442500665593</v>
      </c>
      <c r="G325">
        <f t="shared" ref="G325:G362" si="47">(($C$2)*SIN(RADIANS(E325)))+$C$2</f>
        <v>0.11526312354983512</v>
      </c>
      <c r="I325">
        <v>322</v>
      </c>
      <c r="J325">
        <f t="shared" si="40"/>
        <v>1.6955086185715769</v>
      </c>
      <c r="K325">
        <f t="shared" si="44"/>
        <v>0.12218121699397325</v>
      </c>
      <c r="M325">
        <v>322</v>
      </c>
      <c r="N325">
        <f t="shared" si="41"/>
        <v>0.86718267278850514</v>
      </c>
      <c r="O325">
        <f t="shared" si="45"/>
        <v>0.39405294712240013</v>
      </c>
      <c r="Q325">
        <v>322</v>
      </c>
      <c r="R325">
        <f t="shared" si="42"/>
        <v>1.5417716605966736</v>
      </c>
      <c r="S325">
        <f t="shared" si="43"/>
        <v>0.2422936925226325</v>
      </c>
      <c r="AG325">
        <v>322</v>
      </c>
      <c r="AH325">
        <f>(0.01)*COS(RADIANS(AG325))+'Centre of Gravity'!$F$17</f>
        <v>0.76306982018886937</v>
      </c>
      <c r="AI325">
        <f>((0.01)*SIN(RADIANS(AG325)))+'Centre of Gravity'!$F$18</f>
        <v>0.72161248373063935</v>
      </c>
      <c r="AK325">
        <v>322</v>
      </c>
      <c r="AL325">
        <f>(0.01)*COS(RADIANS(AK325))+'Centre of Gravity'!$E$17</f>
        <v>0.67686158901754889</v>
      </c>
      <c r="AM325">
        <f>((0.01)*SIN(RADIANS(AK325)))+'Centre of Gravity'!$E$18</f>
        <v>0.53306046276349339</v>
      </c>
    </row>
    <row r="326" spans="5:39">
      <c r="E326">
        <v>323</v>
      </c>
      <c r="F326">
        <f t="shared" si="46"/>
        <v>0.23951078946318313</v>
      </c>
      <c r="G326">
        <f t="shared" si="47"/>
        <v>0.11941567455670071</v>
      </c>
      <c r="I326">
        <v>323</v>
      </c>
      <c r="J326">
        <f t="shared" si="40"/>
        <v>1.6988862286440345</v>
      </c>
      <c r="K326">
        <f t="shared" si="44"/>
        <v>0.12658300413996385</v>
      </c>
      <c r="M326">
        <v>323</v>
      </c>
      <c r="N326">
        <f t="shared" si="41"/>
        <v>0.86763045314869303</v>
      </c>
      <c r="O326">
        <f t="shared" si="45"/>
        <v>0.39463650584925691</v>
      </c>
      <c r="Q326">
        <v>323</v>
      </c>
      <c r="R326">
        <f t="shared" si="42"/>
        <v>1.5430764338113578</v>
      </c>
      <c r="S326">
        <f t="shared" si="43"/>
        <v>0.24399410608181266</v>
      </c>
      <c r="AG326">
        <v>323</v>
      </c>
      <c r="AH326">
        <f>(0.01)*COS(RADIANS(AG326))+'Centre of Gravity'!$F$17</f>
        <v>0.76317606775327507</v>
      </c>
      <c r="AI326">
        <f>((0.01)*SIN(RADIANS(AG326)))+'Centre of Gravity'!$F$18</f>
        <v>0.7217509482523754</v>
      </c>
      <c r="AK326">
        <v>323</v>
      </c>
      <c r="AL326">
        <f>(0.01)*COS(RADIANS(AK326))+'Centre of Gravity'!$E$17</f>
        <v>0.67696783658195459</v>
      </c>
      <c r="AM326">
        <f>((0.01)*SIN(RADIANS(AK326)))+'Centre of Gravity'!$E$18</f>
        <v>0.53319892728522944</v>
      </c>
    </row>
    <row r="327" spans="5:39">
      <c r="E327">
        <v>324</v>
      </c>
      <c r="F327">
        <f t="shared" si="46"/>
        <v>0.24262419661304671</v>
      </c>
      <c r="G327">
        <f t="shared" si="47"/>
        <v>0.12362320283748723</v>
      </c>
      <c r="I327">
        <v>324</v>
      </c>
      <c r="J327">
        <f t="shared" si="40"/>
        <v>1.7021865025117957</v>
      </c>
      <c r="K327">
        <f t="shared" si="44"/>
        <v>0.1310430682962227</v>
      </c>
      <c r="M327">
        <v>324</v>
      </c>
      <c r="N327">
        <f t="shared" si="41"/>
        <v>0.86806798080568204</v>
      </c>
      <c r="O327">
        <f t="shared" si="45"/>
        <v>0.39522779054213369</v>
      </c>
      <c r="Q327">
        <v>324</v>
      </c>
      <c r="R327">
        <f t="shared" si="42"/>
        <v>1.5443513319942155</v>
      </c>
      <c r="S327">
        <f t="shared" si="43"/>
        <v>0.24571703209222276</v>
      </c>
      <c r="AG327">
        <v>324</v>
      </c>
      <c r="AH327">
        <f>(0.01)*COS(RADIANS(AG327))+'Centre of Gravity'!$F$17</f>
        <v>0.76327988259655155</v>
      </c>
      <c r="AI327">
        <f>((0.01)*SIN(RADIANS(AG327)))+'Centre of Gravity'!$F$18</f>
        <v>0.72189124596097121</v>
      </c>
      <c r="AK327">
        <v>324</v>
      </c>
      <c r="AL327">
        <f>(0.01)*COS(RADIANS(AK327))+'Centre of Gravity'!$E$17</f>
        <v>0.67707165142523107</v>
      </c>
      <c r="AM327">
        <f>((0.01)*SIN(RADIANS(AK327)))+'Centre of Gravity'!$E$18</f>
        <v>0.53333922499382524</v>
      </c>
    </row>
    <row r="328" spans="5:39">
      <c r="E328">
        <v>325</v>
      </c>
      <c r="F328">
        <f t="shared" si="46"/>
        <v>0.24566369808226857</v>
      </c>
      <c r="G328">
        <f t="shared" si="47"/>
        <v>0.12788442673832115</v>
      </c>
      <c r="I328">
        <v>325</v>
      </c>
      <c r="J328">
        <f t="shared" si="40"/>
        <v>1.7054084348794705</v>
      </c>
      <c r="K328">
        <f t="shared" si="44"/>
        <v>0.1355600508840023</v>
      </c>
      <c r="M328">
        <v>325</v>
      </c>
      <c r="N328">
        <f t="shared" si="41"/>
        <v>0.86849512248430938</v>
      </c>
      <c r="O328">
        <f t="shared" si="45"/>
        <v>0.39582662108998512</v>
      </c>
      <c r="Q328">
        <v>325</v>
      </c>
      <c r="R328">
        <f t="shared" si="42"/>
        <v>1.5455959667989096</v>
      </c>
      <c r="S328">
        <f t="shared" si="43"/>
        <v>0.24746194573390967</v>
      </c>
      <c r="AG328">
        <v>325</v>
      </c>
      <c r="AH328">
        <f>(0.01)*COS(RADIANS(AG328))+'Centre of Gravity'!$F$17</f>
        <v>0.76338123309569206</v>
      </c>
      <c r="AI328">
        <f>((0.01)*SIN(RADIANS(AG328)))+'Centre of Gravity'!$F$18</f>
        <v>0.72203333412038551</v>
      </c>
      <c r="AK328">
        <v>325</v>
      </c>
      <c r="AL328">
        <f>(0.01)*COS(RADIANS(AK328))+'Centre of Gravity'!$E$17</f>
        <v>0.67717300192437158</v>
      </c>
      <c r="AM328">
        <f>((0.01)*SIN(RADIANS(AK328)))+'Centre of Gravity'!$E$18</f>
        <v>0.53348131315323954</v>
      </c>
    </row>
    <row r="329" spans="5:39">
      <c r="E329">
        <v>326</v>
      </c>
      <c r="F329">
        <f t="shared" si="46"/>
        <v>0.24862836800925706</v>
      </c>
      <c r="G329">
        <f t="shared" si="47"/>
        <v>0.1321980482491231</v>
      </c>
      <c r="I329">
        <v>326</v>
      </c>
      <c r="J329">
        <f t="shared" si="40"/>
        <v>1.7085510443152478</v>
      </c>
      <c r="K329">
        <f t="shared" si="44"/>
        <v>0.14013257598664966</v>
      </c>
      <c r="M329">
        <v>326</v>
      </c>
      <c r="N329">
        <f t="shared" si="41"/>
        <v>0.86891174807308202</v>
      </c>
      <c r="O329">
        <f t="shared" si="45"/>
        <v>0.39643281508322536</v>
      </c>
      <c r="Q329">
        <v>326</v>
      </c>
      <c r="R329">
        <f t="shared" si="42"/>
        <v>1.5468099590976221</v>
      </c>
      <c r="S329">
        <f t="shared" si="43"/>
        <v>0.24922831548927493</v>
      </c>
      <c r="AG329">
        <v>326</v>
      </c>
      <c r="AH329">
        <f>(0.01)*COS(RADIANS(AG329))+'Centre of Gravity'!$F$17</f>
        <v>0.76348008837835257</v>
      </c>
      <c r="AI329">
        <f>((0.01)*SIN(RADIANS(AG329)))+'Centre of Gravity'!$F$18</f>
        <v>0.72217716944918842</v>
      </c>
      <c r="AK329">
        <v>326</v>
      </c>
      <c r="AL329">
        <f>(0.01)*COS(RADIANS(AK329))+'Centre of Gravity'!$E$17</f>
        <v>0.67727185720703209</v>
      </c>
      <c r="AM329">
        <f>((0.01)*SIN(RADIANS(AK329)))+'Centre of Gravity'!$E$18</f>
        <v>0.53362514848204246</v>
      </c>
    </row>
    <row r="330" spans="5:39">
      <c r="E330">
        <v>327</v>
      </c>
      <c r="F330">
        <f t="shared" si="46"/>
        <v>0.2515173033268327</v>
      </c>
      <c r="G330">
        <f t="shared" si="47"/>
        <v>0.1365627533989934</v>
      </c>
      <c r="I330">
        <v>327</v>
      </c>
      <c r="J330">
        <f t="shared" si="40"/>
        <v>1.7116133735498504</v>
      </c>
      <c r="K330">
        <f t="shared" si="44"/>
        <v>0.1447592507687229</v>
      </c>
      <c r="M330">
        <v>327</v>
      </c>
      <c r="N330">
        <f t="shared" si="41"/>
        <v>0.86931773066380968</v>
      </c>
      <c r="O330">
        <f t="shared" si="45"/>
        <v>0.39704618786929169</v>
      </c>
      <c r="Q330">
        <v>327</v>
      </c>
      <c r="R330">
        <f t="shared" si="42"/>
        <v>1.5479929390965379</v>
      </c>
      <c r="S330">
        <f t="shared" si="43"/>
        <v>0.25101560330497957</v>
      </c>
      <c r="AG330">
        <v>327</v>
      </c>
      <c r="AH330">
        <f>(0.01)*COS(RADIANS(AG330))+'Centre of Gravity'!$F$17</f>
        <v>0.76357641833225631</v>
      </c>
      <c r="AI330">
        <f>((0.01)*SIN(RADIANS(AG330)))+'Centre of Gravity'!$F$18</f>
        <v>0.72232270813374566</v>
      </c>
      <c r="AK330">
        <v>327</v>
      </c>
      <c r="AL330">
        <f>(0.01)*COS(RADIANS(AK330))+'Centre of Gravity'!$E$17</f>
        <v>0.67736818716093583</v>
      </c>
      <c r="AM330">
        <f>((0.01)*SIN(RADIANS(AK330)))+'Centre of Gravity'!$E$18</f>
        <v>0.5337706871665997</v>
      </c>
    </row>
    <row r="331" spans="5:39">
      <c r="E331">
        <v>328</v>
      </c>
      <c r="F331">
        <f t="shared" si="46"/>
        <v>0.25432962403731213</v>
      </c>
      <c r="G331">
        <f t="shared" si="47"/>
        <v>0.14097721265646182</v>
      </c>
      <c r="I331">
        <v>328</v>
      </c>
      <c r="J331">
        <f t="shared" si="40"/>
        <v>1.7145944897681278</v>
      </c>
      <c r="K331">
        <f t="shared" si="44"/>
        <v>0.14943866590026411</v>
      </c>
      <c r="M331">
        <v>328</v>
      </c>
      <c r="N331">
        <f t="shared" si="41"/>
        <v>0.86971294659026244</v>
      </c>
      <c r="O331">
        <f t="shared" si="45"/>
        <v>0.39766655260889155</v>
      </c>
      <c r="Q331">
        <v>328</v>
      </c>
      <c r="R331">
        <f t="shared" si="42"/>
        <v>1.5491445464484899</v>
      </c>
      <c r="S331">
        <f t="shared" si="43"/>
        <v>0.25282326475584121</v>
      </c>
      <c r="AG331">
        <v>328</v>
      </c>
      <c r="AH331">
        <f>(0.01)*COS(RADIANS(AG331))+'Centre of Gravity'!$F$17</f>
        <v>0.76367019361436639</v>
      </c>
      <c r="AI331">
        <f>((0.01)*SIN(RADIANS(AG331)))+'Centre of Gravity'!$F$18</f>
        <v>0.7224699058415639</v>
      </c>
      <c r="AK331">
        <v>328</v>
      </c>
      <c r="AL331">
        <f>(0.01)*COS(RADIANS(AK331))+'Centre of Gravity'!$E$17</f>
        <v>0.67746196244304591</v>
      </c>
      <c r="AM331">
        <f>((0.01)*SIN(RADIANS(AK331)))+'Centre of Gravity'!$E$18</f>
        <v>0.53391788487441794</v>
      </c>
    </row>
    <row r="332" spans="5:39">
      <c r="E332">
        <v>329</v>
      </c>
      <c r="F332">
        <f t="shared" si="46"/>
        <v>0.25706447348056344</v>
      </c>
      <c r="G332">
        <f t="shared" si="47"/>
        <v>0.14544008133447467</v>
      </c>
      <c r="I332">
        <v>329</v>
      </c>
      <c r="J332">
        <f t="shared" si="40"/>
        <v>1.7174934848932015</v>
      </c>
      <c r="K332">
        <f t="shared" si="44"/>
        <v>0.15416939598609367</v>
      </c>
      <c r="M332">
        <v>329</v>
      </c>
      <c r="N332">
        <f t="shared" si="41"/>
        <v>0.87009727546584037</v>
      </c>
      <c r="O332">
        <f t="shared" si="45"/>
        <v>0.39829372033291571</v>
      </c>
      <c r="Q332">
        <v>329</v>
      </c>
      <c r="R332">
        <f t="shared" si="42"/>
        <v>1.5502644303627229</v>
      </c>
      <c r="S332">
        <f t="shared" si="43"/>
        <v>0.25465074921067071</v>
      </c>
      <c r="AG332">
        <v>329</v>
      </c>
      <c r="AH332">
        <f>(0.01)*COS(RADIANS(AG332))+'Centre of Gravity'!$F$17</f>
        <v>0.76376138565982321</v>
      </c>
      <c r="AI332">
        <f>((0.01)*SIN(RADIANS(AG332)))+'Centre of Gravity'!$F$18</f>
        <v>0.72261871773479536</v>
      </c>
      <c r="AK332">
        <v>329</v>
      </c>
      <c r="AL332">
        <f>(0.01)*COS(RADIANS(AK332))+'Centre of Gravity'!$E$17</f>
        <v>0.67755315448850273</v>
      </c>
      <c r="AM332">
        <f>((0.01)*SIN(RADIANS(AK332)))+'Centre of Gravity'!$E$18</f>
        <v>0.5340666967676494</v>
      </c>
    </row>
    <row r="333" spans="5:39">
      <c r="E333">
        <v>330</v>
      </c>
      <c r="F333">
        <f t="shared" si="46"/>
        <v>0.25972101859495306</v>
      </c>
      <c r="G333">
        <f t="shared" si="47"/>
        <v>0.14994999999999986</v>
      </c>
      <c r="I333">
        <v>330</v>
      </c>
      <c r="J333">
        <f t="shared" si="40"/>
        <v>1.720309475863073</v>
      </c>
      <c r="K333">
        <f t="shared" si="44"/>
        <v>0.15894999999999984</v>
      </c>
      <c r="M333">
        <v>330</v>
      </c>
      <c r="N333">
        <f t="shared" si="41"/>
        <v>0.87047060022024503</v>
      </c>
      <c r="O333">
        <f t="shared" si="45"/>
        <v>0.39892749999999999</v>
      </c>
      <c r="Q333">
        <v>330</v>
      </c>
      <c r="R333">
        <f t="shared" si="42"/>
        <v>1.551352249711748</v>
      </c>
      <c r="S333">
        <f t="shared" si="43"/>
        <v>0.25649749999999988</v>
      </c>
      <c r="AG333">
        <v>330</v>
      </c>
      <c r="AH333">
        <f>(0.01)*COS(RADIANS(AG333))+'Centre of Gravity'!$F$17</f>
        <v>0.76384996669064653</v>
      </c>
      <c r="AI333">
        <f>((0.01)*SIN(RADIANS(AG333)))+'Centre of Gravity'!$F$18</f>
        <v>0.72276909848389592</v>
      </c>
      <c r="AK333">
        <v>330</v>
      </c>
      <c r="AL333">
        <f>(0.01)*COS(RADIANS(AK333))+'Centre of Gravity'!$E$17</f>
        <v>0.67764173551932605</v>
      </c>
      <c r="AM333">
        <f>((0.01)*SIN(RADIANS(AK333)))+'Centre of Gravity'!$E$18</f>
        <v>0.53421707751674996</v>
      </c>
    </row>
    <row r="334" spans="5:39">
      <c r="E334">
        <v>331</v>
      </c>
      <c r="F334">
        <f t="shared" si="46"/>
        <v>0.26229845017110481</v>
      </c>
      <c r="G334">
        <f t="shared" si="47"/>
        <v>0.15450559488812357</v>
      </c>
      <c r="I334">
        <v>331</v>
      </c>
      <c r="J334">
        <f t="shared" si="40"/>
        <v>1.723041604899614</v>
      </c>
      <c r="K334">
        <f t="shared" si="44"/>
        <v>0.16377902172368949</v>
      </c>
      <c r="M334">
        <v>331</v>
      </c>
      <c r="N334">
        <f t="shared" si="41"/>
        <v>0.87083280713513966</v>
      </c>
      <c r="O334">
        <f t="shared" si="45"/>
        <v>0.39956769855471813</v>
      </c>
      <c r="Q334">
        <v>331</v>
      </c>
      <c r="R334">
        <f t="shared" si="42"/>
        <v>1.5524076731352536</v>
      </c>
      <c r="S334">
        <f t="shared" si="43"/>
        <v>0.25836295458564856</v>
      </c>
      <c r="AG334">
        <v>331</v>
      </c>
      <c r="AH334">
        <f>(0.01)*COS(RADIANS(AG334))+'Centre of Gravity'!$F$17</f>
        <v>0.76393590972419612</v>
      </c>
      <c r="AI334">
        <f>((0.01)*SIN(RADIANS(AG334)))+'Centre of Gravity'!$F$18</f>
        <v>0.72292100228143252</v>
      </c>
      <c r="AK334">
        <v>331</v>
      </c>
      <c r="AL334">
        <f>(0.01)*COS(RADIANS(AK334))+'Centre of Gravity'!$E$17</f>
        <v>0.67772767855287563</v>
      </c>
      <c r="AM334">
        <f>((0.01)*SIN(RADIANS(AK334)))+'Centre of Gravity'!$E$18</f>
        <v>0.53436898131428656</v>
      </c>
    </row>
    <row r="335" spans="5:39">
      <c r="E335">
        <v>332</v>
      </c>
      <c r="F335">
        <f t="shared" si="46"/>
        <v>0.2647959830983922</v>
      </c>
      <c r="G335">
        <f t="shared" si="47"/>
        <v>0.15910547832051133</v>
      </c>
      <c r="I335">
        <v>332</v>
      </c>
      <c r="J335">
        <f t="shared" si="40"/>
        <v>1.7256890397698528</v>
      </c>
      <c r="K335">
        <f t="shared" si="44"/>
        <v>0.16865499019036528</v>
      </c>
      <c r="M335">
        <v>332</v>
      </c>
      <c r="N335">
        <f t="shared" si="41"/>
        <v>0.87118378587878931</v>
      </c>
      <c r="O335">
        <f t="shared" si="45"/>
        <v>0.40021412098638864</v>
      </c>
      <c r="Q335">
        <v>332</v>
      </c>
      <c r="R335">
        <f t="shared" si="42"/>
        <v>1.5534303791410407</v>
      </c>
      <c r="S335">
        <f t="shared" si="43"/>
        <v>0.26024654473207864</v>
      </c>
      <c r="AG335">
        <v>332</v>
      </c>
      <c r="AH335">
        <f>(0.01)*COS(RADIANS(AG335))+'Centre of Gravity'!$F$17</f>
        <v>0.7640191885813914</v>
      </c>
      <c r="AI335">
        <f>((0.01)*SIN(RADIANS(AG335)))+'Centre of Gravity'!$F$18</f>
        <v>0.72307438285603698</v>
      </c>
      <c r="AK335">
        <v>332</v>
      </c>
      <c r="AL335">
        <f>(0.01)*COS(RADIANS(AK335))+'Centre of Gravity'!$E$17</f>
        <v>0.67781095741007091</v>
      </c>
      <c r="AM335">
        <f>((0.01)*SIN(RADIANS(AK335)))+'Centre of Gravity'!$E$18</f>
        <v>0.53452236188889102</v>
      </c>
    </row>
    <row r="336" spans="5:39">
      <c r="E336">
        <v>333</v>
      </c>
      <c r="F336">
        <f t="shared" si="46"/>
        <v>0.2672128566040915</v>
      </c>
      <c r="G336">
        <f t="shared" si="47"/>
        <v>0.16374824912810987</v>
      </c>
      <c r="I336">
        <v>333</v>
      </c>
      <c r="J336">
        <f t="shared" si="40"/>
        <v>1.728250974039482</v>
      </c>
      <c r="K336">
        <f t="shared" si="44"/>
        <v>0.173576420132798</v>
      </c>
      <c r="M336">
        <v>333</v>
      </c>
      <c r="N336">
        <f t="shared" si="41"/>
        <v>0.87152342953966855</v>
      </c>
      <c r="O336">
        <f t="shared" si="45"/>
        <v>0.40086657038847678</v>
      </c>
      <c r="Q336">
        <v>333</v>
      </c>
      <c r="R336">
        <f t="shared" si="42"/>
        <v>1.5544200562029526</v>
      </c>
      <c r="S336">
        <f t="shared" si="43"/>
        <v>0.2621476966794849</v>
      </c>
      <c r="AG336">
        <v>333</v>
      </c>
      <c r="AH336">
        <f>(0.01)*COS(RADIANS(AG336))+'Centre of Gravity'!$F$17</f>
        <v>0.76409977789468575</v>
      </c>
      <c r="AI336">
        <f>((0.01)*SIN(RADIANS(AG336)))+'Centre of Gravity'!$F$18</f>
        <v>0.7232291934865005</v>
      </c>
      <c r="AK336">
        <v>333</v>
      </c>
      <c r="AL336">
        <f>(0.01)*COS(RADIANS(AK336))+'Centre of Gravity'!$E$17</f>
        <v>0.67789154672336527</v>
      </c>
      <c r="AM336">
        <f>((0.01)*SIN(RADIANS(AK336)))+'Centre of Gravity'!$E$18</f>
        <v>0.53467717251935454</v>
      </c>
    </row>
    <row r="337" spans="5:39">
      <c r="E337">
        <v>334</v>
      </c>
      <c r="F337">
        <f t="shared" si="46"/>
        <v>0.26954833448512011</v>
      </c>
      <c r="G337">
        <f t="shared" si="47"/>
        <v>0.16843249307795558</v>
      </c>
      <c r="I337">
        <v>334</v>
      </c>
      <c r="J337">
        <f t="shared" si="40"/>
        <v>1.7307266273185051</v>
      </c>
      <c r="K337">
        <f t="shared" si="44"/>
        <v>0.17854181243575215</v>
      </c>
      <c r="M337">
        <v>334</v>
      </c>
      <c r="N337">
        <f t="shared" si="41"/>
        <v>0.87185163465902826</v>
      </c>
      <c r="O337">
        <f t="shared" si="45"/>
        <v>0.4015248480185743</v>
      </c>
      <c r="Q337">
        <v>334</v>
      </c>
      <c r="R337">
        <f t="shared" si="42"/>
        <v>1.5553764028557693</v>
      </c>
      <c r="S337">
        <f t="shared" si="43"/>
        <v>0.26406583131856726</v>
      </c>
      <c r="AG337">
        <v>334</v>
      </c>
      <c r="AH337">
        <f>(0.01)*COS(RADIANS(AG337))+'Centre of Gravity'!$F$17</f>
        <v>0.76417765311579378</v>
      </c>
      <c r="AI337">
        <f>((0.01)*SIN(RADIANS(AG337)))+'Centre of Gravity'!$F$18</f>
        <v>0.72338538701600519</v>
      </c>
      <c r="AK337">
        <v>334</v>
      </c>
      <c r="AL337">
        <f>(0.01)*COS(RADIANS(AK337))+'Centre of Gravity'!$E$17</f>
        <v>0.67796942194447329</v>
      </c>
      <c r="AM337">
        <f>((0.01)*SIN(RADIANS(AK337)))+'Centre of Gravity'!$E$18</f>
        <v>0.53483336604885923</v>
      </c>
    </row>
    <row r="338" spans="5:39">
      <c r="E338">
        <v>335</v>
      </c>
      <c r="F338">
        <f t="shared" si="46"/>
        <v>0.27180170533229137</v>
      </c>
      <c r="G338">
        <f t="shared" si="47"/>
        <v>0.17315678330396431</v>
      </c>
      <c r="I338">
        <v>335</v>
      </c>
      <c r="J338">
        <f t="shared" si="40"/>
        <v>1.7331152454989511</v>
      </c>
      <c r="K338">
        <f t="shared" si="44"/>
        <v>0.1835496545926317</v>
      </c>
      <c r="M338">
        <v>335</v>
      </c>
      <c r="N338">
        <f t="shared" si="41"/>
        <v>0.87216830126240941</v>
      </c>
      <c r="O338">
        <f t="shared" si="45"/>
        <v>0.40218875335893822</v>
      </c>
      <c r="Q338">
        <v>335</v>
      </c>
      <c r="R338">
        <f t="shared" si="42"/>
        <v>1.5562991277870359</v>
      </c>
      <c r="S338">
        <f t="shared" si="43"/>
        <v>0.26600036436693342</v>
      </c>
      <c r="AG338">
        <v>335</v>
      </c>
      <c r="AH338">
        <f>(0.01)*COS(RADIANS(AG338))+'Centre of Gravity'!$F$17</f>
        <v>0.76425279052316863</v>
      </c>
      <c r="AI338">
        <f>((0.01)*SIN(RADIANS(AG338)))+'Centre of Gravity'!$F$18</f>
        <v>0.72354291586648889</v>
      </c>
      <c r="AK338">
        <v>335</v>
      </c>
      <c r="AL338">
        <f>(0.01)*COS(RADIANS(AK338))+'Centre of Gravity'!$E$17</f>
        <v>0.67804455935184815</v>
      </c>
      <c r="AM338">
        <f>((0.01)*SIN(RADIANS(AK338)))+'Centre of Gravity'!$E$18</f>
        <v>0.53499089489934293</v>
      </c>
    </row>
    <row r="339" spans="5:39">
      <c r="E339">
        <v>336</v>
      </c>
      <c r="F339">
        <f t="shared" si="46"/>
        <v>0.27397228274701602</v>
      </c>
      <c r="G339">
        <f t="shared" si="47"/>
        <v>0.17791968074156755</v>
      </c>
      <c r="I339">
        <v>336</v>
      </c>
      <c r="J339">
        <f t="shared" si="40"/>
        <v>1.7354161009845828</v>
      </c>
      <c r="K339">
        <f t="shared" si="44"/>
        <v>0.1885984211662031</v>
      </c>
      <c r="M339">
        <v>336</v>
      </c>
      <c r="N339">
        <f t="shared" si="41"/>
        <v>0.87247333289009721</v>
      </c>
      <c r="O339">
        <f t="shared" si="45"/>
        <v>0.40285808417757041</v>
      </c>
      <c r="Q339">
        <v>336</v>
      </c>
      <c r="R339">
        <f t="shared" si="42"/>
        <v>1.5571879499257997</v>
      </c>
      <c r="S339">
        <f t="shared" si="43"/>
        <v>0.26795070654707631</v>
      </c>
      <c r="AG339">
        <v>336</v>
      </c>
      <c r="AH339">
        <f>(0.01)*COS(RADIANS(AG339))+'Centre of Gravity'!$F$17</f>
        <v>0.76432516722922816</v>
      </c>
      <c r="AI339">
        <f>((0.01)*SIN(RADIANS(AG339)))+'Centre of Gravity'!$F$18</f>
        <v>0.72370173205313792</v>
      </c>
      <c r="AK339">
        <v>336</v>
      </c>
      <c r="AL339">
        <f>(0.01)*COS(RADIANS(AK339))+'Centre of Gravity'!$E$17</f>
        <v>0.67811693605790768</v>
      </c>
      <c r="AM339">
        <f>((0.01)*SIN(RADIANS(AK339)))+'Centre of Gravity'!$E$18</f>
        <v>0.53514971108599196</v>
      </c>
    </row>
    <row r="340" spans="5:39">
      <c r="E340">
        <v>337</v>
      </c>
      <c r="F340">
        <f t="shared" si="46"/>
        <v>0.27605940555038683</v>
      </c>
      <c r="G340">
        <f t="shared" si="47"/>
        <v>0.18271973456606677</v>
      </c>
      <c r="I340">
        <v>337</v>
      </c>
      <c r="J340">
        <f t="shared" si="40"/>
        <v>1.7376284929125307</v>
      </c>
      <c r="K340">
        <f t="shared" si="44"/>
        <v>0.1936865742532598</v>
      </c>
      <c r="M340">
        <v>337</v>
      </c>
      <c r="N340">
        <f t="shared" si="41"/>
        <v>0.87276663662650289</v>
      </c>
      <c r="O340">
        <f t="shared" si="45"/>
        <v>0.40353263658981953</v>
      </c>
      <c r="Q340">
        <v>337</v>
      </c>
      <c r="R340">
        <f t="shared" si="42"/>
        <v>1.5580425985282269</v>
      </c>
      <c r="S340">
        <f t="shared" si="43"/>
        <v>0.26991626376587469</v>
      </c>
      <c r="AG340">
        <v>337</v>
      </c>
      <c r="AH340">
        <f>(0.01)*COS(RADIANS(AG340))+'Centre of Gravity'!$F$17</f>
        <v>0.76439476118732652</v>
      </c>
      <c r="AI340">
        <f>((0.01)*SIN(RADIANS(AG340)))+'Centre of Gravity'!$F$18</f>
        <v>0.72386178719900318</v>
      </c>
      <c r="AK340">
        <v>337</v>
      </c>
      <c r="AL340">
        <f>(0.01)*COS(RADIANS(AK340))+'Centre of Gravity'!$E$17</f>
        <v>0.67818653001600604</v>
      </c>
      <c r="AM340">
        <f>((0.01)*SIN(RADIANS(AK340)))+'Centre of Gravity'!$E$18</f>
        <v>0.53530976623185722</v>
      </c>
    </row>
    <row r="341" spans="5:39">
      <c r="E341">
        <v>338</v>
      </c>
      <c r="F341">
        <f t="shared" si="46"/>
        <v>0.27806243798457952</v>
      </c>
      <c r="G341">
        <f t="shared" si="47"/>
        <v>0.18755548263456789</v>
      </c>
      <c r="I341">
        <v>338</v>
      </c>
      <c r="J341">
        <f t="shared" si="40"/>
        <v>1.7397517473667818</v>
      </c>
      <c r="K341">
        <f t="shared" si="44"/>
        <v>0.19881256395308144</v>
      </c>
      <c r="M341">
        <v>338</v>
      </c>
      <c r="N341">
        <f t="shared" si="41"/>
        <v>0.87304812312846714</v>
      </c>
      <c r="O341">
        <f t="shared" si="45"/>
        <v>0.40421220512048633</v>
      </c>
      <c r="Q341">
        <v>338</v>
      </c>
      <c r="R341">
        <f t="shared" si="42"/>
        <v>1.5588628132600744</v>
      </c>
      <c r="S341">
        <f t="shared" si="43"/>
        <v>0.27189643729555885</v>
      </c>
      <c r="AG341">
        <v>338</v>
      </c>
      <c r="AH341">
        <f>(0.01)*COS(RADIANS(AG341))+'Centre of Gravity'!$F$17</f>
        <v>0.76446155119846992</v>
      </c>
      <c r="AI341">
        <f>((0.01)*SIN(RADIANS(AG341)))+'Centre of Gravity'!$F$18</f>
        <v>0.72402303254973677</v>
      </c>
      <c r="AK341">
        <v>338</v>
      </c>
      <c r="AL341">
        <f>(0.01)*COS(RADIANS(AK341))+'Centre of Gravity'!$E$17</f>
        <v>0.67825332002714944</v>
      </c>
      <c r="AM341">
        <f>((0.01)*SIN(RADIANS(AK341)))+'Centre of Gravity'!$E$18</f>
        <v>0.53547101158259081</v>
      </c>
    </row>
    <row r="342" spans="5:39">
      <c r="E342">
        <v>339</v>
      </c>
      <c r="F342">
        <f t="shared" si="46"/>
        <v>0.27998076990651072</v>
      </c>
      <c r="G342">
        <f t="shared" si="47"/>
        <v>0.19242545193136429</v>
      </c>
      <c r="I342">
        <v>339</v>
      </c>
      <c r="J342">
        <f t="shared" si="40"/>
        <v>1.7417852175834603</v>
      </c>
      <c r="K342">
        <f t="shared" si="44"/>
        <v>0.20397482883954887</v>
      </c>
      <c r="M342">
        <v>339</v>
      </c>
      <c r="N342">
        <f t="shared" si="41"/>
        <v>0.87331770665247443</v>
      </c>
      <c r="O342">
        <f t="shared" si="45"/>
        <v>0.40489658276641327</v>
      </c>
      <c r="Q342">
        <v>339</v>
      </c>
      <c r="R342">
        <f t="shared" si="42"/>
        <v>1.559648344275989</v>
      </c>
      <c r="S342">
        <f t="shared" si="43"/>
        <v>0.27389062395608932</v>
      </c>
      <c r="AG342">
        <v>339</v>
      </c>
      <c r="AH342">
        <f>(0.01)*COS(RADIANS(AG342))+'Centre of Gravity'!$F$17</f>
        <v>0.76452551691777415</v>
      </c>
      <c r="AI342">
        <f>((0.01)*SIN(RADIANS(AG342)))+'Centre of Gravity'!$F$18</f>
        <v>0.72418541898844291</v>
      </c>
      <c r="AK342">
        <v>339</v>
      </c>
      <c r="AL342">
        <f>(0.01)*COS(RADIANS(AK342))+'Centre of Gravity'!$E$17</f>
        <v>0.67831728574645367</v>
      </c>
      <c r="AM342">
        <f>((0.01)*SIN(RADIANS(AK342)))+'Centre of Gravity'!$E$18</f>
        <v>0.53563339802129695</v>
      </c>
    </row>
    <row r="343" spans="5:39">
      <c r="E343">
        <v>340</v>
      </c>
      <c r="F343">
        <f t="shared" si="46"/>
        <v>0.28181381697369395</v>
      </c>
      <c r="G343">
        <f t="shared" si="47"/>
        <v>0.19732815901663198</v>
      </c>
      <c r="I343">
        <v>340</v>
      </c>
      <c r="J343">
        <f t="shared" si="40"/>
        <v>1.7437282841478403</v>
      </c>
      <c r="K343">
        <f t="shared" si="44"/>
        <v>0.20917179643676992</v>
      </c>
      <c r="M343">
        <v>340</v>
      </c>
      <c r="N343">
        <f t="shared" si="41"/>
        <v>0.87357530508077197</v>
      </c>
      <c r="O343">
        <f t="shared" si="45"/>
        <v>0.40558556105953969</v>
      </c>
      <c r="Q343">
        <v>340</v>
      </c>
      <c r="R343">
        <f t="shared" si="42"/>
        <v>1.5603989522956137</v>
      </c>
      <c r="S343">
        <f t="shared" si="43"/>
        <v>0.27589821629889122</v>
      </c>
      <c r="AG343">
        <v>340</v>
      </c>
      <c r="AH343">
        <f>(0.01)*COS(RADIANS(AG343))+'Centre of Gravity'!$F$17</f>
        <v>0.76458663886066114</v>
      </c>
      <c r="AI343">
        <f>((0.01)*SIN(RADIANS(AG343)))+'Centre of Gravity'!$F$18</f>
        <v>0.72434889705063921</v>
      </c>
      <c r="AK343">
        <v>340</v>
      </c>
      <c r="AL343">
        <f>(0.01)*COS(RADIANS(AK343))+'Centre of Gravity'!$E$17</f>
        <v>0.67837840768934066</v>
      </c>
      <c r="AM343">
        <f>((0.01)*SIN(RADIANS(AK343)))+'Centre of Gravity'!$E$18</f>
        <v>0.53579687608349325</v>
      </c>
    </row>
    <row r="344" spans="5:39">
      <c r="E344">
        <v>341</v>
      </c>
      <c r="F344">
        <f t="shared" si="46"/>
        <v>0.28356102082223511</v>
      </c>
      <c r="G344">
        <f t="shared" si="47"/>
        <v>0.2022621104782987</v>
      </c>
      <c r="I344">
        <v>341</v>
      </c>
      <c r="J344">
        <f t="shared" si="40"/>
        <v>1.7455803551830229</v>
      </c>
      <c r="K344">
        <f t="shared" si="44"/>
        <v>0.21440188369806984</v>
      </c>
      <c r="M344">
        <v>341</v>
      </c>
      <c r="N344">
        <f t="shared" si="41"/>
        <v>0.87382083994638304</v>
      </c>
      <c r="O344">
        <f t="shared" si="45"/>
        <v>0.40627893013040312</v>
      </c>
      <c r="Q344">
        <v>341</v>
      </c>
      <c r="R344">
        <f t="shared" si="42"/>
        <v>1.5611144086764741</v>
      </c>
      <c r="S344">
        <f t="shared" si="43"/>
        <v>0.27791860279188885</v>
      </c>
      <c r="AG344">
        <v>341</v>
      </c>
      <c r="AH344">
        <f>(0.01)*COS(RADIANS(AG344))+'Centre of Gravity'!$F$17</f>
        <v>0.76464489840879524</v>
      </c>
      <c r="AI344">
        <f>((0.01)*SIN(RADIANS(AG344)))+'Centre of Gravity'!$F$18</f>
        <v>0.72451341693932436</v>
      </c>
      <c r="AK344">
        <v>341</v>
      </c>
      <c r="AL344">
        <f>(0.01)*COS(RADIANS(AK344))+'Centre of Gravity'!$E$17</f>
        <v>0.67843666723747476</v>
      </c>
      <c r="AM344">
        <f>((0.01)*SIN(RADIANS(AK344)))+'Centre of Gravity'!$E$18</f>
        <v>0.5359613959721784</v>
      </c>
    </row>
    <row r="345" spans="5:39">
      <c r="E345">
        <v>342</v>
      </c>
      <c r="F345">
        <f t="shared" si="46"/>
        <v>0.28522184923691657</v>
      </c>
      <c r="G345">
        <f t="shared" si="47"/>
        <v>0.20722580338695321</v>
      </c>
      <c r="I345">
        <v>342</v>
      </c>
      <c r="J345">
        <f t="shared" si="40"/>
        <v>1.7473408665302292</v>
      </c>
      <c r="K345">
        <f t="shared" si="44"/>
        <v>0.21966349748820413</v>
      </c>
      <c r="M345">
        <v>342</v>
      </c>
      <c r="N345">
        <f t="shared" si="41"/>
        <v>0.87405423645700908</v>
      </c>
      <c r="O345">
        <f t="shared" si="45"/>
        <v>0.40697647877206783</v>
      </c>
      <c r="Q345">
        <v>342</v>
      </c>
      <c r="R345">
        <f t="shared" si="42"/>
        <v>1.5617944954836265</v>
      </c>
      <c r="S345">
        <f t="shared" si="43"/>
        <v>0.27995116800578451</v>
      </c>
      <c r="AG345">
        <v>342</v>
      </c>
      <c r="AH345">
        <f>(0.01)*COS(RADIANS(AG345))+'Centre of Gravity'!$F$17</f>
        <v>0.76470027781575367</v>
      </c>
      <c r="AI345">
        <f>((0.01)*SIN(RADIANS(AG345)))+'Centre of Gravity'!$F$18</f>
        <v>0.72467892854014648</v>
      </c>
      <c r="AK345">
        <v>342</v>
      </c>
      <c r="AL345">
        <f>(0.01)*COS(RADIANS(AK345))+'Centre of Gravity'!$E$17</f>
        <v>0.67849204664443319</v>
      </c>
      <c r="AM345">
        <f>((0.01)*SIN(RADIANS(AK345)))+'Centre of Gravity'!$E$18</f>
        <v>0.53612690757300052</v>
      </c>
    </row>
    <row r="346" spans="5:39">
      <c r="E346">
        <v>343</v>
      </c>
      <c r="F346">
        <f t="shared" si="46"/>
        <v>0.28679579631331431</v>
      </c>
      <c r="G346">
        <f t="shared" si="47"/>
        <v>0.21221772575365111</v>
      </c>
      <c r="I346">
        <v>343</v>
      </c>
      <c r="J346">
        <f t="shared" si="40"/>
        <v>1.7490092819206491</v>
      </c>
      <c r="K346">
        <f t="shared" si="44"/>
        <v>0.22495503506864184</v>
      </c>
      <c r="M346">
        <v>343</v>
      </c>
      <c r="N346">
        <f t="shared" si="41"/>
        <v>0.87427542351781196</v>
      </c>
      <c r="O346">
        <f t="shared" si="45"/>
        <v>0.40767799450446024</v>
      </c>
      <c r="Q346">
        <v>343</v>
      </c>
      <c r="R346">
        <f t="shared" si="42"/>
        <v>1.5624390055560406</v>
      </c>
      <c r="S346">
        <f t="shared" si="43"/>
        <v>0.28199529280152424</v>
      </c>
      <c r="AG346">
        <v>343</v>
      </c>
      <c r="AH346">
        <f>(0.01)*COS(RADIANS(AG346))+'Centre of Gravity'!$F$17</f>
        <v>0.76475276021243244</v>
      </c>
      <c r="AI346">
        <f>((0.01)*SIN(RADIANS(AG346)))+'Centre of Gravity'!$F$18</f>
        <v>0.72484538143666855</v>
      </c>
      <c r="AK346">
        <v>343</v>
      </c>
      <c r="AL346">
        <f>(0.01)*COS(RADIANS(AK346))+'Centre of Gravity'!$E$17</f>
        <v>0.67854452904111195</v>
      </c>
      <c r="AM346">
        <f>((0.01)*SIN(RADIANS(AK346)))+'Centre of Gravity'!$E$18</f>
        <v>0.53629336046952258</v>
      </c>
    </row>
    <row r="347" spans="5:39">
      <c r="E347">
        <v>344</v>
      </c>
      <c r="F347">
        <f t="shared" si="46"/>
        <v>0.28828238261190181</v>
      </c>
      <c r="G347">
        <f t="shared" si="47"/>
        <v>0.21723635699048202</v>
      </c>
      <c r="I347">
        <v>344</v>
      </c>
      <c r="J347">
        <f t="shared" si="40"/>
        <v>1.7505850931387916</v>
      </c>
      <c r="K347">
        <f t="shared" si="44"/>
        <v>0.230274884585776</v>
      </c>
      <c r="M347">
        <v>344</v>
      </c>
      <c r="N347">
        <f t="shared" si="41"/>
        <v>0.87448433375307033</v>
      </c>
      <c r="O347">
        <f t="shared" si="45"/>
        <v>0.40838326363909255</v>
      </c>
      <c r="Q347">
        <v>344</v>
      </c>
      <c r="R347">
        <f t="shared" si="42"/>
        <v>1.5630477425697054</v>
      </c>
      <c r="S347">
        <f t="shared" si="43"/>
        <v>0.28405035451889338</v>
      </c>
      <c r="AG347">
        <v>344</v>
      </c>
      <c r="AH347">
        <f>(0.01)*COS(RADIANS(AG347))+'Centre of Gravity'!$F$17</f>
        <v>0.76480232961218531</v>
      </c>
      <c r="AI347">
        <f>((0.01)*SIN(RADIANS(AG347)))+'Centre of Gravity'!$F$18</f>
        <v>0.72501272492572588</v>
      </c>
      <c r="AK347">
        <v>344</v>
      </c>
      <c r="AL347">
        <f>(0.01)*COS(RADIANS(AK347))+'Centre of Gravity'!$E$17</f>
        <v>0.67859409844086482</v>
      </c>
      <c r="AM347">
        <f>((0.01)*SIN(RADIANS(AK347)))+'Centre of Gravity'!$E$18</f>
        <v>0.53646070395857992</v>
      </c>
    </row>
    <row r="348" spans="5:39">
      <c r="E348">
        <v>345</v>
      </c>
      <c r="F348">
        <f t="shared" si="46"/>
        <v>0.28968115530409161</v>
      </c>
      <c r="G348">
        <f t="shared" si="47"/>
        <v>0.22228016837375403</v>
      </c>
      <c r="I348">
        <v>345</v>
      </c>
      <c r="J348">
        <f t="shared" si="40"/>
        <v>1.7520678201772948</v>
      </c>
      <c r="K348">
        <f t="shared" si="44"/>
        <v>0.23562142556190863</v>
      </c>
      <c r="M348">
        <v>345</v>
      </c>
      <c r="N348">
        <f t="shared" si="41"/>
        <v>0.87468090352670258</v>
      </c>
      <c r="O348">
        <f t="shared" si="45"/>
        <v>0.40909207134415426</v>
      </c>
      <c r="Q348">
        <v>345</v>
      </c>
      <c r="R348">
        <f t="shared" si="42"/>
        <v>1.563620521097429</v>
      </c>
      <c r="S348">
        <f t="shared" si="43"/>
        <v>0.28611572716618489</v>
      </c>
      <c r="AG348">
        <v>345</v>
      </c>
      <c r="AH348">
        <f>(0.01)*COS(RADIANS(AG348))+'Centre of Gravity'!$F$17</f>
        <v>0.76484897091569282</v>
      </c>
      <c r="AI348">
        <f>((0.01)*SIN(RADIANS(AG348)))+'Centre of Gravity'!$F$18</f>
        <v>0.72518090803287072</v>
      </c>
      <c r="AK348">
        <v>345</v>
      </c>
      <c r="AL348">
        <f>(0.01)*COS(RADIANS(AK348))+'Centre of Gravity'!$E$17</f>
        <v>0.67864073974437233</v>
      </c>
      <c r="AM348">
        <f>((0.01)*SIN(RADIANS(AK348)))+'Centre of Gravity'!$E$18</f>
        <v>0.53662888706572476</v>
      </c>
    </row>
    <row r="349" spans="5:39">
      <c r="E349">
        <v>346</v>
      </c>
      <c r="F349">
        <f t="shared" si="46"/>
        <v>0.29099168831017136</v>
      </c>
      <c r="G349">
        <f t="shared" si="47"/>
        <v>0.22734762350965959</v>
      </c>
      <c r="I349">
        <v>346</v>
      </c>
      <c r="J349">
        <f t="shared" si="40"/>
        <v>1.7534570113831394</v>
      </c>
      <c r="K349">
        <f t="shared" si="44"/>
        <v>0.24099302938886555</v>
      </c>
      <c r="M349">
        <v>346</v>
      </c>
      <c r="N349">
        <f t="shared" si="41"/>
        <v>0.87486507296165172</v>
      </c>
      <c r="O349">
        <f t="shared" si="45"/>
        <v>0.40980420170995197</v>
      </c>
      <c r="Q349">
        <v>346</v>
      </c>
      <c r="R349">
        <f t="shared" si="42"/>
        <v>1.5641571666653238</v>
      </c>
      <c r="S349">
        <f t="shared" si="43"/>
        <v>0.28819078161088274</v>
      </c>
      <c r="AG349">
        <v>346</v>
      </c>
      <c r="AH349">
        <f>(0.01)*COS(RADIANS(AG349))+'Centre of Gravity'!$F$17</f>
        <v>0.76489266991556204</v>
      </c>
      <c r="AI349">
        <f>((0.01)*SIN(RADIANS(AG349)))+'Centre of Gravity'!$F$18</f>
        <v>0.7253498795278992</v>
      </c>
      <c r="AK349">
        <v>346</v>
      </c>
      <c r="AL349">
        <f>(0.01)*COS(RADIANS(AK349))+'Centre of Gravity'!$E$17</f>
        <v>0.67868443874424156</v>
      </c>
      <c r="AM349">
        <f>((0.01)*SIN(RADIANS(AK349)))+'Centre of Gravity'!$E$18</f>
        <v>0.53679785856075324</v>
      </c>
    </row>
    <row r="350" spans="5:39">
      <c r="E350">
        <v>347</v>
      </c>
      <c r="F350">
        <f t="shared" si="46"/>
        <v>0.29221358242909201</v>
      </c>
      <c r="G350">
        <f t="shared" si="47"/>
        <v>0.23243717880227477</v>
      </c>
      <c r="I350">
        <v>347</v>
      </c>
      <c r="J350">
        <f t="shared" si="40"/>
        <v>1.7547522435952263</v>
      </c>
      <c r="K350">
        <f t="shared" si="44"/>
        <v>0.24638805982408518</v>
      </c>
      <c r="M350">
        <v>347</v>
      </c>
      <c r="N350">
        <f t="shared" si="41"/>
        <v>0.87503678595812362</v>
      </c>
      <c r="O350">
        <f t="shared" si="45"/>
        <v>0.41051943781467776</v>
      </c>
      <c r="Q350">
        <v>347</v>
      </c>
      <c r="R350">
        <f t="shared" si="42"/>
        <v>1.5646575158059508</v>
      </c>
      <c r="S350">
        <f t="shared" si="43"/>
        <v>0.29027488577130156</v>
      </c>
      <c r="AG350">
        <v>347</v>
      </c>
      <c r="AH350">
        <f>(0.01)*COS(RADIANS(AG350))+'Centre of Gravity'!$F$17</f>
        <v>0.76493341330065445</v>
      </c>
      <c r="AI350">
        <f>((0.01)*SIN(RADIANS(AG350)))+'Centre of Gravity'!$F$18</f>
        <v>0.72551958794045723</v>
      </c>
      <c r="AK350">
        <v>347</v>
      </c>
      <c r="AL350">
        <f>(0.01)*COS(RADIANS(AK350))+'Centre of Gravity'!$E$17</f>
        <v>0.67872518212933397</v>
      </c>
      <c r="AM350">
        <f>((0.01)*SIN(RADIANS(AK350)))+'Centre of Gravity'!$E$18</f>
        <v>0.53696756697331127</v>
      </c>
    </row>
    <row r="351" spans="5:39">
      <c r="E351">
        <v>348</v>
      </c>
      <c r="F351">
        <f t="shared" si="46"/>
        <v>0.29334646546006832</v>
      </c>
      <c r="G351">
        <f t="shared" si="47"/>
        <v>0.23754728392375382</v>
      </c>
      <c r="I351">
        <v>348</v>
      </c>
      <c r="J351">
        <f t="shared" si="40"/>
        <v>1.7559531222732767</v>
      </c>
      <c r="K351">
        <f t="shared" si="44"/>
        <v>0.25180487348903413</v>
      </c>
      <c r="M351">
        <v>348</v>
      </c>
      <c r="N351">
        <f t="shared" si="41"/>
        <v>0.87519599021067607</v>
      </c>
      <c r="O351">
        <f t="shared" si="45"/>
        <v>0.41123756179048548</v>
      </c>
      <c r="Q351">
        <v>348</v>
      </c>
      <c r="R351">
        <f t="shared" si="42"/>
        <v>1.5651214161081151</v>
      </c>
      <c r="S351">
        <f t="shared" si="43"/>
        <v>0.29236740480912493</v>
      </c>
      <c r="AG351">
        <v>348</v>
      </c>
      <c r="AH351">
        <f>(0.01)*COS(RADIANS(AG351))+'Centre of Gravity'!$F$17</f>
        <v>0.76497118866014013</v>
      </c>
      <c r="AI351">
        <f>((0.01)*SIN(RADIANS(AG351)))+'Centre of Gravity'!$F$18</f>
        <v>0.72568998157571829</v>
      </c>
      <c r="AK351">
        <v>348</v>
      </c>
      <c r="AL351">
        <f>(0.01)*COS(RADIANS(AK351))+'Centre of Gravity'!$E$17</f>
        <v>0.67876295748881965</v>
      </c>
      <c r="AM351">
        <f>((0.01)*SIN(RADIANS(AK351)))+'Centre of Gravity'!$E$18</f>
        <v>0.53713796060857233</v>
      </c>
    </row>
    <row r="352" spans="5:39">
      <c r="E352">
        <v>349</v>
      </c>
      <c r="F352">
        <f t="shared" si="46"/>
        <v>0.29438999231595442</v>
      </c>
      <c r="G352">
        <f t="shared" si="47"/>
        <v>0.24267638228657426</v>
      </c>
      <c r="I352">
        <v>349</v>
      </c>
      <c r="J352">
        <f t="shared" si="40"/>
        <v>1.7570592816180124</v>
      </c>
      <c r="K352">
        <f t="shared" si="44"/>
        <v>0.25724182036979643</v>
      </c>
      <c r="M352">
        <v>349</v>
      </c>
      <c r="N352">
        <f t="shared" si="41"/>
        <v>0.87534263722415162</v>
      </c>
      <c r="O352">
        <f t="shared" si="45"/>
        <v>0.41195835488985549</v>
      </c>
      <c r="Q352">
        <v>349</v>
      </c>
      <c r="R352">
        <f t="shared" si="42"/>
        <v>1.5655487262632906</v>
      </c>
      <c r="S352">
        <f t="shared" si="43"/>
        <v>0.29446770132278338</v>
      </c>
      <c r="AG352">
        <v>349</v>
      </c>
      <c r="AH352">
        <f>(0.01)*COS(RADIANS(AG352))+'Centre of Gravity'!$F$17</f>
        <v>0.76500598448727875</v>
      </c>
      <c r="AI352">
        <f>((0.01)*SIN(RADIANS(AG352)))+'Centre of Gravity'!$F$18</f>
        <v>0.72586100853013047</v>
      </c>
      <c r="AK352">
        <v>349</v>
      </c>
      <c r="AL352">
        <f>(0.01)*COS(RADIANS(AK352))+'Centre of Gravity'!$E$17</f>
        <v>0.67879775331595826</v>
      </c>
      <c r="AM352">
        <f>((0.01)*SIN(RADIANS(AK352)))+'Centre of Gravity'!$E$18</f>
        <v>0.53730898756298451</v>
      </c>
    </row>
    <row r="353" spans="5:39">
      <c r="E353">
        <v>350</v>
      </c>
      <c r="F353">
        <f t="shared" si="46"/>
        <v>0.2953438451283612</v>
      </c>
      <c r="G353">
        <f t="shared" si="47"/>
        <v>0.24782291151768759</v>
      </c>
      <c r="I353">
        <v>350</v>
      </c>
      <c r="J353">
        <f t="shared" si="40"/>
        <v>1.7580703846825809</v>
      </c>
      <c r="K353">
        <f t="shared" si="44"/>
        <v>0.26269724431968278</v>
      </c>
      <c r="M353">
        <v>350</v>
      </c>
      <c r="N353">
        <f t="shared" si="41"/>
        <v>0.87547668232844933</v>
      </c>
      <c r="O353">
        <f t="shared" si="45"/>
        <v>0.41268159755222722</v>
      </c>
      <c r="Q353">
        <v>350</v>
      </c>
      <c r="R353">
        <f t="shared" si="42"/>
        <v>1.5659393161086643</v>
      </c>
      <c r="S353">
        <f t="shared" si="43"/>
        <v>0.29657513554161258</v>
      </c>
      <c r="AG353">
        <v>350</v>
      </c>
      <c r="AH353">
        <f>(0.01)*COS(RADIANS(AG353))+'Centre of Gravity'!$F$17</f>
        <v>0.76503779018292417</v>
      </c>
      <c r="AI353">
        <f>((0.01)*SIN(RADIANS(AG353)))+'Centre of Gravity'!$F$18</f>
        <v>0.72603261670722663</v>
      </c>
      <c r="AK353">
        <v>350</v>
      </c>
      <c r="AL353">
        <f>(0.01)*COS(RADIANS(AK353))+'Centre of Gravity'!$E$17</f>
        <v>0.67882955901160369</v>
      </c>
      <c r="AM353">
        <f>((0.01)*SIN(RADIANS(AK353)))+'Centre of Gravity'!$E$18</f>
        <v>0.53748059574008067</v>
      </c>
    </row>
    <row r="354" spans="5:39">
      <c r="E354">
        <v>351</v>
      </c>
      <c r="F354">
        <f t="shared" si="46"/>
        <v>0.29620773334448181</v>
      </c>
      <c r="G354">
        <f t="shared" si="47"/>
        <v>0.25298530393443469</v>
      </c>
      <c r="I354">
        <v>351</v>
      </c>
      <c r="J354">
        <f t="shared" si="40"/>
        <v>1.7589861234751942</v>
      </c>
      <c r="K354">
        <f t="shared" si="44"/>
        <v>0.26816948356371051</v>
      </c>
      <c r="M354">
        <v>351</v>
      </c>
      <c r="N354">
        <f t="shared" si="41"/>
        <v>0.87559808469213196</v>
      </c>
      <c r="O354">
        <f t="shared" si="45"/>
        <v>0.41340706947087946</v>
      </c>
      <c r="Q354">
        <v>351</v>
      </c>
      <c r="R354">
        <f t="shared" si="42"/>
        <v>1.566293066666786</v>
      </c>
      <c r="S354">
        <f t="shared" si="43"/>
        <v>0.29868906552073438</v>
      </c>
      <c r="AG354">
        <v>351</v>
      </c>
      <c r="AH354">
        <f>(0.01)*COS(RADIANS(AG354))+'Centre of Gravity'!$F$17</f>
        <v>0.76506659605875349</v>
      </c>
      <c r="AI354">
        <f>((0.01)*SIN(RADIANS(AG354)))+'Centre of Gravity'!$F$18</f>
        <v>0.72620475383349359</v>
      </c>
      <c r="AK354">
        <v>351</v>
      </c>
      <c r="AL354">
        <f>(0.01)*COS(RADIANS(AK354))+'Centre of Gravity'!$E$17</f>
        <v>0.67885836488743301</v>
      </c>
      <c r="AM354">
        <f>((0.01)*SIN(RADIANS(AK354)))+'Centre of Gravity'!$E$18</f>
        <v>0.53765273286634763</v>
      </c>
    </row>
    <row r="355" spans="5:39">
      <c r="E355">
        <v>352</v>
      </c>
      <c r="F355">
        <f t="shared" si="46"/>
        <v>0.29698139381559691</v>
      </c>
      <c r="G355">
        <f t="shared" si="47"/>
        <v>0.25816198702207627</v>
      </c>
      <c r="I355">
        <v>352</v>
      </c>
      <c r="J355">
        <f t="shared" si="40"/>
        <v>1.7598062190529453</v>
      </c>
      <c r="K355">
        <f t="shared" si="44"/>
        <v>0.27365687120479504</v>
      </c>
      <c r="M355">
        <v>352</v>
      </c>
      <c r="N355">
        <f t="shared" si="41"/>
        <v>0.87570680733486328</v>
      </c>
      <c r="O355">
        <f t="shared" si="45"/>
        <v>0.41413454966003799</v>
      </c>
      <c r="Q355">
        <v>352</v>
      </c>
      <c r="R355">
        <f t="shared" si="42"/>
        <v>1.5666098701818085</v>
      </c>
      <c r="S355">
        <f t="shared" si="43"/>
        <v>0.30080884733659907</v>
      </c>
      <c r="AG355">
        <v>352</v>
      </c>
      <c r="AH355">
        <f>(0.01)*COS(RADIANS(AG355))+'Centre of Gravity'!$F$17</f>
        <v>0.76509239334021784</v>
      </c>
      <c r="AI355">
        <f>((0.01)*SIN(RADIANS(AG355)))+'Centre of Gravity'!$F$18</f>
        <v>0.72637736747429527</v>
      </c>
      <c r="AK355">
        <v>352</v>
      </c>
      <c r="AL355">
        <f>(0.01)*COS(RADIANS(AK355))+'Centre of Gravity'!$E$17</f>
        <v>0.67888416216889735</v>
      </c>
      <c r="AM355">
        <f>((0.01)*SIN(RADIANS(AK355)))+'Centre of Gravity'!$E$18</f>
        <v>0.5378253465071493</v>
      </c>
    </row>
    <row r="356" spans="5:39">
      <c r="E356">
        <v>353</v>
      </c>
      <c r="F356">
        <f t="shared" si="46"/>
        <v>0.29766459087723252</v>
      </c>
      <c r="G356">
        <f t="shared" si="47"/>
        <v>0.26335138391279633</v>
      </c>
      <c r="I356">
        <v>353</v>
      </c>
      <c r="J356">
        <f t="shared" si="40"/>
        <v>1.7605304216067763</v>
      </c>
      <c r="K356">
        <f t="shared" si="44"/>
        <v>0.27915773573150365</v>
      </c>
      <c r="M356">
        <v>353</v>
      </c>
      <c r="N356">
        <f t="shared" si="41"/>
        <v>0.87580281713867336</v>
      </c>
      <c r="O356">
        <f t="shared" si="45"/>
        <v>0.41486381652219007</v>
      </c>
      <c r="Q356">
        <v>353</v>
      </c>
      <c r="R356">
        <f t="shared" si="42"/>
        <v>1.5668896301523125</v>
      </c>
      <c r="S356">
        <f t="shared" si="43"/>
        <v>0.30293383528313084</v>
      </c>
      <c r="AG356">
        <v>353</v>
      </c>
      <c r="AH356">
        <f>(0.01)*COS(RADIANS(AG356))+'Centre of Gravity'!$F$17</f>
        <v>0.76511517416921537</v>
      </c>
      <c r="AI356">
        <f>((0.01)*SIN(RADIANS(AG356)))+'Centre of Gravity'!$F$18</f>
        <v>0.72655040504984447</v>
      </c>
      <c r="AK356">
        <v>353</v>
      </c>
      <c r="AL356">
        <f>(0.01)*COS(RADIANS(AK356))+'Centre of Gravity'!$E$17</f>
        <v>0.67890694299789489</v>
      </c>
      <c r="AM356">
        <f>((0.01)*SIN(RADIANS(AK356)))+'Centre of Gravity'!$E$18</f>
        <v>0.53799838408269851</v>
      </c>
    </row>
    <row r="357" spans="5:39">
      <c r="E357">
        <v>354</v>
      </c>
      <c r="F357">
        <f t="shared" si="46"/>
        <v>0.29825711642094516</v>
      </c>
      <c r="G357">
        <f t="shared" si="47"/>
        <v>0.26855191386603072</v>
      </c>
      <c r="I357">
        <v>354</v>
      </c>
      <c r="J357">
        <f t="shared" si="40"/>
        <v>1.761158510537574</v>
      </c>
      <c r="K357">
        <f t="shared" si="44"/>
        <v>0.28467040152721296</v>
      </c>
      <c r="M357">
        <v>354</v>
      </c>
      <c r="N357">
        <f t="shared" si="41"/>
        <v>0.87588608485804575</v>
      </c>
      <c r="O357">
        <f t="shared" si="45"/>
        <v>0.41559464791558476</v>
      </c>
      <c r="Q357">
        <v>354</v>
      </c>
      <c r="R357">
        <f t="shared" si="42"/>
        <v>1.5671322613607008</v>
      </c>
      <c r="S357">
        <f t="shared" si="43"/>
        <v>0.30506338206841577</v>
      </c>
      <c r="AG357">
        <v>354</v>
      </c>
      <c r="AH357">
        <f>(0.01)*COS(RADIANS(AG357))+'Centre of Gravity'!$F$17</f>
        <v>0.76513493160648482</v>
      </c>
      <c r="AI357">
        <f>((0.01)*SIN(RADIANS(AG357)))+'Centre of Gravity'!$F$18</f>
        <v>0.72672381385121942</v>
      </c>
      <c r="AK357">
        <v>354</v>
      </c>
      <c r="AL357">
        <f>(0.01)*COS(RADIANS(AK357))+'Centre of Gravity'!$E$17</f>
        <v>0.67892670043516434</v>
      </c>
      <c r="AM357">
        <f>((0.01)*SIN(RADIANS(AK357)))+'Centre of Gravity'!$E$18</f>
        <v>0.53817179288407346</v>
      </c>
    </row>
    <row r="358" spans="5:39">
      <c r="E358">
        <v>355</v>
      </c>
      <c r="F358">
        <f t="shared" si="46"/>
        <v>0.29875878995771449</v>
      </c>
      <c r="G358">
        <f t="shared" si="47"/>
        <v>0.27376199274997726</v>
      </c>
      <c r="I358">
        <v>355</v>
      </c>
      <c r="J358">
        <f t="shared" si="40"/>
        <v>1.7616902945233659</v>
      </c>
      <c r="K358">
        <f t="shared" si="44"/>
        <v>0.29019318938051941</v>
      </c>
      <c r="M358">
        <v>355</v>
      </c>
      <c r="N358">
        <f t="shared" si="41"/>
        <v>0.87595658512882646</v>
      </c>
      <c r="O358">
        <f t="shared" si="45"/>
        <v>0.4163268212218999</v>
      </c>
      <c r="Q358">
        <v>355</v>
      </c>
      <c r="R358">
        <f t="shared" si="42"/>
        <v>1.5673376898991569</v>
      </c>
      <c r="S358">
        <f t="shared" si="43"/>
        <v>0.30719683901187378</v>
      </c>
      <c r="AG358">
        <v>355</v>
      </c>
      <c r="AH358">
        <f>(0.01)*COS(RADIANS(AG358))+'Centre of Gravity'!$F$17</f>
        <v>0.76515165963371956</v>
      </c>
      <c r="AI358">
        <f>((0.01)*SIN(RADIANS(AG358)))+'Centre of Gravity'!$F$18</f>
        <v>0.72689754105641935</v>
      </c>
      <c r="AK358">
        <v>355</v>
      </c>
      <c r="AL358">
        <f>(0.01)*COS(RADIANS(AK358))+'Centre of Gravity'!$E$17</f>
        <v>0.67894342846239908</v>
      </c>
      <c r="AM358">
        <f>((0.01)*SIN(RADIANS(AK358)))+'Centre of Gravity'!$E$18</f>
        <v>0.53834552008927339</v>
      </c>
    </row>
    <row r="359" spans="5:39">
      <c r="E359">
        <v>356</v>
      </c>
      <c r="F359">
        <f t="shared" si="46"/>
        <v>0.29916945867292127</v>
      </c>
      <c r="G359">
        <f t="shared" si="47"/>
        <v>0.27898003352413669</v>
      </c>
      <c r="I359">
        <v>356</v>
      </c>
      <c r="J359">
        <f t="shared" si="40"/>
        <v>1.7621256115775981</v>
      </c>
      <c r="K359">
        <f t="shared" si="44"/>
        <v>0.2957244169967424</v>
      </c>
      <c r="M359">
        <v>356</v>
      </c>
      <c r="N359">
        <f t="shared" si="41"/>
        <v>0.87601429647595008</v>
      </c>
      <c r="O359">
        <f t="shared" si="45"/>
        <v>0.4170601134140538</v>
      </c>
      <c r="Q359">
        <v>356</v>
      </c>
      <c r="R359">
        <f t="shared" si="42"/>
        <v>1.5675058531921577</v>
      </c>
      <c r="S359">
        <f t="shared" si="43"/>
        <v>0.3093335562418526</v>
      </c>
      <c r="AG359">
        <v>356</v>
      </c>
      <c r="AH359">
        <f>(0.01)*COS(RADIANS(AG359))+'Centre of Gravity'!$F$17</f>
        <v>0.76516535315540035</v>
      </c>
      <c r="AI359">
        <f>((0.01)*SIN(RADIANS(AG359)))+'Centre of Gravity'!$F$18</f>
        <v>0.72707153374645472</v>
      </c>
      <c r="AK359">
        <v>356</v>
      </c>
      <c r="AL359">
        <f>(0.01)*COS(RADIANS(AK359))+'Centre of Gravity'!$E$17</f>
        <v>0.67895712198407987</v>
      </c>
      <c r="AM359">
        <f>((0.01)*SIN(RADIANS(AK359)))+'Centre of Gravity'!$E$18</f>
        <v>0.53851951277930876</v>
      </c>
    </row>
    <row r="360" spans="5:39">
      <c r="E360">
        <v>357</v>
      </c>
      <c r="F360">
        <f t="shared" si="46"/>
        <v>0.2994889974728967</v>
      </c>
      <c r="G360">
        <f t="shared" si="47"/>
        <v>0.28420444672274098</v>
      </c>
      <c r="I360">
        <v>357</v>
      </c>
      <c r="J360">
        <f t="shared" si="40"/>
        <v>1.7624643290984792</v>
      </c>
      <c r="K360">
        <f t="shared" si="44"/>
        <v>0.30126239951036793</v>
      </c>
      <c r="M360">
        <v>357</v>
      </c>
      <c r="N360">
        <f t="shared" si="41"/>
        <v>0.87605920131998138</v>
      </c>
      <c r="O360">
        <f t="shared" si="45"/>
        <v>0.41779430112414112</v>
      </c>
      <c r="Q360">
        <v>357</v>
      </c>
      <c r="R360">
        <f t="shared" si="42"/>
        <v>1.5676367000155356</v>
      </c>
      <c r="S360">
        <f t="shared" si="43"/>
        <v>0.31147288289358516</v>
      </c>
      <c r="AG360">
        <v>357</v>
      </c>
      <c r="AH360">
        <f>(0.01)*COS(RADIANS(AG360))+'Centre of Gravity'!$F$17</f>
        <v>0.7651760080003478</v>
      </c>
      <c r="AI360">
        <f>((0.01)*SIN(RADIANS(AG360)))+'Centre of Gravity'!$F$18</f>
        <v>0.72724573892146649</v>
      </c>
      <c r="AK360">
        <v>357</v>
      </c>
      <c r="AL360">
        <f>(0.01)*COS(RADIANS(AK360))+'Centre of Gravity'!$E$17</f>
        <v>0.67896777682902731</v>
      </c>
      <c r="AM360">
        <f>((0.01)*SIN(RADIANS(AK360)))+'Centre of Gravity'!$E$18</f>
        <v>0.53869371795432053</v>
      </c>
    </row>
    <row r="361" spans="5:39">
      <c r="E361">
        <v>358</v>
      </c>
      <c r="F361">
        <f t="shared" si="46"/>
        <v>0.29971730902302685</v>
      </c>
      <c r="G361">
        <f t="shared" si="47"/>
        <v>0.28943364093891999</v>
      </c>
      <c r="I361">
        <v>358</v>
      </c>
      <c r="J361">
        <f t="shared" si="40"/>
        <v>1.7627063439093706</v>
      </c>
      <c r="K361">
        <f t="shared" si="44"/>
        <v>0.30680544999827497</v>
      </c>
      <c r="M361">
        <v>358</v>
      </c>
      <c r="N361">
        <f t="shared" si="41"/>
        <v>0.87609128598246966</v>
      </c>
      <c r="O361">
        <f t="shared" si="45"/>
        <v>0.41852916071147311</v>
      </c>
      <c r="Q361">
        <v>358</v>
      </c>
      <c r="R361">
        <f t="shared" si="42"/>
        <v>1.5677301905120802</v>
      </c>
      <c r="S361">
        <f t="shared" si="43"/>
        <v>0.31361416730744934</v>
      </c>
      <c r="AG361">
        <v>358</v>
      </c>
      <c r="AH361">
        <f>(0.01)*COS(RADIANS(AG361))+'Centre of Gravity'!$F$17</f>
        <v>0.76518362092299308</v>
      </c>
      <c r="AI361">
        <f>((0.01)*SIN(RADIANS(AG361)))+'Centre of Gravity'!$F$18</f>
        <v>0.72742010351687092</v>
      </c>
      <c r="AK361">
        <v>358</v>
      </c>
      <c r="AL361">
        <f>(0.01)*COS(RADIANS(AK361))+'Centre of Gravity'!$E$17</f>
        <v>0.6789753897516726</v>
      </c>
      <c r="AM361">
        <f>((0.01)*SIN(RADIANS(AK361)))+'Centre of Gravity'!$E$18</f>
        <v>0.53886808254972496</v>
      </c>
    </row>
    <row r="362" spans="5:39">
      <c r="E362">
        <v>359</v>
      </c>
      <c r="F362">
        <f t="shared" si="46"/>
        <v>0.29985432377740173</v>
      </c>
      <c r="G362">
        <f t="shared" si="47"/>
        <v>0.29466602330945868</v>
      </c>
      <c r="I362">
        <v>359</v>
      </c>
      <c r="J362">
        <f t="shared" si="40"/>
        <v>1.7628515822902169</v>
      </c>
      <c r="K362">
        <f t="shared" si="44"/>
        <v>0.31235187999358754</v>
      </c>
      <c r="M362">
        <v>359</v>
      </c>
      <c r="N362">
        <f t="shared" si="41"/>
        <v>0.87611054069011596</v>
      </c>
      <c r="O362">
        <f t="shared" si="45"/>
        <v>0.41926446833070069</v>
      </c>
      <c r="Q362">
        <v>359</v>
      </c>
      <c r="R362">
        <f t="shared" si="42"/>
        <v>1.5677862962036806</v>
      </c>
      <c r="S362">
        <f t="shared" si="43"/>
        <v>0.31575675722746938</v>
      </c>
      <c r="AG362">
        <v>359</v>
      </c>
      <c r="AH362">
        <f>(0.01)*COS(RADIANS(AG362))+'Centre of Gravity'!$F$17</f>
        <v>0.76518818960436596</v>
      </c>
      <c r="AI362">
        <f>((0.01)*SIN(RADIANS(AG362)))+'Centre of Gravity'!$F$18</f>
        <v>0.72759457441952313</v>
      </c>
      <c r="AK362">
        <v>359</v>
      </c>
      <c r="AL362">
        <f>(0.01)*COS(RADIANS(AK362))+'Centre of Gravity'!$E$17</f>
        <v>0.67897995843304548</v>
      </c>
      <c r="AM362">
        <f>((0.01)*SIN(RADIANS(AK362)))+'Centre of Gravity'!$E$18</f>
        <v>0.53904255345237717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8F5B8-216F-46D6-ACC3-D725769A991A}">
  <dimension ref="A1:AM362"/>
  <sheetViews>
    <sheetView workbookViewId="0">
      <selection activeCell="B7" sqref="B7"/>
    </sheetView>
  </sheetViews>
  <sheetFormatPr defaultRowHeight="15"/>
  <cols>
    <col min="2" max="2" width="35.140625" bestFit="1" customWidth="1"/>
    <col min="3" max="3" width="6.85546875" bestFit="1" customWidth="1"/>
    <col min="5" max="5" width="11.7109375" bestFit="1" customWidth="1"/>
    <col min="6" max="6" width="12.28515625" bestFit="1" customWidth="1"/>
    <col min="7" max="7" width="22" bestFit="1" customWidth="1"/>
    <col min="9" max="9" width="11" bestFit="1" customWidth="1"/>
    <col min="13" max="13" width="13.7109375" bestFit="1" customWidth="1"/>
    <col min="17" max="17" width="13" bestFit="1" customWidth="1"/>
    <col min="21" max="21" width="9.42578125" bestFit="1" customWidth="1"/>
    <col min="22" max="22" width="36.5703125" bestFit="1" customWidth="1"/>
    <col min="29" max="29" width="12" bestFit="1" customWidth="1"/>
    <col min="31" max="31" width="15.42578125" bestFit="1" customWidth="1"/>
    <col min="37" max="37" width="9.5703125" bestFit="1" customWidth="1"/>
  </cols>
  <sheetData>
    <row r="1" spans="1:39">
      <c r="A1" t="s">
        <v>59</v>
      </c>
    </row>
    <row r="2" spans="1:39">
      <c r="B2" t="s">
        <v>85</v>
      </c>
      <c r="C2">
        <f>'Wheel Diameter'!E4/2</f>
        <v>0.2999</v>
      </c>
      <c r="E2" t="s">
        <v>86</v>
      </c>
      <c r="F2" t="s">
        <v>87</v>
      </c>
      <c r="G2" t="s">
        <v>88</v>
      </c>
      <c r="I2" t="s">
        <v>89</v>
      </c>
      <c r="J2" t="s">
        <v>87</v>
      </c>
      <c r="K2" t="s">
        <v>88</v>
      </c>
      <c r="M2" t="s">
        <v>90</v>
      </c>
      <c r="N2" t="s">
        <v>87</v>
      </c>
      <c r="O2" t="s">
        <v>88</v>
      </c>
      <c r="Q2" t="s">
        <v>91</v>
      </c>
      <c r="R2" t="s">
        <v>87</v>
      </c>
      <c r="S2" t="s">
        <v>88</v>
      </c>
      <c r="U2" t="s">
        <v>92</v>
      </c>
      <c r="V2" t="s">
        <v>87</v>
      </c>
      <c r="W2" t="s">
        <v>88</v>
      </c>
      <c r="Y2" t="s">
        <v>93</v>
      </c>
      <c r="Z2" t="s">
        <v>87</v>
      </c>
      <c r="AA2" t="s">
        <v>88</v>
      </c>
      <c r="AC2" t="s">
        <v>94</v>
      </c>
      <c r="AD2" t="s">
        <v>87</v>
      </c>
      <c r="AE2" t="s">
        <v>88</v>
      </c>
      <c r="AG2" t="s">
        <v>95</v>
      </c>
      <c r="AH2" t="s">
        <v>87</v>
      </c>
      <c r="AI2" t="s">
        <v>88</v>
      </c>
      <c r="AK2" t="s">
        <v>96</v>
      </c>
      <c r="AL2" t="s">
        <v>87</v>
      </c>
      <c r="AM2" t="s">
        <v>88</v>
      </c>
    </row>
    <row r="3" spans="1:39">
      <c r="B3" t="s">
        <v>97</v>
      </c>
      <c r="C3">
        <f>'Wheel Diameter'!J4/2</f>
        <v>0.31189999999999996</v>
      </c>
      <c r="E3">
        <v>0</v>
      </c>
      <c r="F3">
        <f>($C$2)*COS(RADIANS(E3))</f>
        <v>0.2999</v>
      </c>
      <c r="G3">
        <f>(($C$2)*SIN(RADIANS(E3)))+$C$2</f>
        <v>0.2999</v>
      </c>
      <c r="I3">
        <v>0</v>
      </c>
      <c r="J3">
        <f t="shared" ref="J3:J66" si="0">($C$3)*COS(RADIANS(I3))+($C$14)</f>
        <v>1.7168999999999999</v>
      </c>
      <c r="K3">
        <f>(($C$3)*SIN(RADIANS(E3)))+$C$3</f>
        <v>0.31189999999999996</v>
      </c>
      <c r="M3">
        <v>0</v>
      </c>
      <c r="N3">
        <f t="shared" ref="N3:N66" si="1">($C$8/2000)*COS(RADIANS(M3))+($V$4-($C$12/1000))</f>
        <v>0.79484333844939181</v>
      </c>
      <c r="O3">
        <f>(($C$8/2000)*SIN(RADIANS(M3)))+($C$10/1000)</f>
        <v>0.42</v>
      </c>
      <c r="Q3">
        <v>0</v>
      </c>
      <c r="R3">
        <f t="shared" ref="R3:R66" si="2">($C$9/2000)*COS(RADIANS(Q3))+($C$14)</f>
        <v>1.52528</v>
      </c>
      <c r="S3">
        <f t="shared" ref="S3:S66" si="3">(($C$9/2000)*SIN(RADIANS(Q3)))+$C$3</f>
        <v>0.31189999999999996</v>
      </c>
      <c r="U3" t="s">
        <v>98</v>
      </c>
      <c r="V3">
        <f>C14</f>
        <v>1.405</v>
      </c>
      <c r="W3">
        <f>C3</f>
        <v>0.31189999999999996</v>
      </c>
      <c r="Y3" t="s">
        <v>98</v>
      </c>
      <c r="Z3">
        <v>0</v>
      </c>
      <c r="AA3">
        <f>C2</f>
        <v>0.2999</v>
      </c>
      <c r="AC3" t="s">
        <v>99</v>
      </c>
      <c r="AD3">
        <f>Z4+((COS(DEGREES(C5))*C7)/1000)</f>
        <v>0.26603911157559224</v>
      </c>
      <c r="AE3">
        <f>AA4-((ABS(SIN(DEGREES(C5)))*C7)/1000)</f>
        <v>0.95294860547440829</v>
      </c>
      <c r="AG3">
        <v>0</v>
      </c>
      <c r="AH3">
        <f>(0.01)*COS(RADIANS(AG3))+'Centre of Gravity'!$F$7</f>
        <v>0.80564203310483196</v>
      </c>
      <c r="AI3">
        <f>((0.01)*SIN(RADIANS(AG3)))+'Centre of Gravity'!$F$8</f>
        <v>0.71562637772515458</v>
      </c>
      <c r="AK3">
        <v>0</v>
      </c>
      <c r="AL3">
        <f>(0.01)*COS(RADIANS(AK3))+'Centre of Gravity'!$E$7</f>
        <v>0.71432183609958499</v>
      </c>
      <c r="AM3">
        <f>((0.01)*SIN(RADIANS(AK3)))+'Centre of Gravity'!$E$8</f>
        <v>0.53655283179637825</v>
      </c>
    </row>
    <row r="4" spans="1:39">
      <c r="B4" t="s">
        <v>100</v>
      </c>
      <c r="C4">
        <v>24.5</v>
      </c>
      <c r="E4">
        <v>1</v>
      </c>
      <c r="F4">
        <f>($C$2)*COS(RADIANS(E4))</f>
        <v>0.29985432377740173</v>
      </c>
      <c r="G4">
        <f>(($C$2)*SIN(RADIANS(E4)))+$C$2</f>
        <v>0.30513397669054132</v>
      </c>
      <c r="I4">
        <v>1</v>
      </c>
      <c r="J4">
        <f t="shared" si="0"/>
        <v>1.7168524961192784</v>
      </c>
      <c r="K4">
        <f t="shared" ref="K4:K67" si="4">(($C$3)*SIN(RADIANS(E4)))+$C$3</f>
        <v>0.31734340556778867</v>
      </c>
      <c r="M4">
        <v>1</v>
      </c>
      <c r="N4">
        <f t="shared" si="1"/>
        <v>0.79483691956175795</v>
      </c>
      <c r="O4">
        <f t="shared" ref="O4:O67" si="5">(($C$8/2000)*SIN(RADIANS(M4)))+($C$10/1000)</f>
        <v>0.42073553166929928</v>
      </c>
      <c r="Q4">
        <v>1</v>
      </c>
      <c r="R4">
        <f t="shared" si="2"/>
        <v>1.5252616807734107</v>
      </c>
      <c r="S4">
        <f t="shared" si="3"/>
        <v>0.31399917544627642</v>
      </c>
      <c r="U4" t="s">
        <v>101</v>
      </c>
      <c r="V4" s="51">
        <f>(C14)-(SQRT((C13^2)-((C11-(C3*1000))^2))/1000)</f>
        <v>0.8526983384493918</v>
      </c>
      <c r="W4">
        <f>C11/1000</f>
        <v>0.42</v>
      </c>
      <c r="Y4" t="s">
        <v>102</v>
      </c>
      <c r="Z4">
        <f>(ABS(SIN(DEGREES(C5)))*C6)/1000</f>
        <v>0.24494159108270563</v>
      </c>
      <c r="AA4">
        <f>(COS(DEGREES(C5))*C6)/1000+AA3</f>
        <v>0.96076810859495443</v>
      </c>
      <c r="AC4" t="s">
        <v>103</v>
      </c>
      <c r="AD4">
        <f>0-(ABS(TAN(DEGREES(C5)))*(AE3))+AD3</f>
        <v>-8.7158061368953654E-2</v>
      </c>
      <c r="AE4">
        <v>0</v>
      </c>
      <c r="AG4">
        <v>1</v>
      </c>
      <c r="AH4">
        <f>(0.01)*COS(RADIANS(AG4))+'Centre of Gravity'!$F$7</f>
        <v>0.80564051005639581</v>
      </c>
      <c r="AI4">
        <f>((0.01)*SIN(RADIANS(AG4)))+'Centre of Gravity'!$F$8</f>
        <v>0.71580090178952738</v>
      </c>
      <c r="AK4">
        <v>1</v>
      </c>
      <c r="AL4">
        <f>(0.01)*COS(RADIANS(AK4))+'Centre of Gravity'!$E$7</f>
        <v>0.71432031305114885</v>
      </c>
      <c r="AM4">
        <f>((0.01)*SIN(RADIANS(AK4)))+'Centre of Gravity'!$E$8</f>
        <v>0.53672735586075104</v>
      </c>
    </row>
    <row r="5" spans="1:39">
      <c r="B5" t="s">
        <v>104</v>
      </c>
      <c r="C5">
        <v>21.5</v>
      </c>
      <c r="E5">
        <v>2</v>
      </c>
      <c r="F5">
        <f t="shared" ref="F5:F68" si="6">($C$2)*COS(RADIANS(E5))</f>
        <v>0.29971730902302685</v>
      </c>
      <c r="G5">
        <f t="shared" ref="G5:G68" si="7">(($C$2)*SIN(RADIANS(E5)))+$C$2</f>
        <v>0.31036635906108007</v>
      </c>
      <c r="I5">
        <v>2</v>
      </c>
      <c r="J5">
        <f t="shared" si="0"/>
        <v>1.7167099989472558</v>
      </c>
      <c r="K5">
        <f t="shared" si="4"/>
        <v>0.32278515302151001</v>
      </c>
      <c r="M5">
        <v>2</v>
      </c>
      <c r="N5">
        <f t="shared" si="1"/>
        <v>0.79481766485411165</v>
      </c>
      <c r="O5">
        <f t="shared" si="5"/>
        <v>0.42147083928852691</v>
      </c>
      <c r="Q5">
        <v>2</v>
      </c>
      <c r="R5">
        <f t="shared" si="2"/>
        <v>1.5252067286738569</v>
      </c>
      <c r="S5">
        <f t="shared" si="3"/>
        <v>0.31609771146337678</v>
      </c>
      <c r="AG5">
        <v>2</v>
      </c>
      <c r="AH5">
        <f>(0.01)*COS(RADIANS(AG5))+'Centre of Gravity'!$F$7</f>
        <v>0.80563594137502292</v>
      </c>
      <c r="AI5">
        <f>((0.01)*SIN(RADIANS(AG5)))+'Centre of Gravity'!$F$8</f>
        <v>0.71597537269217959</v>
      </c>
      <c r="AK5">
        <v>2</v>
      </c>
      <c r="AL5">
        <f>(0.01)*COS(RADIANS(AK5))+'Centre of Gravity'!$E$7</f>
        <v>0.71431574436977596</v>
      </c>
      <c r="AM5">
        <f>((0.01)*SIN(RADIANS(AK5)))+'Centre of Gravity'!$E$8</f>
        <v>0.53690182676340326</v>
      </c>
    </row>
    <row r="6" spans="1:39">
      <c r="B6" t="s">
        <v>105</v>
      </c>
      <c r="C6">
        <v>704.8</v>
      </c>
      <c r="E6">
        <v>3</v>
      </c>
      <c r="F6">
        <f t="shared" si="6"/>
        <v>0.2994889974728967</v>
      </c>
      <c r="G6">
        <f t="shared" si="7"/>
        <v>0.31559555327725886</v>
      </c>
      <c r="I6">
        <v>3</v>
      </c>
      <c r="J6">
        <f t="shared" si="0"/>
        <v>1.7164725518899515</v>
      </c>
      <c r="K6">
        <f t="shared" si="4"/>
        <v>0.32822358475217411</v>
      </c>
      <c r="M6">
        <v>3</v>
      </c>
      <c r="N6">
        <f t="shared" si="1"/>
        <v>0.79478558019162338</v>
      </c>
      <c r="O6">
        <f t="shared" si="5"/>
        <v>0.42220569887585885</v>
      </c>
      <c r="Q6">
        <v>3</v>
      </c>
      <c r="R6">
        <f t="shared" si="2"/>
        <v>1.5251151604402802</v>
      </c>
      <c r="S6">
        <f t="shared" si="3"/>
        <v>0.31819496881690124</v>
      </c>
      <c r="U6" s="81"/>
      <c r="V6" s="81"/>
      <c r="AG6">
        <v>3</v>
      </c>
      <c r="AH6">
        <f>(0.01)*COS(RADIANS(AG6))+'Centre of Gravity'!$F$7</f>
        <v>0.80562832845237764</v>
      </c>
      <c r="AI6">
        <f>((0.01)*SIN(RADIANS(AG6)))+'Centre of Gravity'!$F$8</f>
        <v>0.71614973728758402</v>
      </c>
      <c r="AK6">
        <v>3</v>
      </c>
      <c r="AL6">
        <f>(0.01)*COS(RADIANS(AK6))+'Centre of Gravity'!$E$7</f>
        <v>0.71430813144713068</v>
      </c>
      <c r="AM6">
        <f>((0.01)*SIN(RADIANS(AK6)))+'Centre of Gravity'!$E$8</f>
        <v>0.53707619135880769</v>
      </c>
    </row>
    <row r="7" spans="1:39">
      <c r="B7" t="s">
        <v>106</v>
      </c>
      <c r="C7">
        <f>'Trail Calculation'!C5</f>
        <v>22.5</v>
      </c>
      <c r="E7">
        <v>4</v>
      </c>
      <c r="F7">
        <f t="shared" si="6"/>
        <v>0.29916945867292127</v>
      </c>
      <c r="G7">
        <f t="shared" si="7"/>
        <v>0.32081996647586319</v>
      </c>
      <c r="I7">
        <v>4</v>
      </c>
      <c r="J7">
        <f t="shared" si="0"/>
        <v>1.7161402272760391</v>
      </c>
      <c r="K7">
        <f t="shared" si="4"/>
        <v>0.33365704416079262</v>
      </c>
      <c r="M7">
        <v>4</v>
      </c>
      <c r="N7">
        <f t="shared" si="1"/>
        <v>0.79474067534759207</v>
      </c>
      <c r="O7">
        <f t="shared" si="5"/>
        <v>0.42293988658594617</v>
      </c>
      <c r="Q7">
        <v>4</v>
      </c>
      <c r="R7">
        <f t="shared" si="2"/>
        <v>1.5249870039652518</v>
      </c>
      <c r="S7">
        <f t="shared" si="3"/>
        <v>0.32029030866194336</v>
      </c>
      <c r="U7" s="81"/>
      <c r="V7" s="81"/>
      <c r="AG7">
        <v>4</v>
      </c>
      <c r="AH7">
        <f>(0.01)*COS(RADIANS(AG7))+'Centre of Gravity'!$F$7</f>
        <v>0.8056176736074302</v>
      </c>
      <c r="AI7">
        <f>((0.01)*SIN(RADIANS(AG7)))+'Centre of Gravity'!$F$8</f>
        <v>0.71632394246259579</v>
      </c>
      <c r="AK7">
        <v>4</v>
      </c>
      <c r="AL7">
        <f>(0.01)*COS(RADIANS(AK7))+'Centre of Gravity'!$E$7</f>
        <v>0.71429747660218323</v>
      </c>
      <c r="AM7">
        <f>((0.01)*SIN(RADIANS(AK7)))+'Centre of Gravity'!$E$8</f>
        <v>0.53725039653381945</v>
      </c>
    </row>
    <row r="8" spans="1:39">
      <c r="B8" t="s">
        <v>107</v>
      </c>
      <c r="C8">
        <v>84.29</v>
      </c>
      <c r="E8">
        <v>5</v>
      </c>
      <c r="F8">
        <f t="shared" si="6"/>
        <v>0.29875878995771449</v>
      </c>
      <c r="G8">
        <f t="shared" si="7"/>
        <v>0.32603800725002269</v>
      </c>
      <c r="I8">
        <v>5</v>
      </c>
      <c r="J8">
        <f t="shared" si="0"/>
        <v>1.7157131263348155</v>
      </c>
      <c r="K8">
        <f t="shared" si="4"/>
        <v>0.33908387616299451</v>
      </c>
      <c r="M8">
        <v>5</v>
      </c>
      <c r="N8">
        <f t="shared" si="1"/>
        <v>0.79468296400046845</v>
      </c>
      <c r="O8">
        <f t="shared" si="5"/>
        <v>0.42367317877810001</v>
      </c>
      <c r="Q8">
        <v>5</v>
      </c>
      <c r="R8">
        <f t="shared" si="2"/>
        <v>1.5248222982864752</v>
      </c>
      <c r="S8">
        <f t="shared" si="3"/>
        <v>0.32238309273768828</v>
      </c>
      <c r="AG8">
        <v>5</v>
      </c>
      <c r="AH8">
        <f>(0.01)*COS(RADIANS(AG8))+'Centre of Gravity'!$F$7</f>
        <v>0.8056039800857494</v>
      </c>
      <c r="AI8">
        <f>((0.01)*SIN(RADIANS(AG8)))+'Centre of Gravity'!$F$8</f>
        <v>0.71649793515263116</v>
      </c>
      <c r="AK8">
        <v>5</v>
      </c>
      <c r="AL8">
        <f>(0.01)*COS(RADIANS(AK8))+'Centre of Gravity'!$E$7</f>
        <v>0.71428378308050244</v>
      </c>
      <c r="AM8">
        <f>((0.01)*SIN(RADIANS(AK8)))+'Centre of Gravity'!$E$8</f>
        <v>0.53742438922385483</v>
      </c>
    </row>
    <row r="9" spans="1:39">
      <c r="B9" t="s">
        <v>108</v>
      </c>
      <c r="C9">
        <v>240.56</v>
      </c>
      <c r="E9">
        <v>6</v>
      </c>
      <c r="F9">
        <f t="shared" si="6"/>
        <v>0.29825711642094516</v>
      </c>
      <c r="G9">
        <f t="shared" si="7"/>
        <v>0.33124808613396928</v>
      </c>
      <c r="I9">
        <v>6</v>
      </c>
      <c r="J9">
        <f t="shared" si="0"/>
        <v>1.7151913791653643</v>
      </c>
      <c r="K9">
        <f t="shared" si="4"/>
        <v>0.34450242769318107</v>
      </c>
      <c r="M9">
        <v>6</v>
      </c>
      <c r="N9">
        <f t="shared" si="1"/>
        <v>0.79461246372968775</v>
      </c>
      <c r="O9">
        <f t="shared" si="5"/>
        <v>0.42440535208441527</v>
      </c>
      <c r="Q9">
        <v>6</v>
      </c>
      <c r="R9">
        <f t="shared" si="2"/>
        <v>1.5246210935748958</v>
      </c>
      <c r="S9">
        <f t="shared" si="3"/>
        <v>0.32447268356183334</v>
      </c>
      <c r="AG9">
        <v>6</v>
      </c>
      <c r="AH9">
        <f>(0.01)*COS(RADIANS(AG9))+'Centre of Gravity'!$F$7</f>
        <v>0.80558725205851467</v>
      </c>
      <c r="AI9">
        <f>((0.01)*SIN(RADIANS(AG9)))+'Centre of Gravity'!$F$8</f>
        <v>0.71667166235783109</v>
      </c>
      <c r="AK9">
        <v>6</v>
      </c>
      <c r="AL9">
        <f>(0.01)*COS(RADIANS(AK9))+'Centre of Gravity'!$E$7</f>
        <v>0.71426705505326771</v>
      </c>
      <c r="AM9">
        <f>((0.01)*SIN(RADIANS(AK9)))+'Centre of Gravity'!$E$8</f>
        <v>0.53759811642905475</v>
      </c>
    </row>
    <row r="10" spans="1:39">
      <c r="B10" t="s">
        <v>109</v>
      </c>
      <c r="C10">
        <v>420</v>
      </c>
      <c r="E10">
        <v>7</v>
      </c>
      <c r="F10">
        <f t="shared" si="6"/>
        <v>0.29766459087723246</v>
      </c>
      <c r="G10">
        <f t="shared" si="7"/>
        <v>0.33644861608720372</v>
      </c>
      <c r="I10">
        <v>7</v>
      </c>
      <c r="J10">
        <f t="shared" si="0"/>
        <v>1.7145751446969282</v>
      </c>
      <c r="K10">
        <f t="shared" si="4"/>
        <v>0.34991104820806546</v>
      </c>
      <c r="M10">
        <v>7</v>
      </c>
      <c r="N10">
        <f t="shared" si="1"/>
        <v>0.79452919601031535</v>
      </c>
      <c r="O10">
        <f t="shared" si="5"/>
        <v>0.4251361834778099</v>
      </c>
      <c r="Q10">
        <v>7</v>
      </c>
      <c r="R10">
        <f t="shared" si="2"/>
        <v>1.5243834511194183</v>
      </c>
      <c r="S10">
        <f t="shared" si="3"/>
        <v>0.32655844462477107</v>
      </c>
      <c r="AG10">
        <v>7</v>
      </c>
      <c r="AH10">
        <f>(0.01)*COS(RADIANS(AG10))+'Centre of Gravity'!$F$7</f>
        <v>0.80556749462124522</v>
      </c>
      <c r="AI10">
        <f>((0.01)*SIN(RADIANS(AG10)))+'Centre of Gravity'!$F$8</f>
        <v>0.71684507115920604</v>
      </c>
      <c r="AK10">
        <v>7</v>
      </c>
      <c r="AL10">
        <f>(0.01)*COS(RADIANS(AK10))+'Centre of Gravity'!$E$7</f>
        <v>0.71424729761599826</v>
      </c>
      <c r="AM10">
        <f>((0.01)*SIN(RADIANS(AK10)))+'Centre of Gravity'!$E$8</f>
        <v>0.5377715252304297</v>
      </c>
    </row>
    <row r="11" spans="1:39">
      <c r="B11" t="s">
        <v>110</v>
      </c>
      <c r="C11">
        <v>420</v>
      </c>
      <c r="E11">
        <v>8</v>
      </c>
      <c r="F11">
        <f t="shared" si="6"/>
        <v>0.29698139381559696</v>
      </c>
      <c r="G11">
        <f t="shared" si="7"/>
        <v>0.34163801297792362</v>
      </c>
      <c r="I11">
        <v>8</v>
      </c>
      <c r="J11">
        <f t="shared" si="0"/>
        <v>1.7138646106404958</v>
      </c>
      <c r="K11">
        <f t="shared" si="4"/>
        <v>0.35530809018944437</v>
      </c>
      <c r="M11">
        <v>8</v>
      </c>
      <c r="N11">
        <f t="shared" si="1"/>
        <v>0.79443318620650527</v>
      </c>
      <c r="O11">
        <f t="shared" si="5"/>
        <v>0.42586545033996193</v>
      </c>
      <c r="Q11">
        <v>8</v>
      </c>
      <c r="R11">
        <f t="shared" si="2"/>
        <v>1.5241094433082361</v>
      </c>
      <c r="S11">
        <f t="shared" si="3"/>
        <v>0.32863974058347661</v>
      </c>
      <c r="AG11">
        <v>8</v>
      </c>
      <c r="AH11">
        <f>(0.01)*COS(RADIANS(AG11))+'Centre of Gravity'!$F$7</f>
        <v>0.80554471379224768</v>
      </c>
      <c r="AI11">
        <f>((0.01)*SIN(RADIANS(AG11)))+'Centre of Gravity'!$F$8</f>
        <v>0.71701810873475524</v>
      </c>
      <c r="AK11">
        <v>8</v>
      </c>
      <c r="AL11">
        <f>(0.01)*COS(RADIANS(AK11))+'Centre of Gravity'!$E$7</f>
        <v>0.71422451678700072</v>
      </c>
      <c r="AM11">
        <f>((0.01)*SIN(RADIANS(AK11)))+'Centre of Gravity'!$E$8</f>
        <v>0.53794456280597891</v>
      </c>
    </row>
    <row r="12" spans="1:39">
      <c r="B12" t="s">
        <v>111</v>
      </c>
      <c r="C12">
        <v>100</v>
      </c>
      <c r="E12">
        <v>9</v>
      </c>
      <c r="F12">
        <f t="shared" si="6"/>
        <v>0.29620773334448181</v>
      </c>
      <c r="G12">
        <f t="shared" si="7"/>
        <v>0.34681469606556525</v>
      </c>
      <c r="I12">
        <v>9</v>
      </c>
      <c r="J12">
        <f t="shared" si="0"/>
        <v>1.7130599934316235</v>
      </c>
      <c r="K12">
        <f t="shared" si="4"/>
        <v>0.36069190964604797</v>
      </c>
      <c r="M12">
        <v>9</v>
      </c>
      <c r="N12">
        <f t="shared" si="1"/>
        <v>0.79432446356377395</v>
      </c>
      <c r="O12">
        <f t="shared" si="5"/>
        <v>0.42659293052912051</v>
      </c>
      <c r="Q12">
        <v>9</v>
      </c>
      <c r="R12">
        <f t="shared" si="2"/>
        <v>1.5237991536067832</v>
      </c>
      <c r="S12">
        <f t="shared" si="3"/>
        <v>0.33071593745503891</v>
      </c>
      <c r="AG12">
        <v>9</v>
      </c>
      <c r="AH12">
        <f>(0.01)*COS(RADIANS(AG12))+'Centre of Gravity'!$F$7</f>
        <v>0.80551891651078333</v>
      </c>
      <c r="AI12">
        <f>((0.01)*SIN(RADIANS(AG12)))+'Centre of Gravity'!$F$8</f>
        <v>0.71719072237555692</v>
      </c>
      <c r="AK12">
        <v>9</v>
      </c>
      <c r="AL12">
        <f>(0.01)*COS(RADIANS(AK12))+'Centre of Gravity'!$E$7</f>
        <v>0.71419871950553637</v>
      </c>
      <c r="AM12">
        <f>((0.01)*SIN(RADIANS(AK12)))+'Centre of Gravity'!$E$8</f>
        <v>0.53811717644678059</v>
      </c>
    </row>
    <row r="13" spans="1:39">
      <c r="B13" t="s">
        <v>112</v>
      </c>
      <c r="C13" s="36">
        <f>'Gearbox Calculator'!N5</f>
        <v>562.78125</v>
      </c>
      <c r="E13">
        <v>10</v>
      </c>
      <c r="F13">
        <f t="shared" si="6"/>
        <v>0.2953438451283612</v>
      </c>
      <c r="G13">
        <f t="shared" si="7"/>
        <v>0.35197708848231241</v>
      </c>
      <c r="I13">
        <v>10</v>
      </c>
      <c r="J13">
        <f t="shared" si="0"/>
        <v>1.7121615381645077</v>
      </c>
      <c r="K13">
        <f t="shared" si="4"/>
        <v>0.36606086661431553</v>
      </c>
      <c r="M13">
        <v>10</v>
      </c>
      <c r="N13">
        <f t="shared" si="1"/>
        <v>0.79420306120009132</v>
      </c>
      <c r="O13">
        <f t="shared" si="5"/>
        <v>0.42731840244777275</v>
      </c>
      <c r="Q13">
        <v>10</v>
      </c>
      <c r="R13">
        <f t="shared" si="2"/>
        <v>1.5234526765323084</v>
      </c>
      <c r="S13">
        <f t="shared" si="3"/>
        <v>0.33278640280977834</v>
      </c>
      <c r="AG13">
        <v>10</v>
      </c>
      <c r="AH13">
        <f>(0.01)*COS(RADIANS(AG13))+'Centre of Gravity'!$F$7</f>
        <v>0.80549011063495402</v>
      </c>
      <c r="AI13">
        <f>((0.01)*SIN(RADIANS(AG13)))+'Centre of Gravity'!$F$8</f>
        <v>0.71736285950182388</v>
      </c>
      <c r="AK13">
        <v>10</v>
      </c>
      <c r="AL13">
        <f>(0.01)*COS(RADIANS(AK13))+'Centre of Gravity'!$E$7</f>
        <v>0.71416991362970705</v>
      </c>
      <c r="AM13">
        <f>((0.01)*SIN(RADIANS(AK13)))+'Centre of Gravity'!$E$8</f>
        <v>0.53828931357304755</v>
      </c>
    </row>
    <row r="14" spans="1:39">
      <c r="B14" t="s">
        <v>26</v>
      </c>
      <c r="C14">
        <f>'Centre of Gravity'!C6</f>
        <v>1.405</v>
      </c>
      <c r="E14">
        <v>11</v>
      </c>
      <c r="F14">
        <f t="shared" si="6"/>
        <v>0.29438999231595442</v>
      </c>
      <c r="G14">
        <f t="shared" si="7"/>
        <v>0.35712361771342577</v>
      </c>
      <c r="I14">
        <v>11</v>
      </c>
      <c r="J14">
        <f t="shared" si="0"/>
        <v>1.7111695185173263</v>
      </c>
      <c r="K14">
        <f t="shared" si="4"/>
        <v>0.37141332565794427</v>
      </c>
      <c r="M14">
        <v>11</v>
      </c>
      <c r="N14">
        <f t="shared" si="1"/>
        <v>0.79406901609579361</v>
      </c>
      <c r="O14">
        <f t="shared" si="5"/>
        <v>0.42804164511014448</v>
      </c>
      <c r="Q14">
        <v>11</v>
      </c>
      <c r="R14">
        <f t="shared" si="2"/>
        <v>1.5230701176250852</v>
      </c>
      <c r="S14">
        <f t="shared" si="3"/>
        <v>0.33485050596389077</v>
      </c>
      <c r="AG14">
        <v>11</v>
      </c>
      <c r="AH14">
        <f>(0.01)*COS(RADIANS(AG14))+'Centre of Gravity'!$F$7</f>
        <v>0.80545830493930859</v>
      </c>
      <c r="AI14">
        <f>((0.01)*SIN(RADIANS(AG14)))+'Centre of Gravity'!$F$8</f>
        <v>0.71753446767892004</v>
      </c>
      <c r="AK14">
        <v>11</v>
      </c>
      <c r="AL14">
        <f>(0.01)*COS(RADIANS(AK14))+'Centre of Gravity'!$E$7</f>
        <v>0.71413810793406163</v>
      </c>
      <c r="AM14">
        <f>((0.01)*SIN(RADIANS(AK14)))+'Centre of Gravity'!$E$8</f>
        <v>0.53846092175014371</v>
      </c>
    </row>
    <row r="15" spans="1:39">
      <c r="B15" t="s">
        <v>113</v>
      </c>
      <c r="C15">
        <f>'Centre of Gravity'!F7</f>
        <v>0.79564203310483195</v>
      </c>
      <c r="E15">
        <v>12</v>
      </c>
      <c r="F15">
        <f t="shared" si="6"/>
        <v>0.29334646546006832</v>
      </c>
      <c r="G15">
        <f t="shared" si="7"/>
        <v>0.36225271607624604</v>
      </c>
      <c r="I15">
        <v>12</v>
      </c>
      <c r="J15">
        <f t="shared" si="0"/>
        <v>1.710084236668874</v>
      </c>
      <c r="K15">
        <f t="shared" si="4"/>
        <v>0.37674765636605911</v>
      </c>
      <c r="M15">
        <v>12</v>
      </c>
      <c r="N15">
        <f t="shared" si="1"/>
        <v>0.79392236908231806</v>
      </c>
      <c r="O15">
        <f t="shared" si="5"/>
        <v>0.42876243820951443</v>
      </c>
      <c r="Q15">
        <v>12</v>
      </c>
      <c r="R15">
        <f t="shared" si="2"/>
        <v>1.5226515934162621</v>
      </c>
      <c r="S15">
        <f t="shared" si="3"/>
        <v>0.33690761817156006</v>
      </c>
      <c r="AG15">
        <v>12</v>
      </c>
      <c r="AH15">
        <f>(0.01)*COS(RADIANS(AG15))+'Centre of Gravity'!$F$7</f>
        <v>0.80542350911216998</v>
      </c>
      <c r="AI15">
        <f>((0.01)*SIN(RADIANS(AG15)))+'Centre of Gravity'!$F$8</f>
        <v>0.71770549463333222</v>
      </c>
      <c r="AK15">
        <v>12</v>
      </c>
      <c r="AL15">
        <f>(0.01)*COS(RADIANS(AK15))+'Centre of Gravity'!$E$7</f>
        <v>0.71410331210692302</v>
      </c>
      <c r="AM15">
        <f>((0.01)*SIN(RADIANS(AK15)))+'Centre of Gravity'!$E$8</f>
        <v>0.53863194870455589</v>
      </c>
    </row>
    <row r="16" spans="1:39">
      <c r="B16" t="s">
        <v>114</v>
      </c>
      <c r="C16">
        <f>'Centre of Gravity'!F8</f>
        <v>0.71562637772515458</v>
      </c>
      <c r="E16">
        <v>13</v>
      </c>
      <c r="F16">
        <f t="shared" si="6"/>
        <v>0.29221358242909207</v>
      </c>
      <c r="G16">
        <f t="shared" si="7"/>
        <v>0.36736282119772512</v>
      </c>
      <c r="I16">
        <v>13</v>
      </c>
      <c r="J16">
        <f t="shared" si="0"/>
        <v>1.7089060232065147</v>
      </c>
      <c r="K16">
        <f t="shared" si="4"/>
        <v>0.38206223384985144</v>
      </c>
      <c r="M16">
        <v>13</v>
      </c>
      <c r="N16">
        <f t="shared" si="1"/>
        <v>0.79376316482976561</v>
      </c>
      <c r="O16">
        <f t="shared" si="5"/>
        <v>0.42948056218532216</v>
      </c>
      <c r="Q16">
        <v>13</v>
      </c>
      <c r="R16">
        <f t="shared" si="2"/>
        <v>1.5221972313923682</v>
      </c>
      <c r="S16">
        <f t="shared" si="3"/>
        <v>0.33895711281648006</v>
      </c>
      <c r="AG16">
        <v>13</v>
      </c>
      <c r="AH16">
        <f>(0.01)*COS(RADIANS(AG16))+'Centre of Gravity'!$F$7</f>
        <v>0.8053857337526843</v>
      </c>
      <c r="AI16">
        <f>((0.01)*SIN(RADIANS(AG16)))+'Centre of Gravity'!$F$8</f>
        <v>0.71787588826859328</v>
      </c>
      <c r="AK16">
        <v>13</v>
      </c>
      <c r="AL16">
        <f>(0.01)*COS(RADIANS(AK16))+'Centre of Gravity'!$E$7</f>
        <v>0.71406553674743733</v>
      </c>
      <c r="AM16">
        <f>((0.01)*SIN(RADIANS(AK16)))+'Centre of Gravity'!$E$8</f>
        <v>0.53880234233981694</v>
      </c>
    </row>
    <row r="17" spans="5:39">
      <c r="E17">
        <v>14</v>
      </c>
      <c r="F17">
        <f t="shared" si="6"/>
        <v>0.29099168831017136</v>
      </c>
      <c r="G17">
        <f t="shared" si="7"/>
        <v>0.37245237649034035</v>
      </c>
      <c r="I17">
        <v>14</v>
      </c>
      <c r="J17">
        <f t="shared" si="0"/>
        <v>1.7076352370254833</v>
      </c>
      <c r="K17">
        <f t="shared" si="4"/>
        <v>0.38735543923753629</v>
      </c>
      <c r="M17">
        <v>14</v>
      </c>
      <c r="N17">
        <f t="shared" si="1"/>
        <v>0.79359145183329372</v>
      </c>
      <c r="O17">
        <f t="shared" si="5"/>
        <v>0.430195798290048</v>
      </c>
      <c r="Q17">
        <v>14</v>
      </c>
      <c r="R17">
        <f t="shared" si="2"/>
        <v>1.5217071699564768</v>
      </c>
      <c r="S17">
        <f t="shared" si="3"/>
        <v>0.340998365602728</v>
      </c>
      <c r="AG17">
        <v>14</v>
      </c>
      <c r="AH17">
        <f>(0.01)*COS(RADIANS(AG17))+'Centre of Gravity'!$F$7</f>
        <v>0.80534499036759188</v>
      </c>
      <c r="AI17">
        <f>((0.01)*SIN(RADIANS(AG17)))+'Centre of Gravity'!$F$8</f>
        <v>0.71804559668115131</v>
      </c>
      <c r="AK17">
        <v>14</v>
      </c>
      <c r="AL17">
        <f>(0.01)*COS(RADIANS(AK17))+'Centre of Gravity'!$E$7</f>
        <v>0.71402479336234492</v>
      </c>
      <c r="AM17">
        <f>((0.01)*SIN(RADIANS(AK17)))+'Centre of Gravity'!$E$8</f>
        <v>0.53897205075237498</v>
      </c>
    </row>
    <row r="18" spans="5:39">
      <c r="E18">
        <v>15</v>
      </c>
      <c r="F18">
        <f t="shared" si="6"/>
        <v>0.28968115530409161</v>
      </c>
      <c r="G18">
        <f t="shared" si="7"/>
        <v>0.37751983162624597</v>
      </c>
      <c r="I18">
        <v>15</v>
      </c>
      <c r="J18">
        <f t="shared" si="0"/>
        <v>1.7062722652195603</v>
      </c>
      <c r="K18">
        <f t="shared" si="4"/>
        <v>0.39262566016747613</v>
      </c>
      <c r="M18">
        <v>15</v>
      </c>
      <c r="N18">
        <f t="shared" si="1"/>
        <v>0.79340728239834457</v>
      </c>
      <c r="O18">
        <f t="shared" si="5"/>
        <v>0.43090792865584571</v>
      </c>
      <c r="Q18">
        <v>15</v>
      </c>
      <c r="R18">
        <f t="shared" si="2"/>
        <v>1.5211815583860491</v>
      </c>
      <c r="S18">
        <f t="shared" si="3"/>
        <v>0.34303075474493117</v>
      </c>
      <c r="AG18">
        <v>15</v>
      </c>
      <c r="AH18">
        <f>(0.01)*COS(RADIANS(AG18))+'Centre of Gravity'!$F$7</f>
        <v>0.80530129136772266</v>
      </c>
      <c r="AI18">
        <f>((0.01)*SIN(RADIANS(AG18)))+'Centre of Gravity'!$F$8</f>
        <v>0.71821456817617979</v>
      </c>
      <c r="AK18">
        <v>15</v>
      </c>
      <c r="AL18">
        <f>(0.01)*COS(RADIANS(AK18))+'Centre of Gravity'!$E$7</f>
        <v>0.7139810943624757</v>
      </c>
      <c r="AM18">
        <f>((0.01)*SIN(RADIANS(AK18)))+'Centre of Gravity'!$E$8</f>
        <v>0.53914102224740346</v>
      </c>
    </row>
    <row r="19" spans="5:39">
      <c r="E19">
        <v>16</v>
      </c>
      <c r="F19">
        <f t="shared" si="6"/>
        <v>0.28828238261190181</v>
      </c>
      <c r="G19">
        <f t="shared" si="7"/>
        <v>0.38256364300951806</v>
      </c>
      <c r="I19">
        <v>16</v>
      </c>
      <c r="J19">
        <f t="shared" si="0"/>
        <v>1.7048175229631617</v>
      </c>
      <c r="K19">
        <f t="shared" si="4"/>
        <v>0.39787129127932197</v>
      </c>
      <c r="M19">
        <v>16</v>
      </c>
      <c r="N19">
        <f t="shared" si="1"/>
        <v>0.79321071262471232</v>
      </c>
      <c r="O19">
        <f t="shared" si="5"/>
        <v>0.43161673636090742</v>
      </c>
      <c r="Q19">
        <v>16</v>
      </c>
      <c r="R19">
        <f t="shared" si="2"/>
        <v>1.5206205567874611</v>
      </c>
      <c r="S19">
        <f t="shared" si="3"/>
        <v>0.34505366115766861</v>
      </c>
      <c r="AG19">
        <v>16</v>
      </c>
      <c r="AH19">
        <f>(0.01)*COS(RADIANS(AG19))+'Centre of Gravity'!$F$7</f>
        <v>0.80525465006421515</v>
      </c>
      <c r="AI19">
        <f>((0.01)*SIN(RADIANS(AG19)))+'Centre of Gravity'!$F$8</f>
        <v>0.71838275128332463</v>
      </c>
      <c r="AK19">
        <v>16</v>
      </c>
      <c r="AL19">
        <f>(0.01)*COS(RADIANS(AK19))+'Centre of Gravity'!$E$7</f>
        <v>0.71393445305896819</v>
      </c>
      <c r="AM19">
        <f>((0.01)*SIN(RADIANS(AK19)))+'Centre of Gravity'!$E$8</f>
        <v>0.53930920535454829</v>
      </c>
    </row>
    <row r="20" spans="5:39">
      <c r="E20">
        <v>17</v>
      </c>
      <c r="F20">
        <f t="shared" si="6"/>
        <v>0.28679579631331431</v>
      </c>
      <c r="G20">
        <f t="shared" si="7"/>
        <v>0.38758227424634872</v>
      </c>
      <c r="I20">
        <v>17</v>
      </c>
      <c r="J20">
        <f t="shared" si="0"/>
        <v>1.7032714533848707</v>
      </c>
      <c r="K20">
        <f t="shared" si="4"/>
        <v>0.40309073470302154</v>
      </c>
      <c r="M20">
        <v>17</v>
      </c>
      <c r="N20">
        <f t="shared" si="1"/>
        <v>0.79300180238945395</v>
      </c>
      <c r="O20">
        <f t="shared" si="5"/>
        <v>0.43232200549553973</v>
      </c>
      <c r="Q20">
        <v>17</v>
      </c>
      <c r="R20">
        <f t="shared" si="2"/>
        <v>1.5200243360472339</v>
      </c>
      <c r="S20">
        <f t="shared" si="3"/>
        <v>0.34706646864405072</v>
      </c>
      <c r="AG20">
        <v>17</v>
      </c>
      <c r="AH20">
        <f>(0.01)*COS(RADIANS(AG20))+'Centre of Gravity'!$F$7</f>
        <v>0.80520508066446228</v>
      </c>
      <c r="AI20">
        <f>((0.01)*SIN(RADIANS(AG20)))+'Centre of Gravity'!$F$8</f>
        <v>0.71855009477238196</v>
      </c>
      <c r="AK20">
        <v>17</v>
      </c>
      <c r="AL20">
        <f>(0.01)*COS(RADIANS(AK20))+'Centre of Gravity'!$E$7</f>
        <v>0.71388488365921532</v>
      </c>
      <c r="AM20">
        <f>((0.01)*SIN(RADIANS(AK20)))+'Centre of Gravity'!$E$8</f>
        <v>0.53947654884360563</v>
      </c>
    </row>
    <row r="21" spans="5:39">
      <c r="E21">
        <v>18</v>
      </c>
      <c r="F21">
        <f t="shared" si="6"/>
        <v>0.28522184923691657</v>
      </c>
      <c r="G21">
        <f t="shared" si="7"/>
        <v>0.39257419661304671</v>
      </c>
      <c r="I21">
        <v>18</v>
      </c>
      <c r="J21">
        <f t="shared" si="0"/>
        <v>1.7016345274324585</v>
      </c>
      <c r="K21">
        <f t="shared" si="4"/>
        <v>0.40828240054554604</v>
      </c>
      <c r="M21">
        <v>18</v>
      </c>
      <c r="N21">
        <f t="shared" si="1"/>
        <v>0.79278061532865107</v>
      </c>
      <c r="O21">
        <f t="shared" si="5"/>
        <v>0.43302352122793214</v>
      </c>
      <c r="Q21">
        <v>18</v>
      </c>
      <c r="R21">
        <f t="shared" si="2"/>
        <v>1.5193930777799811</v>
      </c>
      <c r="S21">
        <f t="shared" si="3"/>
        <v>0.34906856408341863</v>
      </c>
      <c r="AG21">
        <v>18</v>
      </c>
      <c r="AH21">
        <f>(0.01)*COS(RADIANS(AG21))+'Centre of Gravity'!$F$7</f>
        <v>0.80515259826778351</v>
      </c>
      <c r="AI21">
        <f>((0.01)*SIN(RADIANS(AG21)))+'Centre of Gravity'!$F$8</f>
        <v>0.71871654766890403</v>
      </c>
      <c r="AK21">
        <v>18</v>
      </c>
      <c r="AL21">
        <f>(0.01)*COS(RADIANS(AK21))+'Centre of Gravity'!$E$7</f>
        <v>0.71383240126253655</v>
      </c>
      <c r="AM21">
        <f>((0.01)*SIN(RADIANS(AK21)))+'Centre of Gravity'!$E$8</f>
        <v>0.53964300174012769</v>
      </c>
    </row>
    <row r="22" spans="5:39">
      <c r="E22">
        <v>19</v>
      </c>
      <c r="F22">
        <f t="shared" si="6"/>
        <v>0.28356102082223511</v>
      </c>
      <c r="G22">
        <f t="shared" si="7"/>
        <v>0.39753788952170133</v>
      </c>
      <c r="I22">
        <v>19</v>
      </c>
      <c r="J22">
        <f t="shared" si="0"/>
        <v>1.6999072437294269</v>
      </c>
      <c r="K22">
        <f t="shared" si="4"/>
        <v>0.41344470737518713</v>
      </c>
      <c r="M22">
        <v>19</v>
      </c>
      <c r="N22">
        <f t="shared" si="1"/>
        <v>0.79254721881802503</v>
      </c>
      <c r="O22">
        <f t="shared" si="5"/>
        <v>0.43372106986959685</v>
      </c>
      <c r="Q22">
        <v>19</v>
      </c>
      <c r="R22">
        <f t="shared" si="2"/>
        <v>1.5187269742730858</v>
      </c>
      <c r="S22">
        <f t="shared" si="3"/>
        <v>0.35105933761810676</v>
      </c>
      <c r="AG22">
        <v>19</v>
      </c>
      <c r="AH22">
        <f>(0.01)*COS(RADIANS(AG22))+'Centre of Gravity'!$F$7</f>
        <v>0.80509721886082508</v>
      </c>
      <c r="AI22">
        <f>((0.01)*SIN(RADIANS(AG22)))+'Centre of Gravity'!$F$8</f>
        <v>0.71888205926972615</v>
      </c>
      <c r="AK22">
        <v>19</v>
      </c>
      <c r="AL22">
        <f>(0.01)*COS(RADIANS(AK22))+'Centre of Gravity'!$E$7</f>
        <v>0.71377702185557812</v>
      </c>
      <c r="AM22">
        <f>((0.01)*SIN(RADIANS(AK22)))+'Centre of Gravity'!$E$8</f>
        <v>0.53980851334094981</v>
      </c>
    </row>
    <row r="23" spans="5:39">
      <c r="E23">
        <v>20</v>
      </c>
      <c r="F23">
        <f t="shared" si="6"/>
        <v>0.28181381697369395</v>
      </c>
      <c r="G23">
        <f t="shared" si="7"/>
        <v>0.40247184098336808</v>
      </c>
      <c r="I23">
        <v>20</v>
      </c>
      <c r="J23">
        <f t="shared" si="0"/>
        <v>1.6980901284231249</v>
      </c>
      <c r="K23">
        <f t="shared" si="4"/>
        <v>0.41857608270327601</v>
      </c>
      <c r="M23">
        <v>20</v>
      </c>
      <c r="N23">
        <f t="shared" si="1"/>
        <v>0.79230168395241396</v>
      </c>
      <c r="O23">
        <f t="shared" si="5"/>
        <v>0.43441443894046028</v>
      </c>
      <c r="Q23">
        <v>20</v>
      </c>
      <c r="R23">
        <f t="shared" si="2"/>
        <v>1.5180262284281292</v>
      </c>
      <c r="S23">
        <f t="shared" si="3"/>
        <v>0.3530381828392114</v>
      </c>
      <c r="AG23">
        <v>20</v>
      </c>
      <c r="AH23">
        <f>(0.01)*COS(RADIANS(AG23))+'Centre of Gravity'!$F$7</f>
        <v>0.80503895931269098</v>
      </c>
      <c r="AI23">
        <f>((0.01)*SIN(RADIANS(AG23)))+'Centre of Gravity'!$F$8</f>
        <v>0.7190465791584113</v>
      </c>
      <c r="AK23">
        <v>20</v>
      </c>
      <c r="AL23">
        <f>(0.01)*COS(RADIANS(AK23))+'Centre of Gravity'!$E$7</f>
        <v>0.71371876230744402</v>
      </c>
      <c r="AM23">
        <f>((0.01)*SIN(RADIANS(AK23)))+'Centre of Gravity'!$E$8</f>
        <v>0.53997303322963497</v>
      </c>
    </row>
    <row r="24" spans="5:39">
      <c r="E24">
        <v>21</v>
      </c>
      <c r="F24">
        <f t="shared" si="6"/>
        <v>0.27998076990651083</v>
      </c>
      <c r="G24">
        <f t="shared" si="7"/>
        <v>0.40737454806863554</v>
      </c>
      <c r="I24">
        <v>21</v>
      </c>
      <c r="J24">
        <f t="shared" si="0"/>
        <v>1.6961837350244773</v>
      </c>
      <c r="K24">
        <f t="shared" si="4"/>
        <v>0.42367496346317912</v>
      </c>
      <c r="M24">
        <v>21</v>
      </c>
      <c r="N24">
        <f t="shared" si="1"/>
        <v>0.79204408552411643</v>
      </c>
      <c r="O24">
        <f t="shared" si="5"/>
        <v>0.43510341723358664</v>
      </c>
      <c r="Q24">
        <v>21</v>
      </c>
      <c r="R24">
        <f t="shared" si="2"/>
        <v>1.5172910536990833</v>
      </c>
      <c r="S24">
        <f t="shared" si="3"/>
        <v>0.35500449697130865</v>
      </c>
      <c r="AG24">
        <v>21</v>
      </c>
      <c r="AH24">
        <f>(0.01)*COS(RADIANS(AG24))+'Centre of Gravity'!$F$7</f>
        <v>0.80497783736980399</v>
      </c>
      <c r="AI24">
        <f>((0.01)*SIN(RADIANS(AG24)))+'Centre of Gravity'!$F$8</f>
        <v>0.7192100572206076</v>
      </c>
      <c r="AK24">
        <v>21</v>
      </c>
      <c r="AL24">
        <f>(0.01)*COS(RADIANS(AK24))+'Centre of Gravity'!$E$7</f>
        <v>0.71365764036455703</v>
      </c>
      <c r="AM24">
        <f>((0.01)*SIN(RADIANS(AK24)))+'Centre of Gravity'!$E$8</f>
        <v>0.54013651129183127</v>
      </c>
    </row>
    <row r="25" spans="5:39">
      <c r="E25">
        <v>22</v>
      </c>
      <c r="F25">
        <f t="shared" si="6"/>
        <v>0.27806243798457952</v>
      </c>
      <c r="G25">
        <f t="shared" si="7"/>
        <v>0.41224451736543199</v>
      </c>
      <c r="I25">
        <v>22</v>
      </c>
      <c r="J25">
        <f t="shared" si="0"/>
        <v>1.694188644239381</v>
      </c>
      <c r="K25">
        <f t="shared" si="4"/>
        <v>0.42873979648642291</v>
      </c>
      <c r="M25">
        <v>22</v>
      </c>
      <c r="N25">
        <f t="shared" si="1"/>
        <v>0.79177450200010913</v>
      </c>
      <c r="O25">
        <f t="shared" si="5"/>
        <v>0.43578779487951358</v>
      </c>
      <c r="Q25">
        <v>22</v>
      </c>
      <c r="R25">
        <f t="shared" si="2"/>
        <v>1.5165216740272931</v>
      </c>
      <c r="S25">
        <f t="shared" si="3"/>
        <v>0.35695768105606585</v>
      </c>
      <c r="AG25">
        <v>22</v>
      </c>
      <c r="AH25">
        <f>(0.01)*COS(RADIANS(AG25))+'Centre of Gravity'!$F$7</f>
        <v>0.80491387165049977</v>
      </c>
      <c r="AI25">
        <f>((0.01)*SIN(RADIANS(AG25)))+'Centre of Gravity'!$F$8</f>
        <v>0.71937244365931374</v>
      </c>
      <c r="AK25">
        <v>22</v>
      </c>
      <c r="AL25">
        <f>(0.01)*COS(RADIANS(AK25))+'Centre of Gravity'!$E$7</f>
        <v>0.71359367464525281</v>
      </c>
      <c r="AM25">
        <f>((0.01)*SIN(RADIANS(AK25)))+'Centre of Gravity'!$E$8</f>
        <v>0.54029889773053741</v>
      </c>
    </row>
    <row r="26" spans="5:39">
      <c r="E26">
        <v>23</v>
      </c>
      <c r="F26">
        <f t="shared" si="6"/>
        <v>0.27605940555038688</v>
      </c>
      <c r="G26">
        <f t="shared" si="7"/>
        <v>0.41708026543393317</v>
      </c>
      <c r="I26">
        <v>23</v>
      </c>
      <c r="J26">
        <f t="shared" si="0"/>
        <v>1.6921054637918163</v>
      </c>
      <c r="K26">
        <f t="shared" si="4"/>
        <v>0.43376903897580443</v>
      </c>
      <c r="M26">
        <v>23</v>
      </c>
      <c r="N26">
        <f t="shared" si="1"/>
        <v>0.79149301549814488</v>
      </c>
      <c r="O26">
        <f t="shared" si="5"/>
        <v>0.43646736341018044</v>
      </c>
      <c r="Q26">
        <v>23</v>
      </c>
      <c r="R26">
        <f t="shared" si="2"/>
        <v>1.5157183237732597</v>
      </c>
      <c r="S26">
        <f t="shared" si="3"/>
        <v>0.35889714013468982</v>
      </c>
      <c r="AG26">
        <v>23</v>
      </c>
      <c r="AH26">
        <f>(0.01)*COS(RADIANS(AG26))+'Centre of Gravity'!$F$7</f>
        <v>0.80484708163935637</v>
      </c>
      <c r="AI26">
        <f>((0.01)*SIN(RADIANS(AG26)))+'Centre of Gravity'!$F$8</f>
        <v>0.71953368901004733</v>
      </c>
      <c r="AK26">
        <v>23</v>
      </c>
      <c r="AL26">
        <f>(0.01)*COS(RADIANS(AK26))+'Centre of Gravity'!$E$7</f>
        <v>0.7135268846341094</v>
      </c>
      <c r="AM26">
        <f>((0.01)*SIN(RADIANS(AK26)))+'Centre of Gravity'!$E$8</f>
        <v>0.54046014308127099</v>
      </c>
    </row>
    <row r="27" spans="5:39">
      <c r="E27">
        <v>24</v>
      </c>
      <c r="F27">
        <f t="shared" si="6"/>
        <v>0.27397228274701602</v>
      </c>
      <c r="G27">
        <f t="shared" si="7"/>
        <v>0.4218803192584325</v>
      </c>
      <c r="I27">
        <v>24</v>
      </c>
      <c r="J27">
        <f t="shared" si="0"/>
        <v>1.6899348282387272</v>
      </c>
      <c r="K27">
        <f t="shared" si="4"/>
        <v>0.43876115897534201</v>
      </c>
      <c r="M27">
        <v>24</v>
      </c>
      <c r="N27">
        <f t="shared" si="1"/>
        <v>0.7911997117617392</v>
      </c>
      <c r="O27">
        <f t="shared" si="5"/>
        <v>0.43714191582242956</v>
      </c>
      <c r="Q27">
        <v>24</v>
      </c>
      <c r="R27">
        <f t="shared" si="2"/>
        <v>1.514881247645252</v>
      </c>
      <c r="S27">
        <f t="shared" si="3"/>
        <v>0.36082228342915723</v>
      </c>
      <c r="AG27">
        <v>24</v>
      </c>
      <c r="AH27">
        <f>(0.01)*COS(RADIANS(AG27))+'Centre of Gravity'!$F$7</f>
        <v>0.80477748768125801</v>
      </c>
      <c r="AI27">
        <f>((0.01)*SIN(RADIANS(AG27)))+'Centre of Gravity'!$F$8</f>
        <v>0.71969374415591258</v>
      </c>
      <c r="AK27">
        <v>24</v>
      </c>
      <c r="AL27">
        <f>(0.01)*COS(RADIANS(AK27))+'Centre of Gravity'!$E$7</f>
        <v>0.71345729067601105</v>
      </c>
      <c r="AM27">
        <f>((0.01)*SIN(RADIANS(AK27)))+'Centre of Gravity'!$E$8</f>
        <v>0.54062019822713625</v>
      </c>
    </row>
    <row r="28" spans="5:39">
      <c r="E28">
        <v>25</v>
      </c>
      <c r="F28">
        <f t="shared" si="6"/>
        <v>0.27180170533229131</v>
      </c>
      <c r="G28">
        <f t="shared" si="7"/>
        <v>0.42664321669603578</v>
      </c>
      <c r="I28">
        <v>25</v>
      </c>
      <c r="J28">
        <f t="shared" si="0"/>
        <v>1.6876773987767311</v>
      </c>
      <c r="K28">
        <f t="shared" si="4"/>
        <v>0.44371463583692405</v>
      </c>
      <c r="M28">
        <v>25</v>
      </c>
      <c r="N28">
        <f t="shared" si="1"/>
        <v>0.7908946801340514</v>
      </c>
      <c r="O28">
        <f t="shared" si="5"/>
        <v>0.43781124664106175</v>
      </c>
      <c r="Q28">
        <v>25</v>
      </c>
      <c r="R28">
        <f t="shared" si="2"/>
        <v>1.5140107006247683</v>
      </c>
      <c r="S28">
        <f t="shared" si="3"/>
        <v>0.36273252452217131</v>
      </c>
      <c r="AG28">
        <v>25</v>
      </c>
      <c r="AH28">
        <f>(0.01)*COS(RADIANS(AG28))+'Centre of Gravity'!$F$7</f>
        <v>0.80470511097519848</v>
      </c>
      <c r="AI28">
        <f>((0.01)*SIN(RADIANS(AG28)))+'Centre of Gravity'!$F$8</f>
        <v>0.71985256034256162</v>
      </c>
      <c r="AK28">
        <v>25</v>
      </c>
      <c r="AL28">
        <f>(0.01)*COS(RADIANS(AK28))+'Centre of Gravity'!$E$7</f>
        <v>0.71338491396995152</v>
      </c>
      <c r="AM28">
        <f>((0.01)*SIN(RADIANS(AK28)))+'Centre of Gravity'!$E$8</f>
        <v>0.54077901441378529</v>
      </c>
    </row>
    <row r="29" spans="5:39">
      <c r="E29">
        <v>26</v>
      </c>
      <c r="F29">
        <f t="shared" si="6"/>
        <v>0.26954833448512017</v>
      </c>
      <c r="G29">
        <f t="shared" si="7"/>
        <v>0.43136750692204429</v>
      </c>
      <c r="I29">
        <v>26</v>
      </c>
      <c r="J29">
        <f t="shared" si="0"/>
        <v>1.6853338630407102</v>
      </c>
      <c r="K29">
        <f t="shared" si="4"/>
        <v>0.44862796068351318</v>
      </c>
      <c r="M29">
        <v>26</v>
      </c>
      <c r="N29">
        <f t="shared" si="1"/>
        <v>0.79057801353067025</v>
      </c>
      <c r="O29">
        <f t="shared" si="5"/>
        <v>0.43847515198142567</v>
      </c>
      <c r="Q29">
        <v>26</v>
      </c>
      <c r="R29">
        <f t="shared" si="2"/>
        <v>1.5131069478888639</v>
      </c>
      <c r="S29">
        <f t="shared" si="3"/>
        <v>0.36462728153579016</v>
      </c>
      <c r="AG29">
        <v>26</v>
      </c>
      <c r="AH29">
        <f>(0.01)*COS(RADIANS(AG29))+'Centre of Gravity'!$F$7</f>
        <v>0.80462997356782362</v>
      </c>
      <c r="AI29">
        <f>((0.01)*SIN(RADIANS(AG29)))+'Centre of Gravity'!$F$8</f>
        <v>0.72001008919304532</v>
      </c>
      <c r="AK29">
        <v>26</v>
      </c>
      <c r="AL29">
        <f>(0.01)*COS(RADIANS(AK29))+'Centre of Gravity'!$E$7</f>
        <v>0.71330977656257666</v>
      </c>
      <c r="AM29">
        <f>((0.01)*SIN(RADIANS(AK29)))+'Centre of Gravity'!$E$8</f>
        <v>0.54093654326426899</v>
      </c>
    </row>
    <row r="30" spans="5:39">
      <c r="E30">
        <v>27</v>
      </c>
      <c r="F30">
        <f t="shared" si="6"/>
        <v>0.26721285660409155</v>
      </c>
      <c r="G30">
        <f t="shared" si="7"/>
        <v>0.43605175087189008</v>
      </c>
      <c r="I30">
        <v>27</v>
      </c>
      <c r="J30">
        <f t="shared" si="0"/>
        <v>1.6829049348943519</v>
      </c>
      <c r="K30">
        <f t="shared" si="4"/>
        <v>0.4534996368687646</v>
      </c>
      <c r="M30">
        <v>27</v>
      </c>
      <c r="N30">
        <f t="shared" si="1"/>
        <v>0.79024980841131054</v>
      </c>
      <c r="O30">
        <f t="shared" si="5"/>
        <v>0.43913342961152318</v>
      </c>
      <c r="Q30">
        <v>27</v>
      </c>
      <c r="R30">
        <f t="shared" si="2"/>
        <v>1.5121702647293769</v>
      </c>
      <c r="S30">
        <f t="shared" si="3"/>
        <v>0.36650597730867263</v>
      </c>
      <c r="AG30">
        <v>27</v>
      </c>
      <c r="AH30">
        <f>(0.01)*COS(RADIANS(AG30))+'Centre of Gravity'!$F$7</f>
        <v>0.80455209834671559</v>
      </c>
      <c r="AI30">
        <f>((0.01)*SIN(RADIANS(AG30)))+'Centre of Gravity'!$F$8</f>
        <v>0.72016628272255001</v>
      </c>
      <c r="AK30">
        <v>27</v>
      </c>
      <c r="AL30">
        <f>(0.01)*COS(RADIANS(AK30))+'Centre of Gravity'!$E$7</f>
        <v>0.71323190134146863</v>
      </c>
      <c r="AM30">
        <f>((0.01)*SIN(RADIANS(AK30)))+'Centre of Gravity'!$E$8</f>
        <v>0.54109273679377368</v>
      </c>
    </row>
    <row r="31" spans="5:39">
      <c r="E31">
        <v>28</v>
      </c>
      <c r="F31">
        <f t="shared" si="6"/>
        <v>0.2647959830983922</v>
      </c>
      <c r="G31">
        <f t="shared" si="7"/>
        <v>0.44069452167948864</v>
      </c>
      <c r="I31">
        <v>28</v>
      </c>
      <c r="J31">
        <f t="shared" si="0"/>
        <v>1.6803913542126994</v>
      </c>
      <c r="K31">
        <f t="shared" si="4"/>
        <v>0.45832818043291929</v>
      </c>
      <c r="M31">
        <v>28</v>
      </c>
      <c r="N31">
        <f t="shared" si="1"/>
        <v>0.7899101647504313</v>
      </c>
      <c r="O31">
        <f t="shared" si="5"/>
        <v>0.43978587901361132</v>
      </c>
      <c r="Q31">
        <v>28</v>
      </c>
      <c r="R31">
        <f t="shared" si="2"/>
        <v>1.5112009364690717</v>
      </c>
      <c r="S31">
        <f t="shared" si="3"/>
        <v>0.36836803957188691</v>
      </c>
      <c r="AG31">
        <v>28</v>
      </c>
      <c r="AH31">
        <f>(0.01)*COS(RADIANS(AG31))+'Centre of Gravity'!$F$7</f>
        <v>0.80447150903342124</v>
      </c>
      <c r="AI31">
        <f>((0.01)*SIN(RADIANS(AG31)))+'Centre of Gravity'!$F$8</f>
        <v>0.72032109335301353</v>
      </c>
      <c r="AK31">
        <v>28</v>
      </c>
      <c r="AL31">
        <f>(0.01)*COS(RADIANS(AK31))+'Centre of Gravity'!$E$7</f>
        <v>0.71315131202817428</v>
      </c>
      <c r="AM31">
        <f>((0.01)*SIN(RADIANS(AK31)))+'Centre of Gravity'!$E$8</f>
        <v>0.5412475474242372</v>
      </c>
    </row>
    <row r="32" spans="5:39">
      <c r="E32">
        <v>29</v>
      </c>
      <c r="F32">
        <f t="shared" si="6"/>
        <v>0.26229845017110476</v>
      </c>
      <c r="G32">
        <f t="shared" si="7"/>
        <v>0.44529440511187646</v>
      </c>
      <c r="I32">
        <v>29</v>
      </c>
      <c r="J32">
        <f t="shared" si="0"/>
        <v>1.6777938866567776</v>
      </c>
      <c r="K32">
        <f t="shared" si="4"/>
        <v>0.46311212055483247</v>
      </c>
      <c r="M32">
        <v>29</v>
      </c>
      <c r="N32">
        <f t="shared" si="1"/>
        <v>0.78955918600678165</v>
      </c>
      <c r="O32">
        <f t="shared" si="5"/>
        <v>0.44043230144528184</v>
      </c>
      <c r="Q32">
        <v>29</v>
      </c>
      <c r="R32">
        <f t="shared" si="2"/>
        <v>1.5101992583747266</v>
      </c>
      <c r="S32">
        <f t="shared" si="3"/>
        <v>0.37021290112322935</v>
      </c>
      <c r="AG32">
        <v>29</v>
      </c>
      <c r="AH32">
        <f>(0.01)*COS(RADIANS(AG32))+'Centre of Gravity'!$F$7</f>
        <v>0.80438823017622596</v>
      </c>
      <c r="AI32">
        <f>((0.01)*SIN(RADIANS(AG32)))+'Centre of Gravity'!$F$8</f>
        <v>0.72047447392761799</v>
      </c>
      <c r="AK32">
        <v>29</v>
      </c>
      <c r="AL32">
        <f>(0.01)*COS(RADIANS(AK32))+'Centre of Gravity'!$E$7</f>
        <v>0.71306803317097889</v>
      </c>
      <c r="AM32">
        <f>((0.01)*SIN(RADIANS(AK32)))+'Centre of Gravity'!$E$8</f>
        <v>0.54140092799884165</v>
      </c>
    </row>
    <row r="33" spans="5:39">
      <c r="E33">
        <v>30</v>
      </c>
      <c r="F33">
        <f t="shared" si="6"/>
        <v>0.25972101859495317</v>
      </c>
      <c r="G33">
        <f t="shared" si="7"/>
        <v>0.44984999999999997</v>
      </c>
      <c r="I33">
        <v>30</v>
      </c>
      <c r="J33">
        <f t="shared" si="0"/>
        <v>1.6751133234403663</v>
      </c>
      <c r="K33">
        <f t="shared" si="4"/>
        <v>0.46784999999999988</v>
      </c>
      <c r="M33">
        <v>30</v>
      </c>
      <c r="N33">
        <f t="shared" si="1"/>
        <v>0.78919697909188702</v>
      </c>
      <c r="O33">
        <f t="shared" si="5"/>
        <v>0.44107249999999998</v>
      </c>
      <c r="Q33">
        <v>30</v>
      </c>
      <c r="R33">
        <f t="shared" si="2"/>
        <v>1.5091655355671922</v>
      </c>
      <c r="S33">
        <f t="shared" si="3"/>
        <v>0.37203999999999993</v>
      </c>
      <c r="AG33">
        <v>30</v>
      </c>
      <c r="AH33">
        <f>(0.01)*COS(RADIANS(AG33))+'Centre of Gravity'!$F$7</f>
        <v>0.80430228714267638</v>
      </c>
      <c r="AI33">
        <f>((0.01)*SIN(RADIANS(AG33)))+'Centre of Gravity'!$F$8</f>
        <v>0.72062637772515459</v>
      </c>
      <c r="AK33">
        <v>30</v>
      </c>
      <c r="AL33">
        <f>(0.01)*COS(RADIANS(AK33))+'Centre of Gravity'!$E$7</f>
        <v>0.71298209013742941</v>
      </c>
      <c r="AM33">
        <f>((0.01)*SIN(RADIANS(AK33)))+'Centre of Gravity'!$E$8</f>
        <v>0.54155283179637825</v>
      </c>
    </row>
    <row r="34" spans="5:39">
      <c r="E34">
        <v>31</v>
      </c>
      <c r="F34">
        <f t="shared" si="6"/>
        <v>0.25706447348056349</v>
      </c>
      <c r="G34">
        <f t="shared" si="7"/>
        <v>0.45435991866552528</v>
      </c>
      <c r="I34">
        <v>31</v>
      </c>
      <c r="J34">
        <f t="shared" si="0"/>
        <v>1.6723504810889889</v>
      </c>
      <c r="K34">
        <f t="shared" si="4"/>
        <v>0.47254037556444584</v>
      </c>
      <c r="M34">
        <v>31</v>
      </c>
      <c r="N34">
        <f t="shared" si="1"/>
        <v>0.78882365433748236</v>
      </c>
      <c r="O34">
        <f t="shared" si="5"/>
        <v>0.4417062796670842</v>
      </c>
      <c r="Q34">
        <v>31</v>
      </c>
      <c r="R34">
        <f t="shared" si="2"/>
        <v>1.5081000829284501</v>
      </c>
      <c r="S34">
        <f t="shared" si="3"/>
        <v>0.37384877965018126</v>
      </c>
      <c r="AG34">
        <v>31</v>
      </c>
      <c r="AH34">
        <f>(0.01)*COS(RADIANS(AG34))+'Centre of Gravity'!$F$7</f>
        <v>0.80421370611185305</v>
      </c>
      <c r="AI34">
        <f>((0.01)*SIN(RADIANS(AG34)))+'Centre of Gravity'!$F$8</f>
        <v>0.72077675847425515</v>
      </c>
      <c r="AK34">
        <v>31</v>
      </c>
      <c r="AL34">
        <f>(0.01)*COS(RADIANS(AK34))+'Centre of Gravity'!$E$7</f>
        <v>0.71289350910660609</v>
      </c>
      <c r="AM34">
        <f>((0.01)*SIN(RADIANS(AK34)))+'Centre of Gravity'!$E$8</f>
        <v>0.54170321254547882</v>
      </c>
    </row>
    <row r="35" spans="5:39">
      <c r="E35">
        <v>32</v>
      </c>
      <c r="F35">
        <f t="shared" si="6"/>
        <v>0.25432962403731213</v>
      </c>
      <c r="G35">
        <f t="shared" si="7"/>
        <v>0.45882278734353815</v>
      </c>
      <c r="I35">
        <v>32</v>
      </c>
      <c r="J35">
        <f t="shared" si="0"/>
        <v>1.6695062011911892</v>
      </c>
      <c r="K35">
        <f t="shared" si="4"/>
        <v>0.47718181851433655</v>
      </c>
      <c r="M35">
        <v>32</v>
      </c>
      <c r="N35">
        <f t="shared" si="1"/>
        <v>0.78843932546190443</v>
      </c>
      <c r="O35">
        <f t="shared" si="5"/>
        <v>0.44233344739110841</v>
      </c>
      <c r="Q35">
        <v>32</v>
      </c>
      <c r="R35">
        <f t="shared" si="2"/>
        <v>1.5070032250056948</v>
      </c>
      <c r="S35">
        <f t="shared" si="3"/>
        <v>0.37563868910196985</v>
      </c>
      <c r="AG35">
        <v>32</v>
      </c>
      <c r="AH35">
        <f>(0.01)*COS(RADIANS(AG35))+'Centre of Gravity'!$F$7</f>
        <v>0.80412251406639623</v>
      </c>
      <c r="AI35">
        <f>((0.01)*SIN(RADIANS(AG35)))+'Centre of Gravity'!$F$8</f>
        <v>0.72092557036748661</v>
      </c>
      <c r="AK35">
        <v>32</v>
      </c>
      <c r="AL35">
        <f>(0.01)*COS(RADIANS(AK35))+'Centre of Gravity'!$E$7</f>
        <v>0.71280231706114927</v>
      </c>
      <c r="AM35">
        <f>((0.01)*SIN(RADIANS(AK35)))+'Centre of Gravity'!$E$8</f>
        <v>0.54185202443871028</v>
      </c>
    </row>
    <row r="36" spans="5:39">
      <c r="E36">
        <v>33</v>
      </c>
      <c r="F36">
        <f t="shared" si="6"/>
        <v>0.2515173033268327</v>
      </c>
      <c r="G36">
        <f t="shared" si="7"/>
        <v>0.46323724660100662</v>
      </c>
      <c r="I36">
        <v>33</v>
      </c>
      <c r="J36">
        <f t="shared" si="0"/>
        <v>1.6665813501421778</v>
      </c>
      <c r="K36">
        <f t="shared" si="4"/>
        <v>0.48177291502118691</v>
      </c>
      <c r="M36">
        <v>33</v>
      </c>
      <c r="N36">
        <f t="shared" si="1"/>
        <v>0.78804410953545168</v>
      </c>
      <c r="O36">
        <f t="shared" si="5"/>
        <v>0.44295381213070828</v>
      </c>
      <c r="Q36">
        <v>33</v>
      </c>
      <c r="R36">
        <f t="shared" si="2"/>
        <v>1.5058752959124757</v>
      </c>
      <c r="S36">
        <f t="shared" si="3"/>
        <v>0.37740918313160743</v>
      </c>
      <c r="AG36">
        <v>33</v>
      </c>
      <c r="AH36">
        <f>(0.01)*COS(RADIANS(AG36))+'Centre of Gravity'!$F$7</f>
        <v>0.80402873878428616</v>
      </c>
      <c r="AI36">
        <f>((0.01)*SIN(RADIANS(AG36)))+'Centre of Gravity'!$F$8</f>
        <v>0.72107276807530485</v>
      </c>
      <c r="AK36">
        <v>33</v>
      </c>
      <c r="AL36">
        <f>(0.01)*COS(RADIANS(AK36))+'Centre of Gravity'!$E$7</f>
        <v>0.7127085417790392</v>
      </c>
      <c r="AM36">
        <f>((0.01)*SIN(RADIANS(AK36)))+'Centre of Gravity'!$E$8</f>
        <v>0.54199922214652851</v>
      </c>
    </row>
    <row r="37" spans="5:39">
      <c r="E37">
        <v>34</v>
      </c>
      <c r="F37">
        <f t="shared" si="6"/>
        <v>0.24862836800925697</v>
      </c>
      <c r="G37">
        <f t="shared" si="7"/>
        <v>0.46760195175087699</v>
      </c>
      <c r="I37">
        <v>34</v>
      </c>
      <c r="J37">
        <f t="shared" si="0"/>
        <v>1.6635768188799176</v>
      </c>
      <c r="K37">
        <f t="shared" si="4"/>
        <v>0.48631226659252591</v>
      </c>
      <c r="M37">
        <v>34</v>
      </c>
      <c r="N37">
        <f t="shared" si="1"/>
        <v>0.78763812694472402</v>
      </c>
      <c r="O37">
        <f t="shared" si="5"/>
        <v>0.4435671849167746</v>
      </c>
      <c r="Q37">
        <v>34</v>
      </c>
      <c r="R37">
        <f t="shared" si="2"/>
        <v>1.5047166392269204</v>
      </c>
      <c r="S37">
        <f t="shared" si="3"/>
        <v>0.37915972242946139</v>
      </c>
      <c r="AG37">
        <v>34</v>
      </c>
      <c r="AH37">
        <f>(0.01)*COS(RADIANS(AG37))+'Centre of Gravity'!$F$7</f>
        <v>0.80393240883038242</v>
      </c>
      <c r="AI37">
        <f>((0.01)*SIN(RADIANS(AG37)))+'Centre of Gravity'!$F$8</f>
        <v>0.72121830675986209</v>
      </c>
      <c r="AK37">
        <v>34</v>
      </c>
      <c r="AL37">
        <f>(0.01)*COS(RADIANS(AK37))+'Centre of Gravity'!$E$7</f>
        <v>0.71261221182513546</v>
      </c>
      <c r="AM37">
        <f>((0.01)*SIN(RADIANS(AK37)))+'Centre of Gravity'!$E$8</f>
        <v>0.54214476083108576</v>
      </c>
    </row>
    <row r="38" spans="5:39">
      <c r="E38">
        <v>35</v>
      </c>
      <c r="F38">
        <f t="shared" si="6"/>
        <v>0.24566369808226865</v>
      </c>
      <c r="G38">
        <f t="shared" si="7"/>
        <v>0.47191557326167871</v>
      </c>
      <c r="I38">
        <v>35</v>
      </c>
      <c r="J38">
        <f t="shared" si="0"/>
        <v>1.6604935226137365</v>
      </c>
      <c r="K38">
        <f t="shared" si="4"/>
        <v>0.4907984904978912</v>
      </c>
      <c r="M38">
        <v>35</v>
      </c>
      <c r="N38">
        <f t="shared" si="1"/>
        <v>0.78722150135595137</v>
      </c>
      <c r="O38">
        <f t="shared" si="5"/>
        <v>0.44417337891001485</v>
      </c>
      <c r="Q38">
        <v>35</v>
      </c>
      <c r="R38">
        <f t="shared" si="2"/>
        <v>1.5035276078870798</v>
      </c>
      <c r="S38">
        <f t="shared" si="3"/>
        <v>0.38088977376430377</v>
      </c>
      <c r="AG38">
        <v>35</v>
      </c>
      <c r="AH38">
        <f>(0.01)*COS(RADIANS(AG38))+'Centre of Gravity'!$F$7</f>
        <v>0.8038335535477219</v>
      </c>
      <c r="AI38">
        <f>((0.01)*SIN(RADIANS(AG38)))+'Centre of Gravity'!$F$8</f>
        <v>0.721362142088665</v>
      </c>
      <c r="AK38">
        <v>35</v>
      </c>
      <c r="AL38">
        <f>(0.01)*COS(RADIANS(AK38))+'Centre of Gravity'!$E$7</f>
        <v>0.71251335654247494</v>
      </c>
      <c r="AM38">
        <f>((0.01)*SIN(RADIANS(AK38)))+'Centre of Gravity'!$E$8</f>
        <v>0.54228859615988867</v>
      </c>
    </row>
    <row r="39" spans="5:39">
      <c r="E39">
        <v>36</v>
      </c>
      <c r="F39">
        <f t="shared" si="6"/>
        <v>0.24262419661304674</v>
      </c>
      <c r="G39">
        <f t="shared" si="7"/>
        <v>0.47617679716251271</v>
      </c>
      <c r="I39">
        <v>36</v>
      </c>
      <c r="J39">
        <f t="shared" si="0"/>
        <v>1.6573324005455461</v>
      </c>
      <c r="K39">
        <f t="shared" si="4"/>
        <v>0.49523022019002227</v>
      </c>
      <c r="M39">
        <v>36</v>
      </c>
      <c r="N39">
        <f t="shared" si="1"/>
        <v>0.78679435967732403</v>
      </c>
      <c r="O39">
        <f t="shared" si="5"/>
        <v>0.44477220945786627</v>
      </c>
      <c r="Q39">
        <v>36</v>
      </c>
      <c r="R39">
        <f t="shared" si="2"/>
        <v>1.5023085640834186</v>
      </c>
      <c r="S39">
        <f t="shared" si="3"/>
        <v>0.3825988101457386</v>
      </c>
      <c r="AG39">
        <v>36</v>
      </c>
      <c r="AH39">
        <f>(0.01)*COS(RADIANS(AG39))+'Centre of Gravity'!$F$7</f>
        <v>0.8037322030485814</v>
      </c>
      <c r="AI39">
        <f>((0.01)*SIN(RADIANS(AG39)))+'Centre of Gravity'!$F$8</f>
        <v>0.7215042302480793</v>
      </c>
      <c r="AK39">
        <v>36</v>
      </c>
      <c r="AL39">
        <f>(0.01)*COS(RADIANS(AK39))+'Centre of Gravity'!$E$7</f>
        <v>0.71241200604333443</v>
      </c>
      <c r="AM39">
        <f>((0.01)*SIN(RADIANS(AK39)))+'Centre of Gravity'!$E$8</f>
        <v>0.54243068431930297</v>
      </c>
    </row>
    <row r="40" spans="5:39">
      <c r="E40">
        <v>37</v>
      </c>
      <c r="F40">
        <f t="shared" si="6"/>
        <v>0.23951078946318313</v>
      </c>
      <c r="G40">
        <f t="shared" si="7"/>
        <v>0.48038432544329929</v>
      </c>
      <c r="I40">
        <v>37</v>
      </c>
      <c r="J40">
        <f t="shared" si="0"/>
        <v>1.6540944155837507</v>
      </c>
      <c r="K40">
        <f t="shared" si="4"/>
        <v>0.49960610572112379</v>
      </c>
      <c r="M40">
        <v>37</v>
      </c>
      <c r="N40">
        <f t="shared" si="1"/>
        <v>0.78635683202033502</v>
      </c>
      <c r="O40">
        <f t="shared" si="5"/>
        <v>0.44536349415074306</v>
      </c>
      <c r="Q40">
        <v>37</v>
      </c>
      <c r="R40">
        <f t="shared" si="2"/>
        <v>1.5010598791484884</v>
      </c>
      <c r="S40">
        <f t="shared" si="3"/>
        <v>0.38428631098472832</v>
      </c>
      <c r="AG40">
        <v>37</v>
      </c>
      <c r="AH40">
        <f>(0.01)*COS(RADIANS(AG40))+'Centre of Gravity'!$F$7</f>
        <v>0.80362838820530491</v>
      </c>
      <c r="AI40">
        <f>((0.01)*SIN(RADIANS(AG40)))+'Centre of Gravity'!$F$8</f>
        <v>0.72164452795667511</v>
      </c>
      <c r="AK40">
        <v>37</v>
      </c>
      <c r="AL40">
        <f>(0.01)*COS(RADIANS(AK40))+'Centre of Gravity'!$E$7</f>
        <v>0.71230819120005795</v>
      </c>
      <c r="AM40">
        <f>((0.01)*SIN(RADIANS(AK40)))+'Centre of Gravity'!$E$8</f>
        <v>0.54257098202789877</v>
      </c>
    </row>
    <row r="41" spans="5:39">
      <c r="E41">
        <v>38</v>
      </c>
      <c r="F41">
        <f t="shared" si="6"/>
        <v>0.2363244250066559</v>
      </c>
      <c r="G41">
        <f t="shared" si="7"/>
        <v>0.48453687645016491</v>
      </c>
      <c r="I41">
        <v>38</v>
      </c>
      <c r="J41">
        <f t="shared" si="0"/>
        <v>1.6507805540499365</v>
      </c>
      <c r="K41">
        <f t="shared" si="4"/>
        <v>0.50392481415407275</v>
      </c>
      <c r="M41">
        <v>38</v>
      </c>
      <c r="N41">
        <f t="shared" si="1"/>
        <v>0.78590905166014713</v>
      </c>
      <c r="O41">
        <f t="shared" si="5"/>
        <v>0.44594705287759984</v>
      </c>
      <c r="Q41">
        <v>38</v>
      </c>
      <c r="R41">
        <f t="shared" si="2"/>
        <v>1.4997819334438165</v>
      </c>
      <c r="S41">
        <f t="shared" si="3"/>
        <v>0.38595176225217015</v>
      </c>
      <c r="AG41">
        <v>38</v>
      </c>
      <c r="AH41">
        <f>(0.01)*COS(RADIANS(AG41))+'Centre of Gravity'!$F$7</f>
        <v>0.80352214064089922</v>
      </c>
      <c r="AI41">
        <f>((0.01)*SIN(RADIANS(AG41)))+'Centre of Gravity'!$F$8</f>
        <v>0.72178299247841116</v>
      </c>
      <c r="AK41">
        <v>38</v>
      </c>
      <c r="AL41">
        <f>(0.01)*COS(RADIANS(AK41))+'Centre of Gravity'!$E$7</f>
        <v>0.71220194363565226</v>
      </c>
      <c r="AM41">
        <f>((0.01)*SIN(RADIANS(AK41)))+'Centre of Gravity'!$E$8</f>
        <v>0.54270944654963482</v>
      </c>
    </row>
    <row r="42" spans="5:39">
      <c r="E42">
        <v>39</v>
      </c>
      <c r="F42">
        <f t="shared" si="6"/>
        <v>0.23306607384094558</v>
      </c>
      <c r="G42">
        <f t="shared" si="7"/>
        <v>0.4886331852758462</v>
      </c>
      <c r="I42">
        <v>39</v>
      </c>
      <c r="J42">
        <f t="shared" si="0"/>
        <v>1.6473918253784292</v>
      </c>
      <c r="K42">
        <f t="shared" si="4"/>
        <v>0.50818502996844417</v>
      </c>
      <c r="M42">
        <v>39</v>
      </c>
      <c r="N42">
        <f t="shared" si="1"/>
        <v>0.78545115499499585</v>
      </c>
      <c r="O42">
        <f t="shared" si="5"/>
        <v>0.4465227078807954</v>
      </c>
      <c r="Q42">
        <v>39</v>
      </c>
      <c r="R42">
        <f t="shared" si="2"/>
        <v>1.4984751162440444</v>
      </c>
      <c r="S42">
        <f t="shared" si="3"/>
        <v>0.38759465663547438</v>
      </c>
      <c r="AG42">
        <v>39</v>
      </c>
      <c r="AH42">
        <f>(0.01)*COS(RADIANS(AG42))+'Centre of Gravity'!$F$7</f>
        <v>0.80341349271940166</v>
      </c>
      <c r="AI42">
        <f>((0.01)*SIN(RADIANS(AG42)))+'Centre of Gravity'!$F$8</f>
        <v>0.72191958163565295</v>
      </c>
      <c r="AK42">
        <v>39</v>
      </c>
      <c r="AL42">
        <f>(0.01)*COS(RADIANS(AK42))+'Centre of Gravity'!$E$7</f>
        <v>0.71209329571415469</v>
      </c>
      <c r="AM42">
        <f>((0.01)*SIN(RADIANS(AK42)))+'Centre of Gravity'!$E$8</f>
        <v>0.54284603570687662</v>
      </c>
    </row>
    <row r="43" spans="5:39">
      <c r="E43">
        <v>40</v>
      </c>
      <c r="F43">
        <f t="shared" si="6"/>
        <v>0.22973672849138152</v>
      </c>
      <c r="G43">
        <f t="shared" si="7"/>
        <v>0.49267200414499313</v>
      </c>
      <c r="I43">
        <v>40</v>
      </c>
      <c r="J43">
        <f t="shared" si="0"/>
        <v>1.6439292618088093</v>
      </c>
      <c r="K43">
        <f t="shared" si="4"/>
        <v>0.51238545546123149</v>
      </c>
      <c r="M43">
        <v>40</v>
      </c>
      <c r="N43">
        <f t="shared" si="1"/>
        <v>0.78498328150464114</v>
      </c>
      <c r="O43">
        <f t="shared" si="5"/>
        <v>0.44709028381023919</v>
      </c>
      <c r="Q43">
        <v>40</v>
      </c>
      <c r="R43">
        <f t="shared" si="2"/>
        <v>1.4971398256183508</v>
      </c>
      <c r="S43">
        <f t="shared" si="3"/>
        <v>0.38921449369309691</v>
      </c>
      <c r="AG43">
        <v>40</v>
      </c>
      <c r="AH43">
        <f>(0.01)*COS(RADIANS(AG43))+'Centre of Gravity'!$F$7</f>
        <v>0.80330247753602169</v>
      </c>
      <c r="AI43">
        <f>((0.01)*SIN(RADIANS(AG43)))+'Centre of Gravity'!$F$8</f>
        <v>0.72205425382201993</v>
      </c>
      <c r="AK43">
        <v>40</v>
      </c>
      <c r="AL43">
        <f>(0.01)*COS(RADIANS(AK43))+'Centre of Gravity'!$E$7</f>
        <v>0.71198228053077472</v>
      </c>
      <c r="AM43">
        <f>((0.01)*SIN(RADIANS(AK43)))+'Centre of Gravity'!$E$8</f>
        <v>0.5429807078932436</v>
      </c>
    </row>
    <row r="44" spans="5:39">
      <c r="E44">
        <v>41</v>
      </c>
      <c r="F44">
        <f t="shared" si="6"/>
        <v>0.22633740310880932</v>
      </c>
      <c r="G44">
        <f t="shared" si="7"/>
        <v>0.49665210279425309</v>
      </c>
      <c r="I44">
        <v>41</v>
      </c>
      <c r="J44">
        <f t="shared" si="0"/>
        <v>1.6403939180714826</v>
      </c>
      <c r="K44">
        <f t="shared" si="4"/>
        <v>0.51652481114213911</v>
      </c>
      <c r="M44">
        <v>41</v>
      </c>
      <c r="N44">
        <f t="shared" si="1"/>
        <v>0.78450557370788054</v>
      </c>
      <c r="O44">
        <f t="shared" si="5"/>
        <v>0.4476496077768049</v>
      </c>
      <c r="Q44">
        <v>41</v>
      </c>
      <c r="R44">
        <f t="shared" si="2"/>
        <v>1.495776468309195</v>
      </c>
      <c r="S44">
        <f t="shared" si="3"/>
        <v>0.39081078000697816</v>
      </c>
      <c r="AG44">
        <v>41</v>
      </c>
      <c r="AH44">
        <f>(0.01)*COS(RADIANS(AG44))+'Centre of Gravity'!$F$7</f>
        <v>0.80318912890705962</v>
      </c>
      <c r="AI44">
        <f>((0.01)*SIN(RADIANS(AG44)))+'Centre of Gravity'!$F$8</f>
        <v>0.72218696801505966</v>
      </c>
      <c r="AK44">
        <v>41</v>
      </c>
      <c r="AL44">
        <f>(0.01)*COS(RADIANS(AK44))+'Centre of Gravity'!$E$7</f>
        <v>0.71186893190181266</v>
      </c>
      <c r="AM44">
        <f>((0.01)*SIN(RADIANS(AK44)))+'Centre of Gravity'!$E$8</f>
        <v>0.54311342208628333</v>
      </c>
    </row>
    <row r="45" spans="5:39">
      <c r="E45">
        <v>42</v>
      </c>
      <c r="F45">
        <f t="shared" si="6"/>
        <v>0.22286913316067053</v>
      </c>
      <c r="G45">
        <f t="shared" si="7"/>
        <v>0.50057226884702155</v>
      </c>
      <c r="I45">
        <v>42</v>
      </c>
      <c r="J45">
        <f t="shared" si="0"/>
        <v>1.6367868710663993</v>
      </c>
      <c r="K45">
        <f t="shared" si="4"/>
        <v>0.52060183612332778</v>
      </c>
      <c r="M45">
        <v>42</v>
      </c>
      <c r="N45">
        <f t="shared" si="1"/>
        <v>0.78401817711913657</v>
      </c>
      <c r="O45">
        <f t="shared" si="5"/>
        <v>0.44820050940499406</v>
      </c>
      <c r="Q45">
        <v>42</v>
      </c>
      <c r="R45">
        <f t="shared" si="2"/>
        <v>1.494385459608421</v>
      </c>
      <c r="S45">
        <f t="shared" si="3"/>
        <v>0.39238302933284341</v>
      </c>
      <c r="AG45">
        <v>42</v>
      </c>
      <c r="AH45">
        <f>(0.01)*COS(RADIANS(AG45))+'Centre of Gravity'!$F$7</f>
        <v>0.80307348135960588</v>
      </c>
      <c r="AI45">
        <f>((0.01)*SIN(RADIANS(AG45)))+'Centre of Gravity'!$F$8</f>
        <v>0.72231768378874317</v>
      </c>
      <c r="AK45">
        <v>42</v>
      </c>
      <c r="AL45">
        <f>(0.01)*COS(RADIANS(AK45))+'Centre of Gravity'!$E$7</f>
        <v>0.71175328435435892</v>
      </c>
      <c r="AM45">
        <f>((0.01)*SIN(RADIANS(AK45)))+'Centre of Gravity'!$E$8</f>
        <v>0.54324413785996684</v>
      </c>
    </row>
    <row r="46" spans="5:39">
      <c r="E46">
        <v>43</v>
      </c>
      <c r="F46">
        <f t="shared" si="6"/>
        <v>0.21933297511558922</v>
      </c>
      <c r="G46">
        <f t="shared" si="7"/>
        <v>0.50443130818274329</v>
      </c>
      <c r="I46">
        <v>43</v>
      </c>
      <c r="J46">
        <f t="shared" si="0"/>
        <v>1.6331092195350192</v>
      </c>
      <c r="K46">
        <f t="shared" si="4"/>
        <v>0.52461528850349315</v>
      </c>
      <c r="M46">
        <v>43</v>
      </c>
      <c r="N46">
        <f t="shared" si="1"/>
        <v>0.78352124020413172</v>
      </c>
      <c r="O46">
        <f t="shared" si="5"/>
        <v>0.44874282088483397</v>
      </c>
      <c r="Q46">
        <v>43</v>
      </c>
      <c r="R46">
        <f t="shared" si="2"/>
        <v>1.4929672232307538</v>
      </c>
      <c r="S46">
        <f t="shared" si="3"/>
        <v>0.39393076274831729</v>
      </c>
      <c r="AG46">
        <v>43</v>
      </c>
      <c r="AH46">
        <f>(0.01)*COS(RADIANS(AG46))+'Centre of Gravity'!$F$7</f>
        <v>0.8029555701210237</v>
      </c>
      <c r="AI46">
        <f>((0.01)*SIN(RADIANS(AG46)))+'Centre of Gravity'!$F$8</f>
        <v>0.72244636132577955</v>
      </c>
      <c r="AK46">
        <v>43</v>
      </c>
      <c r="AL46">
        <f>(0.01)*COS(RADIANS(AK46))+'Centre of Gravity'!$E$7</f>
        <v>0.71163537311577674</v>
      </c>
      <c r="AM46">
        <f>((0.01)*SIN(RADIANS(AK46)))+'Centre of Gravity'!$E$8</f>
        <v>0.54337281539700322</v>
      </c>
    </row>
    <row r="47" spans="5:39">
      <c r="E47">
        <v>44</v>
      </c>
      <c r="F47">
        <f t="shared" si="6"/>
        <v>0.21573000612156149</v>
      </c>
      <c r="G47">
        <f t="shared" si="7"/>
        <v>0.50822804530065324</v>
      </c>
      <c r="I47">
        <v>44</v>
      </c>
      <c r="J47">
        <f t="shared" si="0"/>
        <v>1.6293620837256253</v>
      </c>
      <c r="K47">
        <f t="shared" si="4"/>
        <v>0.52856394574616117</v>
      </c>
      <c r="M47">
        <v>44</v>
      </c>
      <c r="N47">
        <f t="shared" si="1"/>
        <v>0.7830149143346643</v>
      </c>
      <c r="O47">
        <f t="shared" si="5"/>
        <v>0.44927637702299444</v>
      </c>
      <c r="Q47">
        <v>44</v>
      </c>
      <c r="R47">
        <f t="shared" si="2"/>
        <v>1.4915221911847329</v>
      </c>
      <c r="S47">
        <f t="shared" si="3"/>
        <v>0.39545350879880814</v>
      </c>
      <c r="AG47">
        <v>44</v>
      </c>
      <c r="AH47">
        <f>(0.01)*COS(RADIANS(AG47))+'Centre of Gravity'!$F$7</f>
        <v>0.80283543110821842</v>
      </c>
      <c r="AI47">
        <f>((0.01)*SIN(RADIANS(AG47)))+'Centre of Gravity'!$F$8</f>
        <v>0.72257296142974459</v>
      </c>
      <c r="AK47">
        <v>44</v>
      </c>
      <c r="AL47">
        <f>(0.01)*COS(RADIANS(AK47))+'Centre of Gravity'!$E$7</f>
        <v>0.71151523410297146</v>
      </c>
      <c r="AM47">
        <f>((0.01)*SIN(RADIANS(AK47)))+'Centre of Gravity'!$E$8</f>
        <v>0.54349941550096825</v>
      </c>
    </row>
    <row r="48" spans="5:39">
      <c r="E48">
        <v>45</v>
      </c>
      <c r="F48">
        <f t="shared" si="6"/>
        <v>0.21206132367784561</v>
      </c>
      <c r="G48">
        <f t="shared" si="7"/>
        <v>0.51196132367784553</v>
      </c>
      <c r="I48">
        <v>45</v>
      </c>
      <c r="J48">
        <f t="shared" si="0"/>
        <v>1.6255466050520841</v>
      </c>
      <c r="K48">
        <f t="shared" si="4"/>
        <v>0.53244660505208408</v>
      </c>
      <c r="M48">
        <v>45</v>
      </c>
      <c r="N48">
        <f t="shared" si="1"/>
        <v>0.7824993537424989</v>
      </c>
      <c r="O48">
        <f t="shared" si="5"/>
        <v>0.44980101529310701</v>
      </c>
      <c r="Q48">
        <v>45</v>
      </c>
      <c r="R48">
        <f t="shared" si="2"/>
        <v>1.490050803641118</v>
      </c>
      <c r="S48">
        <f t="shared" si="3"/>
        <v>0.3969508036411179</v>
      </c>
      <c r="AG48">
        <v>45</v>
      </c>
      <c r="AH48">
        <f>(0.01)*COS(RADIANS(AG48))+'Centre of Gravity'!$F$7</f>
        <v>0.80271310091669745</v>
      </c>
      <c r="AI48">
        <f>((0.01)*SIN(RADIANS(AG48)))+'Centre of Gravity'!$F$8</f>
        <v>0.72269744553702009</v>
      </c>
      <c r="AK48">
        <v>45</v>
      </c>
      <c r="AL48">
        <f>(0.01)*COS(RADIANS(AK48))+'Centre of Gravity'!$E$7</f>
        <v>0.71139290391145049</v>
      </c>
      <c r="AM48">
        <f>((0.01)*SIN(RADIANS(AK48)))+'Centre of Gravity'!$E$8</f>
        <v>0.54362389960824375</v>
      </c>
    </row>
    <row r="49" spans="5:39">
      <c r="E49">
        <v>46</v>
      </c>
      <c r="F49">
        <f t="shared" si="6"/>
        <v>0.20832804530065327</v>
      </c>
      <c r="G49">
        <f t="shared" si="7"/>
        <v>0.51563000612156151</v>
      </c>
      <c r="I49">
        <v>46</v>
      </c>
      <c r="J49">
        <f t="shared" si="0"/>
        <v>1.6216639457461612</v>
      </c>
      <c r="K49">
        <f t="shared" si="4"/>
        <v>0.53626208372562523</v>
      </c>
      <c r="M49">
        <v>46</v>
      </c>
      <c r="N49">
        <f t="shared" si="1"/>
        <v>0.78197471547238628</v>
      </c>
      <c r="O49">
        <f t="shared" si="5"/>
        <v>0.45031657588527241</v>
      </c>
      <c r="Q49">
        <v>46</v>
      </c>
      <c r="R49">
        <f t="shared" si="2"/>
        <v>1.4885535087988082</v>
      </c>
      <c r="S49">
        <f t="shared" si="3"/>
        <v>0.39842219118473288</v>
      </c>
      <c r="AG49">
        <v>46</v>
      </c>
      <c r="AH49">
        <f>(0.01)*COS(RADIANS(AG49))+'Centre of Gravity'!$F$7</f>
        <v>0.80258861680942195</v>
      </c>
      <c r="AI49">
        <f>((0.01)*SIN(RADIANS(AG49)))+'Centre of Gravity'!$F$8</f>
        <v>0.72281977572854106</v>
      </c>
      <c r="AK49">
        <v>46</v>
      </c>
      <c r="AL49">
        <f>(0.01)*COS(RADIANS(AK49))+'Centre of Gravity'!$E$7</f>
        <v>0.71126841980417499</v>
      </c>
      <c r="AM49">
        <f>((0.01)*SIN(RADIANS(AK49)))+'Centre of Gravity'!$E$8</f>
        <v>0.54374622979976472</v>
      </c>
    </row>
    <row r="50" spans="5:39">
      <c r="E50">
        <v>47</v>
      </c>
      <c r="F50">
        <f t="shared" si="6"/>
        <v>0.20453130818274329</v>
      </c>
      <c r="G50">
        <f t="shared" si="7"/>
        <v>0.51923297511558919</v>
      </c>
      <c r="I50">
        <v>47</v>
      </c>
      <c r="J50">
        <f t="shared" si="0"/>
        <v>1.6177152885034933</v>
      </c>
      <c r="K50">
        <f t="shared" si="4"/>
        <v>0.54000921953501924</v>
      </c>
      <c r="M50">
        <v>47</v>
      </c>
      <c r="N50">
        <f t="shared" si="1"/>
        <v>0.78144115933422587</v>
      </c>
      <c r="O50">
        <f t="shared" si="5"/>
        <v>0.45082290175473994</v>
      </c>
      <c r="Q50">
        <v>47</v>
      </c>
      <c r="R50">
        <f t="shared" si="2"/>
        <v>1.4870307627483172</v>
      </c>
      <c r="S50">
        <f t="shared" si="3"/>
        <v>0.39986722323075374</v>
      </c>
      <c r="AG50">
        <v>47</v>
      </c>
      <c r="AH50">
        <f>(0.01)*COS(RADIANS(AG50))+'Centre of Gravity'!$F$7</f>
        <v>0.80246201670545692</v>
      </c>
      <c r="AI50">
        <f>((0.01)*SIN(RADIANS(AG50)))+'Centre of Gravity'!$F$8</f>
        <v>0.72293991474134633</v>
      </c>
      <c r="AK50">
        <v>47</v>
      </c>
      <c r="AL50">
        <f>(0.01)*COS(RADIANS(AK50))+'Centre of Gravity'!$E$7</f>
        <v>0.71114181970020995</v>
      </c>
      <c r="AM50">
        <f>((0.01)*SIN(RADIANS(AK50)))+'Centre of Gravity'!$E$8</f>
        <v>0.54386636881257</v>
      </c>
    </row>
    <row r="51" spans="5:39">
      <c r="E51">
        <v>48</v>
      </c>
      <c r="F51">
        <f t="shared" si="6"/>
        <v>0.20067226884702158</v>
      </c>
      <c r="G51">
        <f t="shared" si="7"/>
        <v>0.52276913316067053</v>
      </c>
      <c r="I51">
        <v>48</v>
      </c>
      <c r="J51">
        <f t="shared" si="0"/>
        <v>1.613701836123328</v>
      </c>
      <c r="K51">
        <f t="shared" si="4"/>
        <v>0.54368687106639912</v>
      </c>
      <c r="M51">
        <v>48</v>
      </c>
      <c r="N51">
        <f t="shared" si="1"/>
        <v>0.7808988478543859</v>
      </c>
      <c r="O51">
        <f t="shared" si="5"/>
        <v>0.45131983866974479</v>
      </c>
      <c r="Q51">
        <v>48</v>
      </c>
      <c r="R51">
        <f t="shared" si="2"/>
        <v>1.4854830293328436</v>
      </c>
      <c r="S51">
        <f t="shared" si="3"/>
        <v>0.40128545960842094</v>
      </c>
      <c r="AG51">
        <v>48</v>
      </c>
      <c r="AH51">
        <f>(0.01)*COS(RADIANS(AG51))+'Centre of Gravity'!$F$7</f>
        <v>0.80233333916842053</v>
      </c>
      <c r="AI51">
        <f>((0.01)*SIN(RADIANS(AG51)))+'Centre of Gravity'!$F$8</f>
        <v>0.72305782597992851</v>
      </c>
      <c r="AK51">
        <v>48</v>
      </c>
      <c r="AL51">
        <f>(0.01)*COS(RADIANS(AK51))+'Centre of Gravity'!$E$7</f>
        <v>0.71101314216317357</v>
      </c>
      <c r="AM51">
        <f>((0.01)*SIN(RADIANS(AK51)))+'Centre of Gravity'!$E$8</f>
        <v>0.54398428005115218</v>
      </c>
    </row>
    <row r="52" spans="5:39">
      <c r="E52">
        <v>49</v>
      </c>
      <c r="F52">
        <f t="shared" si="6"/>
        <v>0.19675210279425312</v>
      </c>
      <c r="G52">
        <f t="shared" si="7"/>
        <v>0.52623740310880929</v>
      </c>
      <c r="I52">
        <v>49</v>
      </c>
      <c r="J52">
        <f t="shared" si="0"/>
        <v>1.6096248111421392</v>
      </c>
      <c r="K52">
        <f t="shared" si="4"/>
        <v>0.54729391807148253</v>
      </c>
      <c r="M52">
        <v>49</v>
      </c>
      <c r="N52">
        <f t="shared" si="1"/>
        <v>0.78034794622619674</v>
      </c>
      <c r="O52">
        <f t="shared" si="5"/>
        <v>0.4518072352584887</v>
      </c>
      <c r="Q52">
        <v>49</v>
      </c>
      <c r="R52">
        <f t="shared" si="2"/>
        <v>1.4839107800069782</v>
      </c>
      <c r="S52">
        <f t="shared" si="3"/>
        <v>0.40267646830919496</v>
      </c>
      <c r="AG52">
        <v>49</v>
      </c>
      <c r="AH52">
        <f>(0.01)*COS(RADIANS(AG52))+'Centre of Gravity'!$F$7</f>
        <v>0.80220262339473702</v>
      </c>
      <c r="AI52">
        <f>((0.01)*SIN(RADIANS(AG52)))+'Centre of Gravity'!$F$8</f>
        <v>0.72317347352738226</v>
      </c>
      <c r="AK52">
        <v>49</v>
      </c>
      <c r="AL52">
        <f>(0.01)*COS(RADIANS(AK52))+'Centre of Gravity'!$E$7</f>
        <v>0.71088242638949006</v>
      </c>
      <c r="AM52">
        <f>((0.01)*SIN(RADIANS(AK52)))+'Centre of Gravity'!$E$8</f>
        <v>0.54409992759860593</v>
      </c>
    </row>
    <row r="53" spans="5:39">
      <c r="E53">
        <v>50</v>
      </c>
      <c r="F53">
        <f t="shared" si="6"/>
        <v>0.19277200414499315</v>
      </c>
      <c r="G53">
        <f t="shared" si="7"/>
        <v>0.52963672849138155</v>
      </c>
      <c r="I53">
        <v>50</v>
      </c>
      <c r="J53">
        <f t="shared" si="0"/>
        <v>1.6054854554612317</v>
      </c>
      <c r="K53">
        <f t="shared" si="4"/>
        <v>0.5508292618088092</v>
      </c>
      <c r="M53">
        <v>50</v>
      </c>
      <c r="N53">
        <f t="shared" si="1"/>
        <v>0.77978862225963108</v>
      </c>
      <c r="O53">
        <f t="shared" si="5"/>
        <v>0.4522849430552493</v>
      </c>
      <c r="Q53">
        <v>50</v>
      </c>
      <c r="R53">
        <f t="shared" si="2"/>
        <v>1.482314493693097</v>
      </c>
      <c r="S53">
        <f t="shared" si="3"/>
        <v>0.40403982561835061</v>
      </c>
      <c r="AG53">
        <v>50</v>
      </c>
      <c r="AH53">
        <f>(0.01)*COS(RADIANS(AG53))+'Centre of Gravity'!$F$7</f>
        <v>0.8020699092016973</v>
      </c>
      <c r="AI53">
        <f>((0.01)*SIN(RADIANS(AG53)))+'Centre of Gravity'!$F$8</f>
        <v>0.72328682215634432</v>
      </c>
      <c r="AK53">
        <v>50</v>
      </c>
      <c r="AL53">
        <f>(0.01)*COS(RADIANS(AK53))+'Centre of Gravity'!$E$7</f>
        <v>0.71074971219645033</v>
      </c>
      <c r="AM53">
        <f>((0.01)*SIN(RADIANS(AK53)))+'Centre of Gravity'!$E$8</f>
        <v>0.54421327622756799</v>
      </c>
    </row>
    <row r="54" spans="5:39">
      <c r="E54">
        <v>51</v>
      </c>
      <c r="F54">
        <f t="shared" si="6"/>
        <v>0.18873318527584626</v>
      </c>
      <c r="G54">
        <f t="shared" si="7"/>
        <v>0.53296607384094563</v>
      </c>
      <c r="I54">
        <v>51</v>
      </c>
      <c r="J54">
        <f t="shared" si="0"/>
        <v>1.6012850299684442</v>
      </c>
      <c r="K54">
        <f t="shared" si="4"/>
        <v>0.55429182537842914</v>
      </c>
      <c r="M54">
        <v>51</v>
      </c>
      <c r="N54">
        <f t="shared" si="1"/>
        <v>0.77922104633018718</v>
      </c>
      <c r="O54">
        <f t="shared" si="5"/>
        <v>0.45275281654560401</v>
      </c>
      <c r="Q54">
        <v>51</v>
      </c>
      <c r="R54">
        <f t="shared" si="2"/>
        <v>1.4806946566354744</v>
      </c>
      <c r="S54">
        <f t="shared" si="3"/>
        <v>0.40537511624404443</v>
      </c>
      <c r="AG54">
        <v>51</v>
      </c>
      <c r="AH54">
        <f>(0.01)*COS(RADIANS(AG54))+'Centre of Gravity'!$F$7</f>
        <v>0.80193523701533032</v>
      </c>
      <c r="AI54">
        <f>((0.01)*SIN(RADIANS(AG54)))+'Centre of Gravity'!$F$8</f>
        <v>0.72339783733972429</v>
      </c>
      <c r="AK54">
        <v>51</v>
      </c>
      <c r="AL54">
        <f>(0.01)*COS(RADIANS(AK54))+'Centre of Gravity'!$E$7</f>
        <v>0.71061504001008335</v>
      </c>
      <c r="AM54">
        <f>((0.01)*SIN(RADIANS(AK54)))+'Centre of Gravity'!$E$8</f>
        <v>0.54432429141094796</v>
      </c>
    </row>
    <row r="55" spans="5:39">
      <c r="E55">
        <v>52</v>
      </c>
      <c r="F55">
        <f t="shared" si="6"/>
        <v>0.18463687645016491</v>
      </c>
      <c r="G55">
        <f t="shared" si="7"/>
        <v>0.5362244250066559</v>
      </c>
      <c r="I55">
        <v>52</v>
      </c>
      <c r="J55">
        <f t="shared" si="0"/>
        <v>1.5970248141540728</v>
      </c>
      <c r="K55">
        <f t="shared" si="4"/>
        <v>0.55768055404993655</v>
      </c>
      <c r="M55">
        <v>52</v>
      </c>
      <c r="N55">
        <f t="shared" si="1"/>
        <v>0.77864539132699173</v>
      </c>
      <c r="O55">
        <f t="shared" si="5"/>
        <v>0.45321071321075529</v>
      </c>
      <c r="Q55">
        <v>52</v>
      </c>
      <c r="R55">
        <f t="shared" si="2"/>
        <v>1.4790517622521702</v>
      </c>
      <c r="S55">
        <f t="shared" si="3"/>
        <v>0.40668193344381648</v>
      </c>
      <c r="AG55">
        <v>52</v>
      </c>
      <c r="AH55">
        <f>(0.01)*COS(RADIANS(AG55))+'Centre of Gravity'!$F$7</f>
        <v>0.80179864785808852</v>
      </c>
      <c r="AI55">
        <f>((0.01)*SIN(RADIANS(AG55)))+'Centre of Gravity'!$F$8</f>
        <v>0.72350648526122185</v>
      </c>
      <c r="AK55">
        <v>52</v>
      </c>
      <c r="AL55">
        <f>(0.01)*COS(RADIANS(AK55))+'Centre of Gravity'!$E$7</f>
        <v>0.71047845085284156</v>
      </c>
      <c r="AM55">
        <f>((0.01)*SIN(RADIANS(AK55)))+'Centre of Gravity'!$E$8</f>
        <v>0.54443293933244552</v>
      </c>
    </row>
    <row r="56" spans="5:39">
      <c r="E56">
        <v>53</v>
      </c>
      <c r="F56">
        <f t="shared" si="6"/>
        <v>0.18048432544329931</v>
      </c>
      <c r="G56">
        <f t="shared" si="7"/>
        <v>0.5394107894631831</v>
      </c>
      <c r="I56">
        <v>53</v>
      </c>
      <c r="J56">
        <f t="shared" si="0"/>
        <v>1.5927061057211238</v>
      </c>
      <c r="K56">
        <f t="shared" si="4"/>
        <v>0.56099441558375052</v>
      </c>
      <c r="M56">
        <v>53</v>
      </c>
      <c r="N56">
        <f t="shared" si="1"/>
        <v>0.77806183260013495</v>
      </c>
      <c r="O56">
        <f t="shared" si="5"/>
        <v>0.45365849357094312</v>
      </c>
      <c r="Q56">
        <v>53</v>
      </c>
      <c r="R56">
        <f t="shared" si="2"/>
        <v>1.4773863109847285</v>
      </c>
      <c r="S56">
        <f t="shared" si="3"/>
        <v>0.4079598791484883</v>
      </c>
      <c r="AG56">
        <v>53</v>
      </c>
      <c r="AH56">
        <f>(0.01)*COS(RADIANS(AG56))+'Centre of Gravity'!$F$7</f>
        <v>0.80166018333635247</v>
      </c>
      <c r="AI56">
        <f>((0.01)*SIN(RADIANS(AG56)))+'Centre of Gravity'!$F$8</f>
        <v>0.72361273282562755</v>
      </c>
      <c r="AK56">
        <v>53</v>
      </c>
      <c r="AL56">
        <f>(0.01)*COS(RADIANS(AK56))+'Centre of Gravity'!$E$7</f>
        <v>0.71033998633110551</v>
      </c>
      <c r="AM56">
        <f>((0.01)*SIN(RADIANS(AK56)))+'Centre of Gravity'!$E$8</f>
        <v>0.54453918689685121</v>
      </c>
    </row>
    <row r="57" spans="5:39">
      <c r="E57">
        <v>54</v>
      </c>
      <c r="F57">
        <f t="shared" si="6"/>
        <v>0.17627679716251268</v>
      </c>
      <c r="G57">
        <f t="shared" si="7"/>
        <v>0.54252419661304674</v>
      </c>
      <c r="I57">
        <v>54</v>
      </c>
      <c r="J57">
        <f t="shared" si="0"/>
        <v>1.5883302201900225</v>
      </c>
      <c r="K57">
        <f t="shared" si="4"/>
        <v>0.56423240054554602</v>
      </c>
      <c r="M57">
        <v>54</v>
      </c>
      <c r="N57">
        <f t="shared" si="1"/>
        <v>0.77747054790725811</v>
      </c>
      <c r="O57">
        <f t="shared" si="5"/>
        <v>0.45409602122793213</v>
      </c>
      <c r="Q57">
        <v>54</v>
      </c>
      <c r="R57">
        <f t="shared" si="2"/>
        <v>1.4756988101457387</v>
      </c>
      <c r="S57">
        <f t="shared" si="3"/>
        <v>0.40920856408341866</v>
      </c>
      <c r="AG57">
        <v>54</v>
      </c>
      <c r="AH57">
        <f>(0.01)*COS(RADIANS(AG57))+'Centre of Gravity'!$F$7</f>
        <v>0.80151988562775667</v>
      </c>
      <c r="AI57">
        <f>((0.01)*SIN(RADIANS(AG57)))+'Centre of Gravity'!$F$8</f>
        <v>0.72371654766890403</v>
      </c>
      <c r="AK57">
        <v>54</v>
      </c>
      <c r="AL57">
        <f>(0.01)*COS(RADIANS(AK57))+'Centre of Gravity'!$E$7</f>
        <v>0.71019968862250971</v>
      </c>
      <c r="AM57">
        <f>((0.01)*SIN(RADIANS(AK57)))+'Centre of Gravity'!$E$8</f>
        <v>0.5446430017401277</v>
      </c>
    </row>
    <row r="58" spans="5:39">
      <c r="E58">
        <v>55</v>
      </c>
      <c r="F58">
        <f t="shared" si="6"/>
        <v>0.17201557326167874</v>
      </c>
      <c r="G58">
        <f t="shared" si="7"/>
        <v>0.54556369808226868</v>
      </c>
      <c r="I58">
        <v>55</v>
      </c>
      <c r="J58">
        <f t="shared" si="0"/>
        <v>1.5838984904978912</v>
      </c>
      <c r="K58">
        <f t="shared" si="4"/>
        <v>0.56739352261373643</v>
      </c>
      <c r="M58">
        <v>55</v>
      </c>
      <c r="N58">
        <f t="shared" si="1"/>
        <v>0.77687171735940663</v>
      </c>
      <c r="O58">
        <f t="shared" si="5"/>
        <v>0.45452316290655953</v>
      </c>
      <c r="Q58">
        <v>55</v>
      </c>
      <c r="R58">
        <f t="shared" si="2"/>
        <v>1.473989773764304</v>
      </c>
      <c r="S58">
        <f t="shared" si="3"/>
        <v>0.41042760788707988</v>
      </c>
      <c r="AG58">
        <v>55</v>
      </c>
      <c r="AH58">
        <f>(0.01)*COS(RADIANS(AG58))+'Centre of Gravity'!$F$7</f>
        <v>0.80137779746834237</v>
      </c>
      <c r="AI58">
        <f>((0.01)*SIN(RADIANS(AG58)))+'Centre of Gravity'!$F$8</f>
        <v>0.72381789816804454</v>
      </c>
      <c r="AK58">
        <v>55</v>
      </c>
      <c r="AL58">
        <f>(0.01)*COS(RADIANS(AK58))+'Centre of Gravity'!$E$7</f>
        <v>0.71005760046309541</v>
      </c>
      <c r="AM58">
        <f>((0.01)*SIN(RADIANS(AK58)))+'Centre of Gravity'!$E$8</f>
        <v>0.5447443522392682</v>
      </c>
    </row>
    <row r="59" spans="5:39">
      <c r="E59">
        <v>56</v>
      </c>
      <c r="F59">
        <f t="shared" si="6"/>
        <v>0.16770195175087696</v>
      </c>
      <c r="G59">
        <f t="shared" si="7"/>
        <v>0.54852836800925697</v>
      </c>
      <c r="I59">
        <v>56</v>
      </c>
      <c r="J59">
        <f t="shared" si="0"/>
        <v>1.5794122665925259</v>
      </c>
      <c r="K59">
        <f t="shared" si="4"/>
        <v>0.57047681887991741</v>
      </c>
      <c r="M59">
        <v>56</v>
      </c>
      <c r="N59">
        <f t="shared" si="1"/>
        <v>0.7762655233661665</v>
      </c>
      <c r="O59">
        <f t="shared" si="5"/>
        <v>0.45493978849533223</v>
      </c>
      <c r="Q59">
        <v>56</v>
      </c>
      <c r="R59">
        <f t="shared" si="2"/>
        <v>1.4722597224294613</v>
      </c>
      <c r="S59">
        <f t="shared" si="3"/>
        <v>0.41161663922692038</v>
      </c>
      <c r="AG59">
        <v>56</v>
      </c>
      <c r="AH59">
        <f>(0.01)*COS(RADIANS(AG59))+'Centre of Gravity'!$F$7</f>
        <v>0.80123396213953946</v>
      </c>
      <c r="AI59">
        <f>((0.01)*SIN(RADIANS(AG59)))+'Centre of Gravity'!$F$8</f>
        <v>0.72391675345070505</v>
      </c>
      <c r="AK59">
        <v>56</v>
      </c>
      <c r="AL59">
        <f>(0.01)*COS(RADIANS(AK59))+'Centre of Gravity'!$E$7</f>
        <v>0.7099137651342925</v>
      </c>
      <c r="AM59">
        <f>((0.01)*SIN(RADIANS(AK59)))+'Centre of Gravity'!$E$8</f>
        <v>0.54484320752192872</v>
      </c>
    </row>
    <row r="60" spans="5:39">
      <c r="E60">
        <v>57</v>
      </c>
      <c r="F60">
        <f t="shared" si="6"/>
        <v>0.16333724660100662</v>
      </c>
      <c r="G60">
        <f t="shared" si="7"/>
        <v>0.5514173033268327</v>
      </c>
      <c r="I60">
        <v>57</v>
      </c>
      <c r="J60">
        <f t="shared" si="0"/>
        <v>1.5748729150211869</v>
      </c>
      <c r="K60">
        <f t="shared" si="4"/>
        <v>0.5734813501421776</v>
      </c>
      <c r="M60">
        <v>57</v>
      </c>
      <c r="N60">
        <f t="shared" si="1"/>
        <v>0.77565215058010017</v>
      </c>
      <c r="O60">
        <f t="shared" si="5"/>
        <v>0.45534577108605989</v>
      </c>
      <c r="Q60">
        <v>57</v>
      </c>
      <c r="R60">
        <f t="shared" si="2"/>
        <v>1.4705091831316075</v>
      </c>
      <c r="S60">
        <f t="shared" si="3"/>
        <v>0.41277529591247553</v>
      </c>
      <c r="AG60">
        <v>57</v>
      </c>
      <c r="AH60">
        <f>(0.01)*COS(RADIANS(AG60))+'Centre of Gravity'!$F$7</f>
        <v>0.80108842345498221</v>
      </c>
      <c r="AI60">
        <f>((0.01)*SIN(RADIANS(AG60)))+'Centre of Gravity'!$F$8</f>
        <v>0.72401308340460879</v>
      </c>
      <c r="AK60">
        <v>57</v>
      </c>
      <c r="AL60">
        <f>(0.01)*COS(RADIANS(AK60))+'Centre of Gravity'!$E$7</f>
        <v>0.70976822644973525</v>
      </c>
      <c r="AM60">
        <f>((0.01)*SIN(RADIANS(AK60)))+'Centre of Gravity'!$E$8</f>
        <v>0.54493953747583246</v>
      </c>
    </row>
    <row r="61" spans="5:39">
      <c r="E61">
        <v>58</v>
      </c>
      <c r="F61">
        <f t="shared" si="6"/>
        <v>0.15892278734353815</v>
      </c>
      <c r="G61">
        <f t="shared" si="7"/>
        <v>0.55422962403731213</v>
      </c>
      <c r="I61">
        <v>58</v>
      </c>
      <c r="J61">
        <f t="shared" si="0"/>
        <v>1.5702818185143366</v>
      </c>
      <c r="K61">
        <f t="shared" si="4"/>
        <v>0.57640620119118924</v>
      </c>
      <c r="M61">
        <v>58</v>
      </c>
      <c r="N61">
        <f t="shared" si="1"/>
        <v>0.77503178584050025</v>
      </c>
      <c r="O61">
        <f t="shared" si="5"/>
        <v>0.45574098701251253</v>
      </c>
      <c r="Q61">
        <v>58</v>
      </c>
      <c r="R61">
        <f t="shared" si="2"/>
        <v>1.4687386891019698</v>
      </c>
      <c r="S61">
        <f t="shared" si="3"/>
        <v>0.41390322500569487</v>
      </c>
      <c r="AG61">
        <v>58</v>
      </c>
      <c r="AH61">
        <f>(0.01)*COS(RADIANS(AG61))+'Centre of Gravity'!$F$7</f>
        <v>0.80094122574716398</v>
      </c>
      <c r="AI61">
        <f>((0.01)*SIN(RADIANS(AG61)))+'Centre of Gravity'!$F$8</f>
        <v>0.72410685868671887</v>
      </c>
      <c r="AK61">
        <v>58</v>
      </c>
      <c r="AL61">
        <f>(0.01)*COS(RADIANS(AK61))+'Centre of Gravity'!$E$7</f>
        <v>0.70962102874191701</v>
      </c>
      <c r="AM61">
        <f>((0.01)*SIN(RADIANS(AK61)))+'Centre of Gravity'!$E$8</f>
        <v>0.54503331275794253</v>
      </c>
    </row>
    <row r="62" spans="5:39">
      <c r="E62">
        <v>59</v>
      </c>
      <c r="F62">
        <f t="shared" si="6"/>
        <v>0.15445991866552525</v>
      </c>
      <c r="G62">
        <f t="shared" si="7"/>
        <v>0.55696447348056344</v>
      </c>
      <c r="I62">
        <v>59</v>
      </c>
      <c r="J62">
        <f t="shared" si="0"/>
        <v>1.5656403755644459</v>
      </c>
      <c r="K62">
        <f t="shared" si="4"/>
        <v>0.57925048108898869</v>
      </c>
      <c r="M62">
        <v>59</v>
      </c>
      <c r="N62">
        <f t="shared" si="1"/>
        <v>0.7744046181164761</v>
      </c>
      <c r="O62">
        <f t="shared" si="5"/>
        <v>0.45612531588809052</v>
      </c>
      <c r="Q62">
        <v>59</v>
      </c>
      <c r="R62">
        <f t="shared" si="2"/>
        <v>1.4669487796501814</v>
      </c>
      <c r="S62">
        <f t="shared" si="3"/>
        <v>0.41500008292845003</v>
      </c>
      <c r="AG62">
        <v>59</v>
      </c>
      <c r="AH62">
        <f>(0.01)*COS(RADIANS(AG62))+'Centre of Gravity'!$F$7</f>
        <v>0.80079241385393252</v>
      </c>
      <c r="AI62">
        <f>((0.01)*SIN(RADIANS(AG62)))+'Centre of Gravity'!$F$8</f>
        <v>0.72419805073217569</v>
      </c>
      <c r="AK62">
        <v>59</v>
      </c>
      <c r="AL62">
        <f>(0.01)*COS(RADIANS(AK62))+'Centre of Gravity'!$E$7</f>
        <v>0.70947221684868556</v>
      </c>
      <c r="AM62">
        <f>((0.01)*SIN(RADIANS(AK62)))+'Centre of Gravity'!$E$8</f>
        <v>0.54512450480339936</v>
      </c>
    </row>
    <row r="63" spans="5:39">
      <c r="E63">
        <v>60</v>
      </c>
      <c r="F63">
        <f t="shared" si="6"/>
        <v>0.14995000000000003</v>
      </c>
      <c r="G63">
        <f t="shared" si="7"/>
        <v>0.55962101859495306</v>
      </c>
      <c r="I63">
        <v>60</v>
      </c>
      <c r="J63">
        <f t="shared" si="0"/>
        <v>1.5609500000000001</v>
      </c>
      <c r="K63">
        <f t="shared" si="4"/>
        <v>0.58201332344036638</v>
      </c>
      <c r="M63">
        <v>60</v>
      </c>
      <c r="N63">
        <f t="shared" si="1"/>
        <v>0.77377083844939187</v>
      </c>
      <c r="O63">
        <f t="shared" si="5"/>
        <v>0.45649864064249512</v>
      </c>
      <c r="Q63">
        <v>60</v>
      </c>
      <c r="R63">
        <f t="shared" si="2"/>
        <v>1.4651400000000001</v>
      </c>
      <c r="S63">
        <f t="shared" si="3"/>
        <v>0.41606553556719222</v>
      </c>
      <c r="AG63">
        <v>60</v>
      </c>
      <c r="AH63">
        <f>(0.01)*COS(RADIANS(AG63))+'Centre of Gravity'!$F$7</f>
        <v>0.80064203310483195</v>
      </c>
      <c r="AI63">
        <f>((0.01)*SIN(RADIANS(AG63)))+'Centre of Gravity'!$F$8</f>
        <v>0.72428663176299901</v>
      </c>
      <c r="AK63">
        <v>60</v>
      </c>
      <c r="AL63">
        <f>(0.01)*COS(RADIANS(AK63))+'Centre of Gravity'!$E$7</f>
        <v>0.70932183609958499</v>
      </c>
      <c r="AM63">
        <f>((0.01)*SIN(RADIANS(AK63)))+'Centre of Gravity'!$E$8</f>
        <v>0.54521308583422268</v>
      </c>
    </row>
    <row r="64" spans="5:39">
      <c r="E64">
        <v>61</v>
      </c>
      <c r="F64">
        <f t="shared" si="6"/>
        <v>0.14539440511187651</v>
      </c>
      <c r="G64">
        <f t="shared" si="7"/>
        <v>0.56219845017110481</v>
      </c>
      <c r="I64">
        <v>61</v>
      </c>
      <c r="J64">
        <f t="shared" si="0"/>
        <v>1.5562121205548325</v>
      </c>
      <c r="K64">
        <f t="shared" si="4"/>
        <v>0.58469388665677746</v>
      </c>
      <c r="M64">
        <v>61</v>
      </c>
      <c r="N64">
        <f t="shared" si="1"/>
        <v>0.77313063989467368</v>
      </c>
      <c r="O64">
        <f t="shared" si="5"/>
        <v>0.45686084755738982</v>
      </c>
      <c r="Q64">
        <v>61</v>
      </c>
      <c r="R64">
        <f t="shared" si="2"/>
        <v>1.4633129011232295</v>
      </c>
      <c r="S64">
        <f t="shared" si="3"/>
        <v>0.4170992583747265</v>
      </c>
      <c r="AG64">
        <v>61</v>
      </c>
      <c r="AH64">
        <f>(0.01)*COS(RADIANS(AG64))+'Centre of Gravity'!$F$7</f>
        <v>0.80049012930729535</v>
      </c>
      <c r="AI64">
        <f>((0.01)*SIN(RADIANS(AG64)))+'Centre of Gravity'!$F$8</f>
        <v>0.7243725747965486</v>
      </c>
      <c r="AK64">
        <v>61</v>
      </c>
      <c r="AL64">
        <f>(0.01)*COS(RADIANS(AK64))+'Centre of Gravity'!$E$7</f>
        <v>0.70916993230204839</v>
      </c>
      <c r="AM64">
        <f>((0.01)*SIN(RADIANS(AK64)))+'Centre of Gravity'!$E$8</f>
        <v>0.54529902886777215</v>
      </c>
    </row>
    <row r="65" spans="5:39">
      <c r="E65">
        <v>62</v>
      </c>
      <c r="F65">
        <f t="shared" si="6"/>
        <v>0.14079452167948867</v>
      </c>
      <c r="G65">
        <f t="shared" si="7"/>
        <v>0.5646959830983922</v>
      </c>
      <c r="I65">
        <v>62</v>
      </c>
      <c r="J65">
        <f t="shared" si="0"/>
        <v>1.5514281804329193</v>
      </c>
      <c r="K65">
        <f t="shared" si="4"/>
        <v>0.58729135421269918</v>
      </c>
      <c r="M65">
        <v>62</v>
      </c>
      <c r="N65">
        <f t="shared" si="1"/>
        <v>0.77248421746300322</v>
      </c>
      <c r="O65">
        <f t="shared" si="5"/>
        <v>0.45721182630103946</v>
      </c>
      <c r="Q65">
        <v>62</v>
      </c>
      <c r="R65">
        <f t="shared" si="2"/>
        <v>1.4614680395718871</v>
      </c>
      <c r="S65">
        <f t="shared" si="3"/>
        <v>0.41810093646907165</v>
      </c>
      <c r="AG65">
        <v>62</v>
      </c>
      <c r="AH65">
        <f>(0.01)*COS(RADIANS(AG65))+'Centre of Gravity'!$F$7</f>
        <v>0.80033674873269089</v>
      </c>
      <c r="AI65">
        <f>((0.01)*SIN(RADIANS(AG65)))+'Centre of Gravity'!$F$8</f>
        <v>0.72445585365374388</v>
      </c>
      <c r="AK65">
        <v>62</v>
      </c>
      <c r="AL65">
        <f>(0.01)*COS(RADIANS(AK65))+'Centre of Gravity'!$E$7</f>
        <v>0.70901655172744393</v>
      </c>
      <c r="AM65">
        <f>((0.01)*SIN(RADIANS(AK65)))+'Centre of Gravity'!$E$8</f>
        <v>0.54538230772496754</v>
      </c>
    </row>
    <row r="66" spans="5:39">
      <c r="E66">
        <v>63</v>
      </c>
      <c r="F66">
        <f t="shared" si="6"/>
        <v>0.13615175087189008</v>
      </c>
      <c r="G66">
        <f t="shared" si="7"/>
        <v>0.5671128566040915</v>
      </c>
      <c r="I66">
        <v>63</v>
      </c>
      <c r="J66">
        <f t="shared" si="0"/>
        <v>1.5465996368687647</v>
      </c>
      <c r="K66">
        <f t="shared" si="4"/>
        <v>0.58980493489435182</v>
      </c>
      <c r="M66">
        <v>63</v>
      </c>
      <c r="N66">
        <f t="shared" si="1"/>
        <v>0.77183176806091502</v>
      </c>
      <c r="O66">
        <f t="shared" si="5"/>
        <v>0.45755146996191876</v>
      </c>
      <c r="Q66">
        <v>63</v>
      </c>
      <c r="R66">
        <f t="shared" si="2"/>
        <v>1.4596059773086727</v>
      </c>
      <c r="S66">
        <f t="shared" si="3"/>
        <v>0.41907026472937681</v>
      </c>
      <c r="AG66">
        <v>63</v>
      </c>
      <c r="AH66">
        <f>(0.01)*COS(RADIANS(AG66))+'Centre of Gravity'!$F$7</f>
        <v>0.80018193810222737</v>
      </c>
      <c r="AI66">
        <f>((0.01)*SIN(RADIANS(AG66)))+'Centre of Gravity'!$F$8</f>
        <v>0.72453644296703823</v>
      </c>
      <c r="AK66">
        <v>63</v>
      </c>
      <c r="AL66">
        <f>(0.01)*COS(RADIANS(AK66))+'Centre of Gravity'!$E$7</f>
        <v>0.70886174109698041</v>
      </c>
      <c r="AM66">
        <f>((0.01)*SIN(RADIANS(AK66)))+'Centre of Gravity'!$E$8</f>
        <v>0.5454628970382619</v>
      </c>
    </row>
    <row r="67" spans="5:39">
      <c r="E67">
        <v>64</v>
      </c>
      <c r="F67">
        <f t="shared" si="6"/>
        <v>0.13146750692204434</v>
      </c>
      <c r="G67">
        <f t="shared" si="7"/>
        <v>0.56944833448512022</v>
      </c>
      <c r="I67">
        <v>64</v>
      </c>
      <c r="J67">
        <f t="shared" ref="J67:J130" si="8">($C$3)*COS(RADIANS(I67))+($C$14)</f>
        <v>1.5417279606835133</v>
      </c>
      <c r="K67">
        <f t="shared" si="4"/>
        <v>0.59223386304071013</v>
      </c>
      <c r="M67">
        <v>64</v>
      </c>
      <c r="N67">
        <f t="shared" ref="N67:N130" si="9">($C$8/2000)*COS(RADIANS(M67))+($V$4-($C$12/1000))</f>
        <v>0.77117349043081751</v>
      </c>
      <c r="O67">
        <f t="shared" si="5"/>
        <v>0.45787967508127836</v>
      </c>
      <c r="Q67">
        <v>64</v>
      </c>
      <c r="R67">
        <f t="shared" ref="R67:R130" si="10">($C$9/2000)*COS(RADIANS(Q67))+($C$14)</f>
        <v>1.4577272815357902</v>
      </c>
      <c r="S67">
        <f t="shared" ref="S67:S130" si="11">(($C$9/2000)*SIN(RADIANS(Q67)))+$C$3</f>
        <v>0.42000694788886378</v>
      </c>
      <c r="AG67">
        <v>64</v>
      </c>
      <c r="AH67">
        <f>(0.01)*COS(RADIANS(AG67))+'Centre of Gravity'!$F$7</f>
        <v>0.80002574457272269</v>
      </c>
      <c r="AI67">
        <f>((0.01)*SIN(RADIANS(AG67)))+'Centre of Gravity'!$F$8</f>
        <v>0.72461431818814626</v>
      </c>
      <c r="AK67">
        <v>64</v>
      </c>
      <c r="AL67">
        <f>(0.01)*COS(RADIANS(AK67))+'Centre of Gravity'!$E$7</f>
        <v>0.70870554756747572</v>
      </c>
      <c r="AM67">
        <f>((0.01)*SIN(RADIANS(AK67)))+'Centre of Gravity'!$E$8</f>
        <v>0.54554077225936992</v>
      </c>
    </row>
    <row r="68" spans="5:39">
      <c r="E68">
        <v>65</v>
      </c>
      <c r="F68">
        <f t="shared" si="6"/>
        <v>0.12674321669603575</v>
      </c>
      <c r="G68">
        <f t="shared" si="7"/>
        <v>0.57170170533229125</v>
      </c>
      <c r="I68">
        <v>65</v>
      </c>
      <c r="J68">
        <f t="shared" si="8"/>
        <v>1.5368146358369241</v>
      </c>
      <c r="K68">
        <f t="shared" ref="K68:K131" si="12">(($C$3)*SIN(RADIANS(E68)))+$C$3</f>
        <v>0.5945773987767311</v>
      </c>
      <c r="M68">
        <v>65</v>
      </c>
      <c r="N68">
        <f t="shared" si="9"/>
        <v>0.77050958509045364</v>
      </c>
      <c r="O68">
        <f t="shared" ref="O68:O131" si="13">(($C$8/2000)*SIN(RADIANS(M68)))+($C$10/1000)</f>
        <v>0.45819634168465961</v>
      </c>
      <c r="Q68">
        <v>65</v>
      </c>
      <c r="R68">
        <f t="shared" si="10"/>
        <v>1.4558325245221713</v>
      </c>
      <c r="S68">
        <f t="shared" si="11"/>
        <v>0.42091070062476821</v>
      </c>
      <c r="AG68">
        <v>65</v>
      </c>
      <c r="AH68">
        <f>(0.01)*COS(RADIANS(AG68))+'Centre of Gravity'!$F$7</f>
        <v>0.79986821572223898</v>
      </c>
      <c r="AI68">
        <f>((0.01)*SIN(RADIANS(AG68)))+'Centre of Gravity'!$F$8</f>
        <v>0.72468945559552111</v>
      </c>
      <c r="AK68">
        <v>65</v>
      </c>
      <c r="AL68">
        <f>(0.01)*COS(RADIANS(AK68))+'Centre of Gravity'!$E$7</f>
        <v>0.70854801871699202</v>
      </c>
      <c r="AM68">
        <f>((0.01)*SIN(RADIANS(AK68)))+'Centre of Gravity'!$E$8</f>
        <v>0.54561590966674478</v>
      </c>
    </row>
    <row r="69" spans="5:39">
      <c r="E69">
        <v>66</v>
      </c>
      <c r="F69">
        <f t="shared" ref="F69:F132" si="14">($C$2)*COS(RADIANS(E69))</f>
        <v>0.12198031925843249</v>
      </c>
      <c r="G69">
        <f t="shared" ref="G69:G132" si="15">(($C$2)*SIN(RADIANS(E69)))+$C$2</f>
        <v>0.57387228274701596</v>
      </c>
      <c r="I69">
        <v>66</v>
      </c>
      <c r="J69">
        <f t="shared" si="8"/>
        <v>1.5318611589753421</v>
      </c>
      <c r="K69">
        <f t="shared" si="12"/>
        <v>0.59683482823872713</v>
      </c>
      <c r="M69">
        <v>66</v>
      </c>
      <c r="N69">
        <f t="shared" si="9"/>
        <v>0.76984025427182146</v>
      </c>
      <c r="O69">
        <f t="shared" si="13"/>
        <v>0.45850137331234742</v>
      </c>
      <c r="Q69">
        <v>66</v>
      </c>
      <c r="R69">
        <f t="shared" si="10"/>
        <v>1.4539222834291572</v>
      </c>
      <c r="S69">
        <f t="shared" si="11"/>
        <v>0.42178124764525199</v>
      </c>
      <c r="AG69">
        <v>66</v>
      </c>
      <c r="AH69">
        <f>(0.01)*COS(RADIANS(AG69))+'Centre of Gravity'!$F$7</f>
        <v>0.79970939953558995</v>
      </c>
      <c r="AI69">
        <f>((0.01)*SIN(RADIANS(AG69)))+'Centre of Gravity'!$F$8</f>
        <v>0.72476183230158064</v>
      </c>
      <c r="AK69">
        <v>66</v>
      </c>
      <c r="AL69">
        <f>(0.01)*COS(RADIANS(AK69))+'Centre of Gravity'!$E$7</f>
        <v>0.70838920253034299</v>
      </c>
      <c r="AM69">
        <f>((0.01)*SIN(RADIANS(AK69)))+'Centre of Gravity'!$E$8</f>
        <v>0.54568828637280431</v>
      </c>
    </row>
    <row r="70" spans="5:39">
      <c r="E70">
        <v>67</v>
      </c>
      <c r="F70">
        <f t="shared" si="14"/>
        <v>0.11718026543393319</v>
      </c>
      <c r="G70">
        <f t="shared" si="15"/>
        <v>0.57595940555038694</v>
      </c>
      <c r="I70">
        <v>67</v>
      </c>
      <c r="J70">
        <f t="shared" si="8"/>
        <v>1.5268690389758044</v>
      </c>
      <c r="K70">
        <f t="shared" si="12"/>
        <v>0.59900546379181607</v>
      </c>
      <c r="M70">
        <v>67</v>
      </c>
      <c r="N70">
        <f t="shared" si="9"/>
        <v>0.76916570185957223</v>
      </c>
      <c r="O70">
        <f t="shared" si="13"/>
        <v>0.4587946770487531</v>
      </c>
      <c r="Q70">
        <v>67</v>
      </c>
      <c r="R70">
        <f t="shared" si="10"/>
        <v>1.4519971401346898</v>
      </c>
      <c r="S70">
        <f t="shared" si="11"/>
        <v>0.42261832377325947</v>
      </c>
      <c r="AG70">
        <v>67</v>
      </c>
      <c r="AH70">
        <f>(0.01)*COS(RADIANS(AG70))+'Centre of Gravity'!$F$7</f>
        <v>0.79954934438972469</v>
      </c>
      <c r="AI70">
        <f>((0.01)*SIN(RADIANS(AG70)))+'Centre of Gravity'!$F$8</f>
        <v>0.724831426259679</v>
      </c>
      <c r="AK70">
        <v>67</v>
      </c>
      <c r="AL70">
        <f>(0.01)*COS(RADIANS(AK70))+'Centre of Gravity'!$E$7</f>
        <v>0.70822914738447773</v>
      </c>
      <c r="AM70">
        <f>((0.01)*SIN(RADIANS(AK70)))+'Centre of Gravity'!$E$8</f>
        <v>0.54575788033090267</v>
      </c>
    </row>
    <row r="71" spans="5:39">
      <c r="E71">
        <v>68</v>
      </c>
      <c r="F71">
        <f t="shared" si="14"/>
        <v>0.112344517365432</v>
      </c>
      <c r="G71">
        <f t="shared" si="15"/>
        <v>0.57796243798457958</v>
      </c>
      <c r="I71">
        <v>68</v>
      </c>
      <c r="J71">
        <f t="shared" si="8"/>
        <v>1.521839796486423</v>
      </c>
      <c r="K71">
        <f t="shared" si="12"/>
        <v>0.60108864423938091</v>
      </c>
      <c r="M71">
        <v>68</v>
      </c>
      <c r="N71">
        <f t="shared" si="9"/>
        <v>0.76848613332890547</v>
      </c>
      <c r="O71">
        <f t="shared" si="13"/>
        <v>0.45907616355071723</v>
      </c>
      <c r="Q71">
        <v>68</v>
      </c>
      <c r="R71">
        <f t="shared" si="10"/>
        <v>1.4500576810560659</v>
      </c>
      <c r="S71">
        <f t="shared" si="11"/>
        <v>0.42342167402729314</v>
      </c>
      <c r="AG71">
        <v>68</v>
      </c>
      <c r="AH71">
        <f>(0.01)*COS(RADIANS(AG71))+'Centre of Gravity'!$F$7</f>
        <v>0.79938809903899111</v>
      </c>
      <c r="AI71">
        <f>((0.01)*SIN(RADIANS(AG71)))+'Centre of Gravity'!$F$8</f>
        <v>0.7248982162708224</v>
      </c>
      <c r="AK71">
        <v>68</v>
      </c>
      <c r="AL71">
        <f>(0.01)*COS(RADIANS(AK71))+'Centre of Gravity'!$E$7</f>
        <v>0.70806790203374415</v>
      </c>
      <c r="AM71">
        <f>((0.01)*SIN(RADIANS(AK71)))+'Centre of Gravity'!$E$8</f>
        <v>0.54582467034204607</v>
      </c>
    </row>
    <row r="72" spans="5:39">
      <c r="E72">
        <v>69</v>
      </c>
      <c r="F72">
        <f t="shared" si="14"/>
        <v>0.10747454806863559</v>
      </c>
      <c r="G72">
        <f t="shared" si="15"/>
        <v>0.57988076990651083</v>
      </c>
      <c r="I72">
        <v>69</v>
      </c>
      <c r="J72">
        <f t="shared" si="8"/>
        <v>1.5167749634631793</v>
      </c>
      <c r="K72">
        <f t="shared" si="12"/>
        <v>0.6030837350244771</v>
      </c>
      <c r="M72">
        <v>69</v>
      </c>
      <c r="N72">
        <f t="shared" si="9"/>
        <v>0.76780175568297848</v>
      </c>
      <c r="O72">
        <f t="shared" si="13"/>
        <v>0.45934574707472453</v>
      </c>
      <c r="Q72">
        <v>69</v>
      </c>
      <c r="R72">
        <f t="shared" si="10"/>
        <v>1.4481044969713088</v>
      </c>
      <c r="S72">
        <f t="shared" si="11"/>
        <v>0.42419105369908339</v>
      </c>
      <c r="AG72">
        <v>69</v>
      </c>
      <c r="AH72">
        <f>(0.01)*COS(RADIANS(AG72))+'Centre of Gravity'!$F$7</f>
        <v>0.79922571260028497</v>
      </c>
      <c r="AI72">
        <f>((0.01)*SIN(RADIANS(AG72)))+'Centre of Gravity'!$F$8</f>
        <v>0.72496218199012663</v>
      </c>
      <c r="AK72">
        <v>69</v>
      </c>
      <c r="AL72">
        <f>(0.01)*COS(RADIANS(AK72))+'Centre of Gravity'!$E$7</f>
        <v>0.707905515595038</v>
      </c>
      <c r="AM72">
        <f>((0.01)*SIN(RADIANS(AK72)))+'Centre of Gravity'!$E$8</f>
        <v>0.5458886360613503</v>
      </c>
    </row>
    <row r="73" spans="5:39">
      <c r="E73">
        <v>70</v>
      </c>
      <c r="F73">
        <f t="shared" si="14"/>
        <v>0.10257184098336808</v>
      </c>
      <c r="G73">
        <f t="shared" si="15"/>
        <v>0.58171381697369395</v>
      </c>
      <c r="I73">
        <v>70</v>
      </c>
      <c r="J73">
        <f t="shared" si="8"/>
        <v>1.511676082703276</v>
      </c>
      <c r="K73">
        <f t="shared" si="12"/>
        <v>0.60499012842312472</v>
      </c>
      <c r="M73">
        <v>70</v>
      </c>
      <c r="N73">
        <f t="shared" si="9"/>
        <v>0.76711277738985217</v>
      </c>
      <c r="O73">
        <f t="shared" si="13"/>
        <v>0.45960334550302206</v>
      </c>
      <c r="Q73">
        <v>70</v>
      </c>
      <c r="R73">
        <f t="shared" si="10"/>
        <v>1.4461381828392115</v>
      </c>
      <c r="S73">
        <f t="shared" si="11"/>
        <v>0.42492622842812899</v>
      </c>
      <c r="AG73">
        <v>70</v>
      </c>
      <c r="AH73">
        <f>(0.01)*COS(RADIANS(AG73))+'Centre of Gravity'!$F$7</f>
        <v>0.79906223453808867</v>
      </c>
      <c r="AI73">
        <f>((0.01)*SIN(RADIANS(AG73)))+'Centre of Gravity'!$F$8</f>
        <v>0.72502330393301362</v>
      </c>
      <c r="AK73">
        <v>70</v>
      </c>
      <c r="AL73">
        <f>(0.01)*COS(RADIANS(AK73))+'Centre of Gravity'!$E$7</f>
        <v>0.70774203753284171</v>
      </c>
      <c r="AM73">
        <f>((0.01)*SIN(RADIANS(AK73)))+'Centre of Gravity'!$E$8</f>
        <v>0.54594975800423728</v>
      </c>
    </row>
    <row r="74" spans="5:39">
      <c r="E74">
        <v>71</v>
      </c>
      <c r="F74">
        <f t="shared" si="14"/>
        <v>9.7637889521701313E-2</v>
      </c>
      <c r="G74">
        <f t="shared" si="15"/>
        <v>0.58346102082223505</v>
      </c>
      <c r="I74">
        <v>71</v>
      </c>
      <c r="J74">
        <f t="shared" si="8"/>
        <v>1.5065447073751872</v>
      </c>
      <c r="K74">
        <f t="shared" si="12"/>
        <v>0.60680724372942674</v>
      </c>
      <c r="M74">
        <v>71</v>
      </c>
      <c r="N74">
        <f t="shared" si="9"/>
        <v>0.76641940831898869</v>
      </c>
      <c r="O74">
        <f t="shared" si="13"/>
        <v>0.45984888036863319</v>
      </c>
      <c r="Q74">
        <v>71</v>
      </c>
      <c r="R74">
        <f t="shared" si="10"/>
        <v>1.4441593376181068</v>
      </c>
      <c r="S74">
        <f t="shared" si="11"/>
        <v>0.42562697427308577</v>
      </c>
      <c r="AG74">
        <v>71</v>
      </c>
      <c r="AH74">
        <f>(0.01)*COS(RADIANS(AG74))+'Centre of Gravity'!$F$7</f>
        <v>0.79889771464940351</v>
      </c>
      <c r="AI74">
        <f>((0.01)*SIN(RADIANS(AG74)))+'Centre of Gravity'!$F$8</f>
        <v>0.72508156348114772</v>
      </c>
      <c r="AK74">
        <v>71</v>
      </c>
      <c r="AL74">
        <f>(0.01)*COS(RADIANS(AK74))+'Centre of Gravity'!$E$7</f>
        <v>0.70757751764415655</v>
      </c>
      <c r="AM74">
        <f>((0.01)*SIN(RADIANS(AK74)))+'Centre of Gravity'!$E$8</f>
        <v>0.54600801755237138</v>
      </c>
    </row>
    <row r="75" spans="5:39">
      <c r="E75">
        <v>72</v>
      </c>
      <c r="F75">
        <f t="shared" si="14"/>
        <v>9.2674196613046739E-2</v>
      </c>
      <c r="G75">
        <f t="shared" si="15"/>
        <v>0.58512184923691657</v>
      </c>
      <c r="I75">
        <v>72</v>
      </c>
      <c r="J75">
        <f t="shared" si="8"/>
        <v>1.5013824005455461</v>
      </c>
      <c r="K75">
        <f t="shared" si="12"/>
        <v>0.60853452743245828</v>
      </c>
      <c r="M75">
        <v>72</v>
      </c>
      <c r="N75">
        <f t="shared" si="9"/>
        <v>0.76572185967732398</v>
      </c>
      <c r="O75">
        <f t="shared" si="13"/>
        <v>0.46008227687925923</v>
      </c>
      <c r="Q75">
        <v>72</v>
      </c>
      <c r="R75">
        <f t="shared" si="10"/>
        <v>1.4421685640834188</v>
      </c>
      <c r="S75">
        <f t="shared" si="11"/>
        <v>0.42629307777998104</v>
      </c>
      <c r="AG75">
        <v>72</v>
      </c>
      <c r="AH75">
        <f>(0.01)*COS(RADIANS(AG75))+'Centre of Gravity'!$F$7</f>
        <v>0.79873220304858139</v>
      </c>
      <c r="AI75">
        <f>((0.01)*SIN(RADIANS(AG75)))+'Centre of Gravity'!$F$8</f>
        <v>0.72513694288810615</v>
      </c>
      <c r="AK75">
        <v>72</v>
      </c>
      <c r="AL75">
        <f>(0.01)*COS(RADIANS(AK75))+'Centre of Gravity'!$E$7</f>
        <v>0.70741200604333443</v>
      </c>
      <c r="AM75">
        <f>((0.01)*SIN(RADIANS(AK75)))+'Centre of Gravity'!$E$8</f>
        <v>0.54606339695932982</v>
      </c>
    </row>
    <row r="76" spans="5:39">
      <c r="E76">
        <v>73</v>
      </c>
      <c r="F76">
        <f t="shared" si="14"/>
        <v>8.7682274246348751E-2</v>
      </c>
      <c r="G76">
        <f t="shared" si="15"/>
        <v>0.58669579631331437</v>
      </c>
      <c r="I76">
        <v>73</v>
      </c>
      <c r="J76">
        <f t="shared" si="8"/>
        <v>1.4961907347030217</v>
      </c>
      <c r="K76">
        <f t="shared" si="12"/>
        <v>0.61017145338487067</v>
      </c>
      <c r="M76">
        <v>73</v>
      </c>
      <c r="N76">
        <f t="shared" si="9"/>
        <v>0.76502034394493157</v>
      </c>
      <c r="O76">
        <f t="shared" si="13"/>
        <v>0.46030346394006211</v>
      </c>
      <c r="Q76">
        <v>73</v>
      </c>
      <c r="R76">
        <f t="shared" si="10"/>
        <v>1.4401664686440507</v>
      </c>
      <c r="S76">
        <f t="shared" si="11"/>
        <v>0.42692433604723384</v>
      </c>
      <c r="AG76">
        <v>73</v>
      </c>
      <c r="AH76">
        <f>(0.01)*COS(RADIANS(AG76))+'Centre of Gravity'!$F$7</f>
        <v>0.79856575015205933</v>
      </c>
      <c r="AI76">
        <f>((0.01)*SIN(RADIANS(AG76)))+'Centre of Gravity'!$F$8</f>
        <v>0.72518942528478492</v>
      </c>
      <c r="AK76">
        <v>73</v>
      </c>
      <c r="AL76">
        <f>(0.01)*COS(RADIANS(AK76))+'Centre of Gravity'!$E$7</f>
        <v>0.70724555314681237</v>
      </c>
      <c r="AM76">
        <f>((0.01)*SIN(RADIANS(AK76)))+'Centre of Gravity'!$E$8</f>
        <v>0.54611587935600858</v>
      </c>
    </row>
    <row r="77" spans="5:39">
      <c r="E77">
        <v>74</v>
      </c>
      <c r="F77">
        <f t="shared" si="14"/>
        <v>8.2663643009518048E-2</v>
      </c>
      <c r="G77">
        <f t="shared" si="15"/>
        <v>0.58818238261190181</v>
      </c>
      <c r="I77">
        <v>74</v>
      </c>
      <c r="J77">
        <f t="shared" si="8"/>
        <v>1.490971291279322</v>
      </c>
      <c r="K77">
        <f t="shared" si="12"/>
        <v>0.61171752296316151</v>
      </c>
      <c r="M77">
        <v>74</v>
      </c>
      <c r="N77">
        <f t="shared" si="9"/>
        <v>0.76431507481029926</v>
      </c>
      <c r="O77">
        <f t="shared" si="13"/>
        <v>0.46051237417532043</v>
      </c>
      <c r="Q77">
        <v>74</v>
      </c>
      <c r="R77">
        <f t="shared" si="10"/>
        <v>1.4381536611576686</v>
      </c>
      <c r="S77">
        <f t="shared" si="11"/>
        <v>0.42752055678746093</v>
      </c>
      <c r="AG77">
        <v>74</v>
      </c>
      <c r="AH77">
        <f>(0.01)*COS(RADIANS(AG77))+'Centre of Gravity'!$F$7</f>
        <v>0.79839840666300199</v>
      </c>
      <c r="AI77">
        <f>((0.01)*SIN(RADIANS(AG77)))+'Centre of Gravity'!$F$8</f>
        <v>0.72523899468453779</v>
      </c>
      <c r="AK77">
        <v>74</v>
      </c>
      <c r="AL77">
        <f>(0.01)*COS(RADIANS(AK77))+'Centre of Gravity'!$E$7</f>
        <v>0.70707820965775503</v>
      </c>
      <c r="AM77">
        <f>((0.01)*SIN(RADIANS(AK77)))+'Centre of Gravity'!$E$8</f>
        <v>0.54616544875576145</v>
      </c>
    </row>
    <row r="78" spans="5:39">
      <c r="E78">
        <v>75</v>
      </c>
      <c r="F78">
        <f t="shared" si="14"/>
        <v>7.7619831626245972E-2</v>
      </c>
      <c r="G78">
        <f t="shared" si="15"/>
        <v>0.58958115530409161</v>
      </c>
      <c r="I78">
        <v>75</v>
      </c>
      <c r="J78">
        <f t="shared" si="8"/>
        <v>1.4857256601674762</v>
      </c>
      <c r="K78">
        <f t="shared" si="12"/>
        <v>0.61317226521956036</v>
      </c>
      <c r="M78">
        <v>75</v>
      </c>
      <c r="N78">
        <f t="shared" si="9"/>
        <v>0.7636062671052376</v>
      </c>
      <c r="O78">
        <f t="shared" si="13"/>
        <v>0.46070894394895279</v>
      </c>
      <c r="Q78">
        <v>75</v>
      </c>
      <c r="R78">
        <f t="shared" si="10"/>
        <v>1.4361307547449311</v>
      </c>
      <c r="S78">
        <f t="shared" si="11"/>
        <v>0.42808155838604911</v>
      </c>
      <c r="AG78">
        <v>75</v>
      </c>
      <c r="AH78">
        <f>(0.01)*COS(RADIANS(AG78))+'Centre of Gravity'!$F$7</f>
        <v>0.79823022355585715</v>
      </c>
      <c r="AI78">
        <f>((0.01)*SIN(RADIANS(AG78)))+'Centre of Gravity'!$F$8</f>
        <v>0.7252856359880453</v>
      </c>
      <c r="AK78">
        <v>75</v>
      </c>
      <c r="AL78">
        <f>(0.01)*COS(RADIANS(AK78))+'Centre of Gravity'!$E$7</f>
        <v>0.70691002655061019</v>
      </c>
      <c r="AM78">
        <f>((0.01)*SIN(RADIANS(AK78)))+'Centre of Gravity'!$E$8</f>
        <v>0.54621209005926896</v>
      </c>
    </row>
    <row r="79" spans="5:39">
      <c r="E79">
        <v>76</v>
      </c>
      <c r="F79">
        <f t="shared" si="14"/>
        <v>7.255237649034034E-2</v>
      </c>
      <c r="G79">
        <f t="shared" si="15"/>
        <v>0.59089168831017136</v>
      </c>
      <c r="I79">
        <v>76</v>
      </c>
      <c r="J79">
        <f t="shared" si="8"/>
        <v>1.4804554392375364</v>
      </c>
      <c r="K79">
        <f t="shared" si="12"/>
        <v>0.61453523702548329</v>
      </c>
      <c r="M79">
        <v>76</v>
      </c>
      <c r="N79">
        <f t="shared" si="9"/>
        <v>0.76289413673943984</v>
      </c>
      <c r="O79">
        <f t="shared" si="13"/>
        <v>0.46089311338390188</v>
      </c>
      <c r="Q79">
        <v>76</v>
      </c>
      <c r="R79">
        <f t="shared" si="10"/>
        <v>1.434098365602728</v>
      </c>
      <c r="S79">
        <f t="shared" si="11"/>
        <v>0.4286071699564768</v>
      </c>
      <c r="AG79">
        <v>76</v>
      </c>
      <c r="AH79">
        <f>(0.01)*COS(RADIANS(AG79))+'Centre of Gravity'!$F$7</f>
        <v>0.79806125206082867</v>
      </c>
      <c r="AI79">
        <f>((0.01)*SIN(RADIANS(AG79)))+'Centre of Gravity'!$F$8</f>
        <v>0.72532933498791452</v>
      </c>
      <c r="AK79">
        <v>76</v>
      </c>
      <c r="AL79">
        <f>(0.01)*COS(RADIANS(AK79))+'Centre of Gravity'!$E$7</f>
        <v>0.70674105505558171</v>
      </c>
      <c r="AM79">
        <f>((0.01)*SIN(RADIANS(AK79)))+'Centre of Gravity'!$E$8</f>
        <v>0.54625578905913819</v>
      </c>
    </row>
    <row r="80" spans="5:39">
      <c r="E80">
        <v>77</v>
      </c>
      <c r="F80">
        <f t="shared" si="14"/>
        <v>6.7462821197725092E-2</v>
      </c>
      <c r="G80">
        <f t="shared" si="15"/>
        <v>0.59211358242909207</v>
      </c>
      <c r="I80">
        <v>77</v>
      </c>
      <c r="J80">
        <f t="shared" si="8"/>
        <v>1.4751622338498516</v>
      </c>
      <c r="K80">
        <f t="shared" si="12"/>
        <v>0.61580602320651479</v>
      </c>
      <c r="M80">
        <v>77</v>
      </c>
      <c r="N80">
        <f t="shared" si="9"/>
        <v>0.76217890063471405</v>
      </c>
      <c r="O80">
        <f t="shared" si="13"/>
        <v>0.46106482638037372</v>
      </c>
      <c r="Q80">
        <v>77</v>
      </c>
      <c r="R80">
        <f t="shared" si="10"/>
        <v>1.4320571128164801</v>
      </c>
      <c r="S80">
        <f t="shared" si="11"/>
        <v>0.42909723139236805</v>
      </c>
      <c r="AG80">
        <v>77</v>
      </c>
      <c r="AH80">
        <f>(0.01)*COS(RADIANS(AG80))+'Centre of Gravity'!$F$7</f>
        <v>0.79789154364827064</v>
      </c>
      <c r="AI80">
        <f>((0.01)*SIN(RADIANS(AG80)))+'Centre of Gravity'!$F$8</f>
        <v>0.72537007837300693</v>
      </c>
      <c r="AK80">
        <v>77</v>
      </c>
      <c r="AL80">
        <f>(0.01)*COS(RADIANS(AK80))+'Centre of Gravity'!$E$7</f>
        <v>0.70657134664302368</v>
      </c>
      <c r="AM80">
        <f>((0.01)*SIN(RADIANS(AK80)))+'Centre of Gravity'!$E$8</f>
        <v>0.5462965324442306</v>
      </c>
    </row>
    <row r="81" spans="5:39">
      <c r="E81">
        <v>78</v>
      </c>
      <c r="F81">
        <f t="shared" si="14"/>
        <v>6.2352716076246061E-2</v>
      </c>
      <c r="G81">
        <f t="shared" si="15"/>
        <v>0.59324646546006832</v>
      </c>
      <c r="I81">
        <v>78</v>
      </c>
      <c r="J81">
        <f t="shared" si="8"/>
        <v>1.4698476563660592</v>
      </c>
      <c r="K81">
        <f t="shared" si="12"/>
        <v>0.61698423666887381</v>
      </c>
      <c r="M81">
        <v>78</v>
      </c>
      <c r="N81">
        <f t="shared" si="9"/>
        <v>0.76146077665890632</v>
      </c>
      <c r="O81">
        <f t="shared" si="13"/>
        <v>0.46122403063292622</v>
      </c>
      <c r="Q81">
        <v>78</v>
      </c>
      <c r="R81">
        <f t="shared" si="10"/>
        <v>1.4300076181715602</v>
      </c>
      <c r="S81">
        <f t="shared" si="11"/>
        <v>0.42955159341626209</v>
      </c>
      <c r="AG81">
        <v>78</v>
      </c>
      <c r="AH81">
        <f>(0.01)*COS(RADIANS(AG81))+'Centre of Gravity'!$F$7</f>
        <v>0.79772115001300958</v>
      </c>
      <c r="AI81">
        <f>((0.01)*SIN(RADIANS(AG81)))+'Centre of Gravity'!$F$8</f>
        <v>0.72540785373249261</v>
      </c>
      <c r="AK81">
        <v>78</v>
      </c>
      <c r="AL81">
        <f>(0.01)*COS(RADIANS(AK81))+'Centre of Gravity'!$E$7</f>
        <v>0.70640095300776262</v>
      </c>
      <c r="AM81">
        <f>((0.01)*SIN(RADIANS(AK81)))+'Centre of Gravity'!$E$8</f>
        <v>0.54633430780371628</v>
      </c>
    </row>
    <row r="82" spans="5:39">
      <c r="E82">
        <v>79</v>
      </c>
      <c r="F82">
        <f t="shared" si="14"/>
        <v>5.7223617713425823E-2</v>
      </c>
      <c r="G82">
        <f t="shared" si="15"/>
        <v>0.59428999231595436</v>
      </c>
      <c r="I82">
        <v>79</v>
      </c>
      <c r="J82">
        <f t="shared" si="8"/>
        <v>1.4645133256579443</v>
      </c>
      <c r="K82">
        <f t="shared" si="12"/>
        <v>0.61806951851732628</v>
      </c>
      <c r="M82">
        <v>79</v>
      </c>
      <c r="N82">
        <f t="shared" si="9"/>
        <v>0.76073998355953631</v>
      </c>
      <c r="O82">
        <f t="shared" si="13"/>
        <v>0.46137067764640177</v>
      </c>
      <c r="Q82">
        <v>79</v>
      </c>
      <c r="R82">
        <f t="shared" si="10"/>
        <v>1.4279505059638908</v>
      </c>
      <c r="S82">
        <f t="shared" si="11"/>
        <v>0.42997011762508497</v>
      </c>
      <c r="AG82">
        <v>79</v>
      </c>
      <c r="AH82">
        <f>(0.01)*COS(RADIANS(AG82))+'Centre of Gravity'!$F$7</f>
        <v>0.7975501230585974</v>
      </c>
      <c r="AI82">
        <f>((0.01)*SIN(RADIANS(AG82)))+'Centre of Gravity'!$F$8</f>
        <v>0.72544264955963123</v>
      </c>
      <c r="AK82">
        <v>79</v>
      </c>
      <c r="AL82">
        <f>(0.01)*COS(RADIANS(AK82))+'Centre of Gravity'!$E$7</f>
        <v>0.70622992605335044</v>
      </c>
      <c r="AM82">
        <f>((0.01)*SIN(RADIANS(AK82)))+'Centre of Gravity'!$E$8</f>
        <v>0.54636910363085489</v>
      </c>
    </row>
    <row r="83" spans="5:39">
      <c r="E83">
        <v>80</v>
      </c>
      <c r="F83">
        <f t="shared" si="14"/>
        <v>5.2077088482312434E-2</v>
      </c>
      <c r="G83">
        <f t="shared" si="15"/>
        <v>0.59524384512836126</v>
      </c>
      <c r="I83">
        <v>80</v>
      </c>
      <c r="J83">
        <f t="shared" si="8"/>
        <v>1.4591608666143157</v>
      </c>
      <c r="K83">
        <f t="shared" si="12"/>
        <v>0.6190615381645076</v>
      </c>
      <c r="M83">
        <v>80</v>
      </c>
      <c r="N83">
        <f t="shared" si="9"/>
        <v>0.76001674089716464</v>
      </c>
      <c r="O83">
        <f t="shared" si="13"/>
        <v>0.46150472275069948</v>
      </c>
      <c r="Q83">
        <v>80</v>
      </c>
      <c r="R83">
        <f t="shared" si="10"/>
        <v>1.4258864028097784</v>
      </c>
      <c r="S83">
        <f t="shared" si="11"/>
        <v>0.43035267653230835</v>
      </c>
      <c r="AG83">
        <v>80</v>
      </c>
      <c r="AH83">
        <f>(0.01)*COS(RADIANS(AG83))+'Centre of Gravity'!$F$7</f>
        <v>0.79737851488150124</v>
      </c>
      <c r="AI83">
        <f>((0.01)*SIN(RADIANS(AG83)))+'Centre of Gravity'!$F$8</f>
        <v>0.72547445525527665</v>
      </c>
      <c r="AK83">
        <v>80</v>
      </c>
      <c r="AL83">
        <f>(0.01)*COS(RADIANS(AK83))+'Centre of Gravity'!$E$7</f>
        <v>0.70605831787625428</v>
      </c>
      <c r="AM83">
        <f>((0.01)*SIN(RADIANS(AK83)))+'Centre of Gravity'!$E$8</f>
        <v>0.54640090932650032</v>
      </c>
    </row>
    <row r="84" spans="5:39">
      <c r="E84">
        <v>81</v>
      </c>
      <c r="F84">
        <f t="shared" si="14"/>
        <v>4.6914696065565253E-2</v>
      </c>
      <c r="G84">
        <f t="shared" si="15"/>
        <v>0.59610773334448175</v>
      </c>
      <c r="I84">
        <v>81</v>
      </c>
      <c r="J84">
        <f t="shared" si="8"/>
        <v>1.4537919096460481</v>
      </c>
      <c r="K84">
        <f t="shared" si="12"/>
        <v>0.61995999343162334</v>
      </c>
      <c r="M84">
        <v>81</v>
      </c>
      <c r="N84">
        <f t="shared" si="9"/>
        <v>0.7592912689785124</v>
      </c>
      <c r="O84">
        <f t="shared" si="13"/>
        <v>0.46162612511438206</v>
      </c>
      <c r="Q84">
        <v>81</v>
      </c>
      <c r="R84">
        <f t="shared" si="10"/>
        <v>1.423815937455039</v>
      </c>
      <c r="S84">
        <f t="shared" si="11"/>
        <v>0.43069915360678312</v>
      </c>
      <c r="AG84">
        <v>81</v>
      </c>
      <c r="AH84">
        <f>(0.01)*COS(RADIANS(AG84))+'Centre of Gravity'!$F$7</f>
        <v>0.79720637775523429</v>
      </c>
      <c r="AI84">
        <f>((0.01)*SIN(RADIANS(AG84)))+'Centre of Gravity'!$F$8</f>
        <v>0.72550326113110597</v>
      </c>
      <c r="AK84">
        <v>81</v>
      </c>
      <c r="AL84">
        <f>(0.01)*COS(RADIANS(AK84))+'Centre of Gravity'!$E$7</f>
        <v>0.70588618074998732</v>
      </c>
      <c r="AM84">
        <f>((0.01)*SIN(RADIANS(AK84)))+'Centre of Gravity'!$E$8</f>
        <v>0.54642971520232964</v>
      </c>
    </row>
    <row r="85" spans="5:39">
      <c r="E85">
        <v>82</v>
      </c>
      <c r="F85">
        <f t="shared" si="14"/>
        <v>4.1738012977923636E-2</v>
      </c>
      <c r="G85">
        <f t="shared" si="15"/>
        <v>0.59688139381559702</v>
      </c>
      <c r="I85">
        <v>82</v>
      </c>
      <c r="J85">
        <f t="shared" si="8"/>
        <v>1.4484080901894445</v>
      </c>
      <c r="K85">
        <f t="shared" si="12"/>
        <v>0.62076461064049571</v>
      </c>
      <c r="M85">
        <v>82</v>
      </c>
      <c r="N85">
        <f t="shared" si="9"/>
        <v>0.75856378878935382</v>
      </c>
      <c r="O85">
        <f t="shared" si="13"/>
        <v>0.46173484775711349</v>
      </c>
      <c r="Q85">
        <v>82</v>
      </c>
      <c r="R85">
        <f t="shared" si="10"/>
        <v>1.4217397405834766</v>
      </c>
      <c r="S85">
        <f t="shared" si="11"/>
        <v>0.43100944330823604</v>
      </c>
      <c r="AG85">
        <v>82</v>
      </c>
      <c r="AH85">
        <f>(0.01)*COS(RADIANS(AG85))+'Centre of Gravity'!$F$7</f>
        <v>0.79703376411443261</v>
      </c>
      <c r="AI85">
        <f>((0.01)*SIN(RADIANS(AG85)))+'Centre of Gravity'!$F$8</f>
        <v>0.72552905841257032</v>
      </c>
      <c r="AK85">
        <v>82</v>
      </c>
      <c r="AL85">
        <f>(0.01)*COS(RADIANS(AK85))+'Centre of Gravity'!$E$7</f>
        <v>0.70571356710918565</v>
      </c>
      <c r="AM85">
        <f>((0.01)*SIN(RADIANS(AK85)))+'Centre of Gravity'!$E$8</f>
        <v>0.54645551248379398</v>
      </c>
    </row>
    <row r="86" spans="5:39">
      <c r="E86">
        <v>83</v>
      </c>
      <c r="F86">
        <f t="shared" si="14"/>
        <v>3.6548616087203729E-2</v>
      </c>
      <c r="G86">
        <f t="shared" si="15"/>
        <v>0.59756459087723246</v>
      </c>
      <c r="I86">
        <v>83</v>
      </c>
      <c r="J86">
        <f t="shared" si="8"/>
        <v>1.4430110482080656</v>
      </c>
      <c r="K86">
        <f t="shared" si="12"/>
        <v>0.62147514469692822</v>
      </c>
      <c r="M86">
        <v>83</v>
      </c>
      <c r="N86">
        <f t="shared" si="9"/>
        <v>0.7578345219272018</v>
      </c>
      <c r="O86">
        <f t="shared" si="13"/>
        <v>0.46183085756092351</v>
      </c>
      <c r="Q86">
        <v>83</v>
      </c>
      <c r="R86">
        <f t="shared" si="10"/>
        <v>1.4196584446247711</v>
      </c>
      <c r="S86">
        <f t="shared" si="11"/>
        <v>0.43128345111941818</v>
      </c>
      <c r="AG86">
        <v>83</v>
      </c>
      <c r="AH86">
        <f>(0.01)*COS(RADIANS(AG86))+'Centre of Gravity'!$F$7</f>
        <v>0.7968607265388834</v>
      </c>
      <c r="AI86">
        <f>((0.01)*SIN(RADIANS(AG86)))+'Centre of Gravity'!$F$8</f>
        <v>0.72555183924156785</v>
      </c>
      <c r="AK86">
        <v>83</v>
      </c>
      <c r="AL86">
        <f>(0.01)*COS(RADIANS(AK86))+'Centre of Gravity'!$E$7</f>
        <v>0.70554052953363644</v>
      </c>
      <c r="AM86">
        <f>((0.01)*SIN(RADIANS(AK86)))+'Centre of Gravity'!$E$8</f>
        <v>0.54647829331279152</v>
      </c>
    </row>
    <row r="87" spans="5:39">
      <c r="E87">
        <v>84</v>
      </c>
      <c r="F87">
        <f t="shared" si="14"/>
        <v>3.134808613396927E-2</v>
      </c>
      <c r="G87">
        <f t="shared" si="15"/>
        <v>0.59815711642094516</v>
      </c>
      <c r="I87">
        <v>84</v>
      </c>
      <c r="J87">
        <f t="shared" si="8"/>
        <v>1.4376024276931811</v>
      </c>
      <c r="K87">
        <f t="shared" si="12"/>
        <v>0.62209137916536439</v>
      </c>
      <c r="M87">
        <v>84</v>
      </c>
      <c r="N87">
        <f t="shared" si="9"/>
        <v>0.75710369053380711</v>
      </c>
      <c r="O87">
        <f t="shared" si="13"/>
        <v>0.46191412528029585</v>
      </c>
      <c r="Q87">
        <v>84</v>
      </c>
      <c r="R87">
        <f t="shared" si="10"/>
        <v>1.4175726835618334</v>
      </c>
      <c r="S87">
        <f t="shared" si="11"/>
        <v>0.43152109357489588</v>
      </c>
      <c r="AG87">
        <v>84</v>
      </c>
      <c r="AH87">
        <f>(0.01)*COS(RADIANS(AG87))+'Centre of Gravity'!$F$7</f>
        <v>0.79668731773750845</v>
      </c>
      <c r="AI87">
        <f>((0.01)*SIN(RADIANS(AG87)))+'Centre of Gravity'!$F$8</f>
        <v>0.72557159667883731</v>
      </c>
      <c r="AK87">
        <v>84</v>
      </c>
      <c r="AL87">
        <f>(0.01)*COS(RADIANS(AK87))+'Centre of Gravity'!$E$7</f>
        <v>0.70536712073226149</v>
      </c>
      <c r="AM87">
        <f>((0.01)*SIN(RADIANS(AK87)))+'Centre of Gravity'!$E$8</f>
        <v>0.54649805075006097</v>
      </c>
    </row>
    <row r="88" spans="5:39">
      <c r="E88">
        <v>85</v>
      </c>
      <c r="F88">
        <f t="shared" si="14"/>
        <v>2.6138007250022674E-2</v>
      </c>
      <c r="G88">
        <f t="shared" si="15"/>
        <v>0.59865878995771449</v>
      </c>
      <c r="I88">
        <v>85</v>
      </c>
      <c r="J88">
        <f t="shared" si="8"/>
        <v>1.4321838761629946</v>
      </c>
      <c r="K88">
        <f t="shared" si="12"/>
        <v>0.62261312633481536</v>
      </c>
      <c r="M88">
        <v>85</v>
      </c>
      <c r="N88">
        <f t="shared" si="9"/>
        <v>0.75637151722749185</v>
      </c>
      <c r="O88">
        <f t="shared" si="13"/>
        <v>0.46198462555107661</v>
      </c>
      <c r="Q88">
        <v>85</v>
      </c>
      <c r="R88">
        <f t="shared" si="10"/>
        <v>1.4154830927376882</v>
      </c>
      <c r="S88">
        <f t="shared" si="11"/>
        <v>0.43172229828647513</v>
      </c>
      <c r="AG88">
        <v>85</v>
      </c>
      <c r="AH88">
        <f>(0.01)*COS(RADIANS(AG88))+'Centre of Gravity'!$F$7</f>
        <v>0.79651359053230852</v>
      </c>
      <c r="AI88">
        <f>((0.01)*SIN(RADIANS(AG88)))+'Centre of Gravity'!$F$8</f>
        <v>0.72558832470607204</v>
      </c>
      <c r="AK88">
        <v>85</v>
      </c>
      <c r="AL88">
        <f>(0.01)*COS(RADIANS(AK88))+'Centre of Gravity'!$E$7</f>
        <v>0.70519339352706156</v>
      </c>
      <c r="AM88">
        <f>((0.01)*SIN(RADIANS(AK88)))+'Centre of Gravity'!$E$8</f>
        <v>0.54651477877729571</v>
      </c>
    </row>
    <row r="89" spans="5:39">
      <c r="E89">
        <v>86</v>
      </c>
      <c r="F89">
        <f t="shared" si="14"/>
        <v>2.0919966475863156E-2</v>
      </c>
      <c r="G89">
        <f t="shared" si="15"/>
        <v>0.59906945867292127</v>
      </c>
      <c r="I89">
        <v>86</v>
      </c>
      <c r="J89">
        <f t="shared" si="8"/>
        <v>1.4267570441607926</v>
      </c>
      <c r="K89">
        <f t="shared" si="12"/>
        <v>0.62304022727603914</v>
      </c>
      <c r="M89">
        <v>86</v>
      </c>
      <c r="N89">
        <f t="shared" si="9"/>
        <v>0.75563822503533795</v>
      </c>
      <c r="O89">
        <f t="shared" si="13"/>
        <v>0.46204233689820029</v>
      </c>
      <c r="Q89">
        <v>86</v>
      </c>
      <c r="R89">
        <f t="shared" si="10"/>
        <v>1.4133903086619435</v>
      </c>
      <c r="S89">
        <f t="shared" si="11"/>
        <v>0.43188700396525159</v>
      </c>
      <c r="AG89">
        <v>86</v>
      </c>
      <c r="AH89">
        <f>(0.01)*COS(RADIANS(AG89))+'Centre of Gravity'!$F$7</f>
        <v>0.79633959784227315</v>
      </c>
      <c r="AI89">
        <f>((0.01)*SIN(RADIANS(AG89)))+'Centre of Gravity'!$F$8</f>
        <v>0.72560201822775283</v>
      </c>
      <c r="AK89">
        <v>86</v>
      </c>
      <c r="AL89">
        <f>(0.01)*COS(RADIANS(AK89))+'Centre of Gravity'!$E$7</f>
        <v>0.70501940083702619</v>
      </c>
      <c r="AM89">
        <f>((0.01)*SIN(RADIANS(AK89)))+'Centre of Gravity'!$E$8</f>
        <v>0.5465284722989765</v>
      </c>
    </row>
    <row r="90" spans="5:39">
      <c r="E90">
        <v>87</v>
      </c>
      <c r="F90">
        <f t="shared" si="14"/>
        <v>1.5695553277258894E-2</v>
      </c>
      <c r="G90">
        <f t="shared" si="15"/>
        <v>0.59938899747289676</v>
      </c>
      <c r="I90">
        <v>87</v>
      </c>
      <c r="J90">
        <f t="shared" si="8"/>
        <v>1.4213235847521744</v>
      </c>
      <c r="K90">
        <f t="shared" si="12"/>
        <v>0.62337255188995155</v>
      </c>
      <c r="M90">
        <v>87</v>
      </c>
      <c r="N90">
        <f t="shared" si="9"/>
        <v>0.75490403732525069</v>
      </c>
      <c r="O90">
        <f t="shared" si="13"/>
        <v>0.46208724174223148</v>
      </c>
      <c r="Q90">
        <v>87</v>
      </c>
      <c r="R90">
        <f t="shared" si="10"/>
        <v>1.4112949688169014</v>
      </c>
      <c r="S90">
        <f t="shared" si="11"/>
        <v>0.4320151604402801</v>
      </c>
      <c r="AG90">
        <v>87</v>
      </c>
      <c r="AH90">
        <f>(0.01)*COS(RADIANS(AG90))+'Centre of Gravity'!$F$7</f>
        <v>0.79616539266726138</v>
      </c>
      <c r="AI90">
        <f>((0.01)*SIN(RADIANS(AG90)))+'Centre of Gravity'!$F$8</f>
        <v>0.72561267307270028</v>
      </c>
      <c r="AK90">
        <v>87</v>
      </c>
      <c r="AL90">
        <f>(0.01)*COS(RADIANS(AK90))+'Centre of Gravity'!$E$7</f>
        <v>0.70484519566201442</v>
      </c>
      <c r="AM90">
        <f>((0.01)*SIN(RADIANS(AK90)))+'Centre of Gravity'!$E$8</f>
        <v>0.54653912714392394</v>
      </c>
    </row>
    <row r="91" spans="5:39">
      <c r="E91">
        <v>88</v>
      </c>
      <c r="F91">
        <f t="shared" si="14"/>
        <v>1.0466359061080075E-2</v>
      </c>
      <c r="G91">
        <f t="shared" si="15"/>
        <v>0.59961730902302679</v>
      </c>
      <c r="I91">
        <v>88</v>
      </c>
      <c r="J91">
        <f t="shared" si="8"/>
        <v>1.4158851530215102</v>
      </c>
      <c r="K91">
        <f t="shared" si="12"/>
        <v>0.62360999894725588</v>
      </c>
      <c r="M91">
        <v>88</v>
      </c>
      <c r="N91">
        <f t="shared" si="9"/>
        <v>0.75416917773791869</v>
      </c>
      <c r="O91">
        <f t="shared" si="13"/>
        <v>0.46211932640471975</v>
      </c>
      <c r="Q91">
        <v>88</v>
      </c>
      <c r="R91">
        <f t="shared" si="10"/>
        <v>1.4091977114633769</v>
      </c>
      <c r="S91">
        <f t="shared" si="11"/>
        <v>0.4321067286738568</v>
      </c>
      <c r="AG91">
        <v>88</v>
      </c>
      <c r="AH91">
        <f>(0.01)*COS(RADIANS(AG91))+'Centre of Gravity'!$F$7</f>
        <v>0.79599102807185695</v>
      </c>
      <c r="AI91">
        <f>((0.01)*SIN(RADIANS(AG91)))+'Centre of Gravity'!$F$8</f>
        <v>0.72562028599534556</v>
      </c>
      <c r="AK91">
        <v>88</v>
      </c>
      <c r="AL91">
        <f>(0.01)*COS(RADIANS(AK91))+'Centre of Gravity'!$E$7</f>
        <v>0.70467083106660999</v>
      </c>
      <c r="AM91">
        <f>((0.01)*SIN(RADIANS(AK91)))+'Centre of Gravity'!$E$8</f>
        <v>0.54654674006656923</v>
      </c>
    </row>
    <row r="92" spans="5:39">
      <c r="E92">
        <v>89</v>
      </c>
      <c r="F92">
        <f t="shared" si="14"/>
        <v>5.2339766905413511E-3</v>
      </c>
      <c r="G92">
        <f t="shared" si="15"/>
        <v>0.59975432377740168</v>
      </c>
      <c r="I92">
        <v>89</v>
      </c>
      <c r="J92">
        <f t="shared" si="8"/>
        <v>1.4104434055677888</v>
      </c>
      <c r="K92">
        <f t="shared" si="12"/>
        <v>0.62375249611927841</v>
      </c>
      <c r="M92">
        <v>89</v>
      </c>
      <c r="N92">
        <f t="shared" si="9"/>
        <v>0.75343387011869112</v>
      </c>
      <c r="O92">
        <f t="shared" si="13"/>
        <v>0.46213858111236611</v>
      </c>
      <c r="Q92">
        <v>89</v>
      </c>
      <c r="R92">
        <f t="shared" si="10"/>
        <v>1.4070991754462765</v>
      </c>
      <c r="S92">
        <f t="shared" si="11"/>
        <v>0.43216168077341066</v>
      </c>
      <c r="AG92">
        <v>89</v>
      </c>
      <c r="AH92">
        <f>(0.01)*COS(RADIANS(AG92))+'Centre of Gravity'!$F$7</f>
        <v>0.79581655716920474</v>
      </c>
      <c r="AI92">
        <f>((0.01)*SIN(RADIANS(AG92)))+'Centre of Gravity'!$F$8</f>
        <v>0.72562485467671844</v>
      </c>
      <c r="AK92">
        <v>89</v>
      </c>
      <c r="AL92">
        <f>(0.01)*COS(RADIANS(AK92))+'Centre of Gravity'!$E$7</f>
        <v>0.70449636016395778</v>
      </c>
      <c r="AM92">
        <f>((0.01)*SIN(RADIANS(AK92)))+'Centre of Gravity'!$E$8</f>
        <v>0.54655130874794211</v>
      </c>
    </row>
    <row r="93" spans="5:39">
      <c r="E93">
        <v>90</v>
      </c>
      <c r="F93">
        <f t="shared" si="14"/>
        <v>1.8371101081354757E-17</v>
      </c>
      <c r="G93">
        <f t="shared" si="15"/>
        <v>0.5998</v>
      </c>
      <c r="I93">
        <v>90</v>
      </c>
      <c r="J93">
        <f t="shared" si="8"/>
        <v>1.405</v>
      </c>
      <c r="K93">
        <f t="shared" si="12"/>
        <v>0.62379999999999991</v>
      </c>
      <c r="M93">
        <v>90</v>
      </c>
      <c r="N93">
        <f t="shared" si="9"/>
        <v>0.75269833844939182</v>
      </c>
      <c r="O93">
        <f t="shared" si="13"/>
        <v>0.46214499999999997</v>
      </c>
      <c r="Q93">
        <v>90</v>
      </c>
      <c r="R93">
        <f t="shared" si="10"/>
        <v>1.405</v>
      </c>
      <c r="S93">
        <f t="shared" si="11"/>
        <v>0.43217999999999995</v>
      </c>
      <c r="AG93">
        <v>90</v>
      </c>
      <c r="AH93">
        <f>(0.01)*COS(RADIANS(AG93))+'Centre of Gravity'!$F$7</f>
        <v>0.79564203310483195</v>
      </c>
      <c r="AI93">
        <f>((0.01)*SIN(RADIANS(AG93)))+'Centre of Gravity'!$F$8</f>
        <v>0.72562637772515459</v>
      </c>
      <c r="AK93">
        <v>90</v>
      </c>
      <c r="AL93">
        <f>(0.01)*COS(RADIANS(AK93))+'Centre of Gravity'!$E$7</f>
        <v>0.70432183609958499</v>
      </c>
      <c r="AM93">
        <f>((0.01)*SIN(RADIANS(AK93)))+'Centre of Gravity'!$E$8</f>
        <v>0.54655283179637826</v>
      </c>
    </row>
    <row r="94" spans="5:39">
      <c r="E94">
        <v>91</v>
      </c>
      <c r="F94">
        <f t="shared" si="14"/>
        <v>-5.2339766905413147E-3</v>
      </c>
      <c r="G94">
        <f t="shared" si="15"/>
        <v>0.59975432377740168</v>
      </c>
      <c r="I94">
        <v>91</v>
      </c>
      <c r="J94">
        <f t="shared" si="8"/>
        <v>1.3995565944322113</v>
      </c>
      <c r="K94">
        <f t="shared" si="12"/>
        <v>0.62375249611927841</v>
      </c>
      <c r="M94">
        <v>91</v>
      </c>
      <c r="N94">
        <f t="shared" si="9"/>
        <v>0.75196280678009253</v>
      </c>
      <c r="O94">
        <f t="shared" si="13"/>
        <v>0.46213858111236611</v>
      </c>
      <c r="Q94">
        <v>91</v>
      </c>
      <c r="R94">
        <f t="shared" si="10"/>
        <v>1.4029008245537236</v>
      </c>
      <c r="S94">
        <f t="shared" si="11"/>
        <v>0.43216168077341066</v>
      </c>
      <c r="AG94">
        <v>91</v>
      </c>
      <c r="AH94">
        <f>(0.01)*COS(RADIANS(AG94))+'Centre of Gravity'!$F$7</f>
        <v>0.79546750904045915</v>
      </c>
      <c r="AI94">
        <f>((0.01)*SIN(RADIANS(AG94)))+'Centre of Gravity'!$F$8</f>
        <v>0.72562485467671844</v>
      </c>
      <c r="AK94">
        <v>91</v>
      </c>
      <c r="AL94">
        <f>(0.01)*COS(RADIANS(AK94))+'Centre of Gravity'!$E$7</f>
        <v>0.70414731203521219</v>
      </c>
      <c r="AM94">
        <f>((0.01)*SIN(RADIANS(AK94)))+'Centre of Gravity'!$E$8</f>
        <v>0.54655130874794211</v>
      </c>
    </row>
    <row r="95" spans="5:39">
      <c r="E95">
        <v>92</v>
      </c>
      <c r="F95">
        <f t="shared" si="14"/>
        <v>-1.0466359061080037E-2</v>
      </c>
      <c r="G95">
        <f t="shared" si="15"/>
        <v>0.59961730902302679</v>
      </c>
      <c r="I95">
        <v>92</v>
      </c>
      <c r="J95">
        <f t="shared" si="8"/>
        <v>1.3941148469784901</v>
      </c>
      <c r="K95">
        <f t="shared" si="12"/>
        <v>0.62360999894725588</v>
      </c>
      <c r="M95">
        <v>92</v>
      </c>
      <c r="N95">
        <f t="shared" si="9"/>
        <v>0.75122749916086495</v>
      </c>
      <c r="O95">
        <f t="shared" si="13"/>
        <v>0.46211932640471975</v>
      </c>
      <c r="Q95">
        <v>92</v>
      </c>
      <c r="R95">
        <f t="shared" si="10"/>
        <v>1.4008022885366231</v>
      </c>
      <c r="S95">
        <f t="shared" si="11"/>
        <v>0.4321067286738568</v>
      </c>
      <c r="AG95">
        <v>92</v>
      </c>
      <c r="AH95">
        <f>(0.01)*COS(RADIANS(AG95))+'Centre of Gravity'!$F$7</f>
        <v>0.79529303813780694</v>
      </c>
      <c r="AI95">
        <f>((0.01)*SIN(RADIANS(AG95)))+'Centre of Gravity'!$F$8</f>
        <v>0.72562028599534556</v>
      </c>
      <c r="AK95">
        <v>92</v>
      </c>
      <c r="AL95">
        <f>(0.01)*COS(RADIANS(AK95))+'Centre of Gravity'!$E$7</f>
        <v>0.70397284113255998</v>
      </c>
      <c r="AM95">
        <f>((0.01)*SIN(RADIANS(AK95)))+'Centre of Gravity'!$E$8</f>
        <v>0.54654674006656923</v>
      </c>
    </row>
    <row r="96" spans="5:39">
      <c r="E96">
        <v>93</v>
      </c>
      <c r="F96">
        <f t="shared" si="14"/>
        <v>-1.5695553277258859E-2</v>
      </c>
      <c r="G96">
        <f t="shared" si="15"/>
        <v>0.59938899747289676</v>
      </c>
      <c r="I96">
        <v>93</v>
      </c>
      <c r="J96">
        <f t="shared" si="8"/>
        <v>1.3886764152478259</v>
      </c>
      <c r="K96">
        <f t="shared" si="12"/>
        <v>0.62337255188995155</v>
      </c>
      <c r="M96">
        <v>93</v>
      </c>
      <c r="N96">
        <f t="shared" si="9"/>
        <v>0.75049263957353296</v>
      </c>
      <c r="O96">
        <f t="shared" si="13"/>
        <v>0.46208724174223148</v>
      </c>
      <c r="Q96">
        <v>93</v>
      </c>
      <c r="R96">
        <f t="shared" si="10"/>
        <v>1.3987050311830986</v>
      </c>
      <c r="S96">
        <f t="shared" si="11"/>
        <v>0.4320151604402801</v>
      </c>
      <c r="AG96">
        <v>93</v>
      </c>
      <c r="AH96">
        <f>(0.01)*COS(RADIANS(AG96))+'Centre of Gravity'!$F$7</f>
        <v>0.79511867354240251</v>
      </c>
      <c r="AI96">
        <f>((0.01)*SIN(RADIANS(AG96)))+'Centre of Gravity'!$F$8</f>
        <v>0.72561267307270028</v>
      </c>
      <c r="AK96">
        <v>93</v>
      </c>
      <c r="AL96">
        <f>(0.01)*COS(RADIANS(AK96))+'Centre of Gravity'!$E$7</f>
        <v>0.70379847653715555</v>
      </c>
      <c r="AM96">
        <f>((0.01)*SIN(RADIANS(AK96)))+'Centre of Gravity'!$E$8</f>
        <v>0.54653912714392394</v>
      </c>
    </row>
    <row r="97" spans="5:39">
      <c r="E97">
        <v>94</v>
      </c>
      <c r="F97">
        <f t="shared" si="14"/>
        <v>-2.0919966475863187E-2</v>
      </c>
      <c r="G97">
        <f t="shared" si="15"/>
        <v>0.59906945867292127</v>
      </c>
      <c r="I97">
        <v>94</v>
      </c>
      <c r="J97">
        <f t="shared" si="8"/>
        <v>1.3832429558392074</v>
      </c>
      <c r="K97">
        <f t="shared" si="12"/>
        <v>0.62304022727603914</v>
      </c>
      <c r="M97">
        <v>94</v>
      </c>
      <c r="N97">
        <f t="shared" si="9"/>
        <v>0.7497584518634457</v>
      </c>
      <c r="O97">
        <f t="shared" si="13"/>
        <v>0.46204233689820029</v>
      </c>
      <c r="Q97">
        <v>94</v>
      </c>
      <c r="R97">
        <f t="shared" si="10"/>
        <v>1.3966096913380566</v>
      </c>
      <c r="S97">
        <f t="shared" si="11"/>
        <v>0.43188700396525159</v>
      </c>
      <c r="AG97">
        <v>94</v>
      </c>
      <c r="AH97">
        <f>(0.01)*COS(RADIANS(AG97))+'Centre of Gravity'!$F$7</f>
        <v>0.79494446836739074</v>
      </c>
      <c r="AI97">
        <f>((0.01)*SIN(RADIANS(AG97)))+'Centre of Gravity'!$F$8</f>
        <v>0.72560201822775283</v>
      </c>
      <c r="AK97">
        <v>94</v>
      </c>
      <c r="AL97">
        <f>(0.01)*COS(RADIANS(AK97))+'Centre of Gravity'!$E$7</f>
        <v>0.70362427136214378</v>
      </c>
      <c r="AM97">
        <f>((0.01)*SIN(RADIANS(AK97)))+'Centre of Gravity'!$E$8</f>
        <v>0.5465284722989765</v>
      </c>
    </row>
    <row r="98" spans="5:39">
      <c r="E98">
        <v>95</v>
      </c>
      <c r="F98">
        <f t="shared" si="14"/>
        <v>-2.6138007250022705E-2</v>
      </c>
      <c r="G98">
        <f t="shared" si="15"/>
        <v>0.59865878995771449</v>
      </c>
      <c r="I98">
        <v>95</v>
      </c>
      <c r="J98">
        <f t="shared" si="8"/>
        <v>1.3778161238370055</v>
      </c>
      <c r="K98">
        <f t="shared" si="12"/>
        <v>0.62261312633481536</v>
      </c>
      <c r="M98">
        <v>95</v>
      </c>
      <c r="N98">
        <f t="shared" si="9"/>
        <v>0.7490251596712918</v>
      </c>
      <c r="O98">
        <f t="shared" si="13"/>
        <v>0.46198462555107661</v>
      </c>
      <c r="Q98">
        <v>95</v>
      </c>
      <c r="R98">
        <f t="shared" si="10"/>
        <v>1.3945169072623116</v>
      </c>
      <c r="S98">
        <f t="shared" si="11"/>
        <v>0.43172229828647513</v>
      </c>
      <c r="AG98">
        <v>95</v>
      </c>
      <c r="AH98">
        <f>(0.01)*COS(RADIANS(AG98))+'Centre of Gravity'!$F$7</f>
        <v>0.79477047567735537</v>
      </c>
      <c r="AI98">
        <f>((0.01)*SIN(RADIANS(AG98)))+'Centre of Gravity'!$F$8</f>
        <v>0.72558832470607204</v>
      </c>
      <c r="AK98">
        <v>95</v>
      </c>
      <c r="AL98">
        <f>(0.01)*COS(RADIANS(AK98))+'Centre of Gravity'!$E$7</f>
        <v>0.70345027867210841</v>
      </c>
      <c r="AM98">
        <f>((0.01)*SIN(RADIANS(AK98)))+'Centre of Gravity'!$E$8</f>
        <v>0.54651477877729571</v>
      </c>
    </row>
    <row r="99" spans="5:39">
      <c r="E99">
        <v>96</v>
      </c>
      <c r="F99">
        <f t="shared" si="14"/>
        <v>-3.1348086133969298E-2</v>
      </c>
      <c r="G99">
        <f t="shared" si="15"/>
        <v>0.59815711642094516</v>
      </c>
      <c r="I99">
        <v>96</v>
      </c>
      <c r="J99">
        <f t="shared" si="8"/>
        <v>1.3723975723068189</v>
      </c>
      <c r="K99">
        <f t="shared" si="12"/>
        <v>0.62209137916536439</v>
      </c>
      <c r="M99">
        <v>96</v>
      </c>
      <c r="N99">
        <f t="shared" si="9"/>
        <v>0.74829298636497654</v>
      </c>
      <c r="O99">
        <f t="shared" si="13"/>
        <v>0.46191412528029585</v>
      </c>
      <c r="Q99">
        <v>96</v>
      </c>
      <c r="R99">
        <f t="shared" si="10"/>
        <v>1.3924273164381666</v>
      </c>
      <c r="S99">
        <f t="shared" si="11"/>
        <v>0.43152109357489588</v>
      </c>
      <c r="AG99">
        <v>96</v>
      </c>
      <c r="AH99">
        <f>(0.01)*COS(RADIANS(AG99))+'Centre of Gravity'!$F$7</f>
        <v>0.79459674847215545</v>
      </c>
      <c r="AI99">
        <f>((0.01)*SIN(RADIANS(AG99)))+'Centre of Gravity'!$F$8</f>
        <v>0.72557159667883731</v>
      </c>
      <c r="AK99">
        <v>96</v>
      </c>
      <c r="AL99">
        <f>(0.01)*COS(RADIANS(AK99))+'Centre of Gravity'!$E$7</f>
        <v>0.70327655146690848</v>
      </c>
      <c r="AM99">
        <f>((0.01)*SIN(RADIANS(AK99)))+'Centre of Gravity'!$E$8</f>
        <v>0.54649805075006097</v>
      </c>
    </row>
    <row r="100" spans="5:39">
      <c r="E100">
        <v>97</v>
      </c>
      <c r="F100">
        <f t="shared" si="14"/>
        <v>-3.6548616087203695E-2</v>
      </c>
      <c r="G100">
        <f t="shared" si="15"/>
        <v>0.59756459087723246</v>
      </c>
      <c r="I100">
        <v>97</v>
      </c>
      <c r="J100">
        <f t="shared" si="8"/>
        <v>1.3669889517919345</v>
      </c>
      <c r="K100">
        <f t="shared" si="12"/>
        <v>0.62147514469692822</v>
      </c>
      <c r="M100">
        <v>97</v>
      </c>
      <c r="N100">
        <f t="shared" si="9"/>
        <v>0.74756215497158185</v>
      </c>
      <c r="O100">
        <f t="shared" si="13"/>
        <v>0.46183085756092351</v>
      </c>
      <c r="Q100">
        <v>97</v>
      </c>
      <c r="R100">
        <f t="shared" si="10"/>
        <v>1.390341555375229</v>
      </c>
      <c r="S100">
        <f t="shared" si="11"/>
        <v>0.43128345111941818</v>
      </c>
      <c r="AG100">
        <v>97</v>
      </c>
      <c r="AH100">
        <f>(0.01)*COS(RADIANS(AG100))+'Centre of Gravity'!$F$7</f>
        <v>0.79442333967078049</v>
      </c>
      <c r="AI100">
        <f>((0.01)*SIN(RADIANS(AG100)))+'Centre of Gravity'!$F$8</f>
        <v>0.72555183924156785</v>
      </c>
      <c r="AK100">
        <v>97</v>
      </c>
      <c r="AL100">
        <f>(0.01)*COS(RADIANS(AK100))+'Centre of Gravity'!$E$7</f>
        <v>0.70310314266553353</v>
      </c>
      <c r="AM100">
        <f>((0.01)*SIN(RADIANS(AK100)))+'Centre of Gravity'!$E$8</f>
        <v>0.54647829331279152</v>
      </c>
    </row>
    <row r="101" spans="5:39">
      <c r="E101">
        <v>98</v>
      </c>
      <c r="F101">
        <f t="shared" si="14"/>
        <v>-4.1738012977923601E-2</v>
      </c>
      <c r="G101">
        <f t="shared" si="15"/>
        <v>0.59688139381559702</v>
      </c>
      <c r="I101">
        <v>98</v>
      </c>
      <c r="J101">
        <f t="shared" si="8"/>
        <v>1.3615919098105556</v>
      </c>
      <c r="K101">
        <f t="shared" si="12"/>
        <v>0.62076461064049571</v>
      </c>
      <c r="M101">
        <v>98</v>
      </c>
      <c r="N101">
        <f t="shared" si="9"/>
        <v>0.74683288810942983</v>
      </c>
      <c r="O101">
        <f t="shared" si="13"/>
        <v>0.46173484775711349</v>
      </c>
      <c r="Q101">
        <v>98</v>
      </c>
      <c r="R101">
        <f t="shared" si="10"/>
        <v>1.3882602594165234</v>
      </c>
      <c r="S101">
        <f t="shared" si="11"/>
        <v>0.43100944330823604</v>
      </c>
      <c r="AG101">
        <v>98</v>
      </c>
      <c r="AH101">
        <f>(0.01)*COS(RADIANS(AG101))+'Centre of Gravity'!$F$7</f>
        <v>0.79425030209523129</v>
      </c>
      <c r="AI101">
        <f>((0.01)*SIN(RADIANS(AG101)))+'Centre of Gravity'!$F$8</f>
        <v>0.72552905841257032</v>
      </c>
      <c r="AK101">
        <v>98</v>
      </c>
      <c r="AL101">
        <f>(0.01)*COS(RADIANS(AK101))+'Centre of Gravity'!$E$7</f>
        <v>0.70293010508998433</v>
      </c>
      <c r="AM101">
        <f>((0.01)*SIN(RADIANS(AK101)))+'Centre of Gravity'!$E$8</f>
        <v>0.54645551248379398</v>
      </c>
    </row>
    <row r="102" spans="5:39">
      <c r="E102">
        <v>99</v>
      </c>
      <c r="F102">
        <f t="shared" si="14"/>
        <v>-4.6914696065565219E-2</v>
      </c>
      <c r="G102">
        <f t="shared" si="15"/>
        <v>0.59610773334448175</v>
      </c>
      <c r="I102">
        <v>99</v>
      </c>
      <c r="J102">
        <f t="shared" si="8"/>
        <v>1.356208090353952</v>
      </c>
      <c r="K102">
        <f t="shared" si="12"/>
        <v>0.61995999343162334</v>
      </c>
      <c r="M102">
        <v>99</v>
      </c>
      <c r="N102">
        <f t="shared" si="9"/>
        <v>0.74610540792027125</v>
      </c>
      <c r="O102">
        <f t="shared" si="13"/>
        <v>0.46162612511438206</v>
      </c>
      <c r="Q102">
        <v>99</v>
      </c>
      <c r="R102">
        <f t="shared" si="10"/>
        <v>1.3861840625449611</v>
      </c>
      <c r="S102">
        <f t="shared" si="11"/>
        <v>0.43069915360678312</v>
      </c>
      <c r="AG102">
        <v>99</v>
      </c>
      <c r="AH102">
        <f>(0.01)*COS(RADIANS(AG102))+'Centre of Gravity'!$F$7</f>
        <v>0.79407768845442961</v>
      </c>
      <c r="AI102">
        <f>((0.01)*SIN(RADIANS(AG102)))+'Centre of Gravity'!$F$8</f>
        <v>0.72550326113110597</v>
      </c>
      <c r="AK102">
        <v>99</v>
      </c>
      <c r="AL102">
        <f>(0.01)*COS(RADIANS(AK102))+'Centre of Gravity'!$E$7</f>
        <v>0.70275749144918265</v>
      </c>
      <c r="AM102">
        <f>((0.01)*SIN(RADIANS(AK102)))+'Centre of Gravity'!$E$8</f>
        <v>0.54642971520232964</v>
      </c>
    </row>
    <row r="103" spans="5:39">
      <c r="E103">
        <v>100</v>
      </c>
      <c r="F103">
        <f t="shared" si="14"/>
        <v>-5.2077088482312399E-2</v>
      </c>
      <c r="G103">
        <f t="shared" si="15"/>
        <v>0.59524384512836126</v>
      </c>
      <c r="I103">
        <v>100</v>
      </c>
      <c r="J103">
        <f t="shared" si="8"/>
        <v>1.3508391333856844</v>
      </c>
      <c r="K103">
        <f t="shared" si="12"/>
        <v>0.6190615381645076</v>
      </c>
      <c r="M103">
        <v>100</v>
      </c>
      <c r="N103">
        <f t="shared" si="9"/>
        <v>0.745379936001619</v>
      </c>
      <c r="O103">
        <f t="shared" si="13"/>
        <v>0.46150472275069948</v>
      </c>
      <c r="Q103">
        <v>100</v>
      </c>
      <c r="R103">
        <f t="shared" si="10"/>
        <v>1.3841135971902216</v>
      </c>
      <c r="S103">
        <f t="shared" si="11"/>
        <v>0.43035267653230835</v>
      </c>
      <c r="AG103">
        <v>100</v>
      </c>
      <c r="AH103">
        <f>(0.01)*COS(RADIANS(AG103))+'Centre of Gravity'!$F$7</f>
        <v>0.79390555132816265</v>
      </c>
      <c r="AI103">
        <f>((0.01)*SIN(RADIANS(AG103)))+'Centre of Gravity'!$F$8</f>
        <v>0.72547445525527665</v>
      </c>
      <c r="AK103">
        <v>100</v>
      </c>
      <c r="AL103">
        <f>(0.01)*COS(RADIANS(AK103))+'Centre of Gravity'!$E$7</f>
        <v>0.70258535432291569</v>
      </c>
      <c r="AM103">
        <f>((0.01)*SIN(RADIANS(AK103)))+'Centre of Gravity'!$E$8</f>
        <v>0.54640090932650032</v>
      </c>
    </row>
    <row r="104" spans="5:39">
      <c r="E104">
        <v>101</v>
      </c>
      <c r="F104">
        <f t="shared" si="14"/>
        <v>-5.7223617713425788E-2</v>
      </c>
      <c r="G104">
        <f t="shared" si="15"/>
        <v>0.59428999231595436</v>
      </c>
      <c r="I104">
        <v>101</v>
      </c>
      <c r="J104">
        <f t="shared" si="8"/>
        <v>1.3454866743420557</v>
      </c>
      <c r="K104">
        <f t="shared" si="12"/>
        <v>0.61806951851732628</v>
      </c>
      <c r="M104">
        <v>101</v>
      </c>
      <c r="N104">
        <f t="shared" si="9"/>
        <v>0.74465669333924733</v>
      </c>
      <c r="O104">
        <f t="shared" si="13"/>
        <v>0.46137067764640177</v>
      </c>
      <c r="Q104">
        <v>101</v>
      </c>
      <c r="R104">
        <f t="shared" si="10"/>
        <v>1.3820494940361092</v>
      </c>
      <c r="S104">
        <f t="shared" si="11"/>
        <v>0.42997011762508497</v>
      </c>
      <c r="AG104">
        <v>101</v>
      </c>
      <c r="AH104">
        <f>(0.01)*COS(RADIANS(AG104))+'Centre of Gravity'!$F$7</f>
        <v>0.79373394315106649</v>
      </c>
      <c r="AI104">
        <f>((0.01)*SIN(RADIANS(AG104)))+'Centre of Gravity'!$F$8</f>
        <v>0.72544264955963123</v>
      </c>
      <c r="AK104">
        <v>101</v>
      </c>
      <c r="AL104">
        <f>(0.01)*COS(RADIANS(AK104))+'Centre of Gravity'!$E$7</f>
        <v>0.70241374614581953</v>
      </c>
      <c r="AM104">
        <f>((0.01)*SIN(RADIANS(AK104)))+'Centre of Gravity'!$E$8</f>
        <v>0.54636910363085489</v>
      </c>
    </row>
    <row r="105" spans="5:39">
      <c r="E105">
        <v>102</v>
      </c>
      <c r="F105">
        <f t="shared" si="14"/>
        <v>-6.2352716076246026E-2</v>
      </c>
      <c r="G105">
        <f t="shared" si="15"/>
        <v>0.59324646546006832</v>
      </c>
      <c r="I105">
        <v>102</v>
      </c>
      <c r="J105">
        <f t="shared" si="8"/>
        <v>1.3401523436339409</v>
      </c>
      <c r="K105">
        <f t="shared" si="12"/>
        <v>0.61698423666887392</v>
      </c>
      <c r="M105">
        <v>102</v>
      </c>
      <c r="N105">
        <f t="shared" si="9"/>
        <v>0.74393590023987732</v>
      </c>
      <c r="O105">
        <f t="shared" si="13"/>
        <v>0.46122403063292622</v>
      </c>
      <c r="Q105">
        <v>102</v>
      </c>
      <c r="R105">
        <f t="shared" si="10"/>
        <v>1.3799923818284399</v>
      </c>
      <c r="S105">
        <f t="shared" si="11"/>
        <v>0.42955159341626209</v>
      </c>
      <c r="AG105">
        <v>102</v>
      </c>
      <c r="AH105">
        <f>(0.01)*COS(RADIANS(AG105))+'Centre of Gravity'!$F$7</f>
        <v>0.79356291619665431</v>
      </c>
      <c r="AI105">
        <f>((0.01)*SIN(RADIANS(AG105)))+'Centre of Gravity'!$F$8</f>
        <v>0.72540785373249261</v>
      </c>
      <c r="AK105">
        <v>102</v>
      </c>
      <c r="AL105">
        <f>(0.01)*COS(RADIANS(AK105))+'Centre of Gravity'!$E$7</f>
        <v>0.70224271919140735</v>
      </c>
      <c r="AM105">
        <f>((0.01)*SIN(RADIANS(AK105)))+'Centre of Gravity'!$E$8</f>
        <v>0.54633430780371628</v>
      </c>
    </row>
    <row r="106" spans="5:39">
      <c r="E106">
        <v>103</v>
      </c>
      <c r="F106">
        <f t="shared" si="14"/>
        <v>-6.746282119772512E-2</v>
      </c>
      <c r="G106">
        <f t="shared" si="15"/>
        <v>0.59211358242909207</v>
      </c>
      <c r="I106">
        <v>103</v>
      </c>
      <c r="J106">
        <f t="shared" si="8"/>
        <v>1.3348377661501485</v>
      </c>
      <c r="K106">
        <f t="shared" si="12"/>
        <v>0.61580602320651479</v>
      </c>
      <c r="M106">
        <v>103</v>
      </c>
      <c r="N106">
        <f t="shared" si="9"/>
        <v>0.7432177762640696</v>
      </c>
      <c r="O106">
        <f t="shared" si="13"/>
        <v>0.46106482638037372</v>
      </c>
      <c r="Q106">
        <v>103</v>
      </c>
      <c r="R106">
        <f t="shared" si="10"/>
        <v>1.37794288718352</v>
      </c>
      <c r="S106">
        <f t="shared" si="11"/>
        <v>0.42909723139236805</v>
      </c>
      <c r="AG106">
        <v>103</v>
      </c>
      <c r="AH106">
        <f>(0.01)*COS(RADIANS(AG106))+'Centre of Gravity'!$F$7</f>
        <v>0.79339252256139325</v>
      </c>
      <c r="AI106">
        <f>((0.01)*SIN(RADIANS(AG106)))+'Centre of Gravity'!$F$8</f>
        <v>0.72537007837300693</v>
      </c>
      <c r="AK106">
        <v>103</v>
      </c>
      <c r="AL106">
        <f>(0.01)*COS(RADIANS(AK106))+'Centre of Gravity'!$E$7</f>
        <v>0.70207232555614629</v>
      </c>
      <c r="AM106">
        <f>((0.01)*SIN(RADIANS(AK106)))+'Centre of Gravity'!$E$8</f>
        <v>0.5462965324442306</v>
      </c>
    </row>
    <row r="107" spans="5:39">
      <c r="E107">
        <v>104</v>
      </c>
      <c r="F107">
        <f t="shared" si="14"/>
        <v>-7.2552376490340367E-2</v>
      </c>
      <c r="G107">
        <f t="shared" si="15"/>
        <v>0.59089168831017136</v>
      </c>
      <c r="I107">
        <v>104</v>
      </c>
      <c r="J107">
        <f t="shared" si="8"/>
        <v>1.3295445607624636</v>
      </c>
      <c r="K107">
        <f t="shared" si="12"/>
        <v>0.61453523702548329</v>
      </c>
      <c r="M107">
        <v>104</v>
      </c>
      <c r="N107">
        <f t="shared" si="9"/>
        <v>0.7425025401593438</v>
      </c>
      <c r="O107">
        <f t="shared" si="13"/>
        <v>0.46089311338390188</v>
      </c>
      <c r="Q107">
        <v>104</v>
      </c>
      <c r="R107">
        <f t="shared" si="10"/>
        <v>1.3759016343972721</v>
      </c>
      <c r="S107">
        <f t="shared" si="11"/>
        <v>0.4286071699564768</v>
      </c>
      <c r="AG107">
        <v>104</v>
      </c>
      <c r="AH107">
        <f>(0.01)*COS(RADIANS(AG107))+'Centre of Gravity'!$F$7</f>
        <v>0.79322281414883522</v>
      </c>
      <c r="AI107">
        <f>((0.01)*SIN(RADIANS(AG107)))+'Centre of Gravity'!$F$8</f>
        <v>0.72532933498791452</v>
      </c>
      <c r="AK107">
        <v>104</v>
      </c>
      <c r="AL107">
        <f>(0.01)*COS(RADIANS(AK107))+'Centre of Gravity'!$E$7</f>
        <v>0.70190261714358826</v>
      </c>
      <c r="AM107">
        <f>((0.01)*SIN(RADIANS(AK107)))+'Centre of Gravity'!$E$8</f>
        <v>0.54625578905913819</v>
      </c>
    </row>
    <row r="108" spans="5:39">
      <c r="E108">
        <v>105</v>
      </c>
      <c r="F108">
        <f t="shared" si="14"/>
        <v>-7.7619831626246E-2</v>
      </c>
      <c r="G108">
        <f t="shared" si="15"/>
        <v>0.58958115530409161</v>
      </c>
      <c r="I108">
        <v>105</v>
      </c>
      <c r="J108">
        <f t="shared" si="8"/>
        <v>1.3242743398325239</v>
      </c>
      <c r="K108">
        <f t="shared" si="12"/>
        <v>0.61317226521956036</v>
      </c>
      <c r="M108">
        <v>105</v>
      </c>
      <c r="N108">
        <f t="shared" si="9"/>
        <v>0.74179040979354605</v>
      </c>
      <c r="O108">
        <f t="shared" si="13"/>
        <v>0.46070894394895279</v>
      </c>
      <c r="Q108">
        <v>105</v>
      </c>
      <c r="R108">
        <f t="shared" si="10"/>
        <v>1.3738692452550689</v>
      </c>
      <c r="S108">
        <f t="shared" si="11"/>
        <v>0.42808155838604911</v>
      </c>
      <c r="AG108">
        <v>105</v>
      </c>
      <c r="AH108">
        <f>(0.01)*COS(RADIANS(AG108))+'Centre of Gravity'!$F$7</f>
        <v>0.79305384265380674</v>
      </c>
      <c r="AI108">
        <f>((0.01)*SIN(RADIANS(AG108)))+'Centre of Gravity'!$F$8</f>
        <v>0.7252856359880453</v>
      </c>
      <c r="AK108">
        <v>105</v>
      </c>
      <c r="AL108">
        <f>(0.01)*COS(RADIANS(AK108))+'Centre of Gravity'!$E$7</f>
        <v>0.70173364564855978</v>
      </c>
      <c r="AM108">
        <f>((0.01)*SIN(RADIANS(AK108)))+'Centre of Gravity'!$E$8</f>
        <v>0.54621209005926896</v>
      </c>
    </row>
    <row r="109" spans="5:39">
      <c r="E109">
        <v>106</v>
      </c>
      <c r="F109">
        <f t="shared" si="14"/>
        <v>-8.266364300951802E-2</v>
      </c>
      <c r="G109">
        <f t="shared" si="15"/>
        <v>0.58818238261190181</v>
      </c>
      <c r="I109">
        <v>106</v>
      </c>
      <c r="J109">
        <f t="shared" si="8"/>
        <v>1.319028708720678</v>
      </c>
      <c r="K109">
        <f t="shared" si="12"/>
        <v>0.61171752296316151</v>
      </c>
      <c r="M109">
        <v>106</v>
      </c>
      <c r="N109">
        <f t="shared" si="9"/>
        <v>0.74108160208848439</v>
      </c>
      <c r="O109">
        <f t="shared" si="13"/>
        <v>0.46051237417532043</v>
      </c>
      <c r="Q109">
        <v>106</v>
      </c>
      <c r="R109">
        <f t="shared" si="10"/>
        <v>1.3718463388423314</v>
      </c>
      <c r="S109">
        <f t="shared" si="11"/>
        <v>0.42752055678746093</v>
      </c>
      <c r="AG109">
        <v>106</v>
      </c>
      <c r="AH109">
        <f>(0.01)*COS(RADIANS(AG109))+'Centre of Gravity'!$F$7</f>
        <v>0.7928856595466619</v>
      </c>
      <c r="AI109">
        <f>((0.01)*SIN(RADIANS(AG109)))+'Centre of Gravity'!$F$8</f>
        <v>0.72523899468453779</v>
      </c>
      <c r="AK109">
        <v>106</v>
      </c>
      <c r="AL109">
        <f>(0.01)*COS(RADIANS(AK109))+'Centre of Gravity'!$E$7</f>
        <v>0.70156546254141494</v>
      </c>
      <c r="AM109">
        <f>((0.01)*SIN(RADIANS(AK109)))+'Centre of Gravity'!$E$8</f>
        <v>0.54616544875576145</v>
      </c>
    </row>
    <row r="110" spans="5:39">
      <c r="E110">
        <v>107</v>
      </c>
      <c r="F110">
        <f t="shared" si="14"/>
        <v>-8.7682274246348724E-2</v>
      </c>
      <c r="G110">
        <f t="shared" si="15"/>
        <v>0.58669579631331437</v>
      </c>
      <c r="I110">
        <v>107</v>
      </c>
      <c r="J110">
        <f t="shared" si="8"/>
        <v>1.3138092652969784</v>
      </c>
      <c r="K110">
        <f t="shared" si="12"/>
        <v>0.61017145338487078</v>
      </c>
      <c r="M110">
        <v>107</v>
      </c>
      <c r="N110">
        <f t="shared" si="9"/>
        <v>0.74037633295385208</v>
      </c>
      <c r="O110">
        <f t="shared" si="13"/>
        <v>0.46030346394006211</v>
      </c>
      <c r="Q110">
        <v>107</v>
      </c>
      <c r="R110">
        <f t="shared" si="10"/>
        <v>1.3698335313559493</v>
      </c>
      <c r="S110">
        <f t="shared" si="11"/>
        <v>0.4269243360472339</v>
      </c>
      <c r="AG110">
        <v>107</v>
      </c>
      <c r="AH110">
        <f>(0.01)*COS(RADIANS(AG110))+'Centre of Gravity'!$F$7</f>
        <v>0.79271831605760457</v>
      </c>
      <c r="AI110">
        <f>((0.01)*SIN(RADIANS(AG110)))+'Centre of Gravity'!$F$8</f>
        <v>0.72518942528478492</v>
      </c>
      <c r="AK110">
        <v>107</v>
      </c>
      <c r="AL110">
        <f>(0.01)*COS(RADIANS(AK110))+'Centre of Gravity'!$E$7</f>
        <v>0.7013981190523576</v>
      </c>
      <c r="AM110">
        <f>((0.01)*SIN(RADIANS(AK110)))+'Centre of Gravity'!$E$8</f>
        <v>0.54611587935600858</v>
      </c>
    </row>
    <row r="111" spans="5:39">
      <c r="E111">
        <v>108</v>
      </c>
      <c r="F111">
        <f t="shared" si="14"/>
        <v>-9.2674196613046711E-2</v>
      </c>
      <c r="G111">
        <f t="shared" si="15"/>
        <v>0.58512184923691657</v>
      </c>
      <c r="I111">
        <v>108</v>
      </c>
      <c r="J111">
        <f t="shared" si="8"/>
        <v>1.308617599454454</v>
      </c>
      <c r="K111">
        <f t="shared" si="12"/>
        <v>0.60853452743245828</v>
      </c>
      <c r="M111">
        <v>108</v>
      </c>
      <c r="N111">
        <f t="shared" si="9"/>
        <v>0.73967481722145967</v>
      </c>
      <c r="O111">
        <f t="shared" si="13"/>
        <v>0.46008227687925923</v>
      </c>
      <c r="Q111">
        <v>108</v>
      </c>
      <c r="R111">
        <f t="shared" si="10"/>
        <v>1.3678314359165813</v>
      </c>
      <c r="S111">
        <f t="shared" si="11"/>
        <v>0.42629307777998104</v>
      </c>
      <c r="AG111">
        <v>108</v>
      </c>
      <c r="AH111">
        <f>(0.01)*COS(RADIANS(AG111))+'Centre of Gravity'!$F$7</f>
        <v>0.7925518631610825</v>
      </c>
      <c r="AI111">
        <f>((0.01)*SIN(RADIANS(AG111)))+'Centre of Gravity'!$F$8</f>
        <v>0.72513694288810615</v>
      </c>
      <c r="AK111">
        <v>108</v>
      </c>
      <c r="AL111">
        <f>(0.01)*COS(RADIANS(AK111))+'Centre of Gravity'!$E$7</f>
        <v>0.70123166615583554</v>
      </c>
      <c r="AM111">
        <f>((0.01)*SIN(RADIANS(AK111)))+'Centre of Gravity'!$E$8</f>
        <v>0.54606339695932982</v>
      </c>
    </row>
    <row r="112" spans="5:39">
      <c r="E112">
        <v>109</v>
      </c>
      <c r="F112">
        <f t="shared" si="14"/>
        <v>-9.7637889521701271E-2</v>
      </c>
      <c r="G112">
        <f t="shared" si="15"/>
        <v>0.58346102082223505</v>
      </c>
      <c r="I112">
        <v>109</v>
      </c>
      <c r="J112">
        <f t="shared" si="8"/>
        <v>1.3034552926248129</v>
      </c>
      <c r="K112">
        <f t="shared" si="12"/>
        <v>0.60680724372942685</v>
      </c>
      <c r="M112">
        <v>109</v>
      </c>
      <c r="N112">
        <f t="shared" si="9"/>
        <v>0.73897726857979495</v>
      </c>
      <c r="O112">
        <f t="shared" si="13"/>
        <v>0.45984888036863319</v>
      </c>
      <c r="Q112">
        <v>109</v>
      </c>
      <c r="R112">
        <f t="shared" si="10"/>
        <v>1.3658406623818933</v>
      </c>
      <c r="S112">
        <f t="shared" si="11"/>
        <v>0.42562697427308577</v>
      </c>
      <c r="AG112">
        <v>109</v>
      </c>
      <c r="AH112">
        <f>(0.01)*COS(RADIANS(AG112))+'Centre of Gravity'!$F$7</f>
        <v>0.79238635156026038</v>
      </c>
      <c r="AI112">
        <f>((0.01)*SIN(RADIANS(AG112)))+'Centre of Gravity'!$F$8</f>
        <v>0.72508156348114772</v>
      </c>
      <c r="AK112">
        <v>109</v>
      </c>
      <c r="AL112">
        <f>(0.01)*COS(RADIANS(AK112))+'Centre of Gravity'!$E$7</f>
        <v>0.70106615455501342</v>
      </c>
      <c r="AM112">
        <f>((0.01)*SIN(RADIANS(AK112)))+'Centre of Gravity'!$E$8</f>
        <v>0.54600801755237138</v>
      </c>
    </row>
    <row r="113" spans="5:39">
      <c r="E113">
        <v>110</v>
      </c>
      <c r="F113">
        <f t="shared" si="14"/>
        <v>-0.10257184098336805</v>
      </c>
      <c r="G113">
        <f t="shared" si="15"/>
        <v>0.58171381697369395</v>
      </c>
      <c r="I113">
        <v>110</v>
      </c>
      <c r="J113">
        <f t="shared" si="8"/>
        <v>1.298323917296724</v>
      </c>
      <c r="K113">
        <f t="shared" si="12"/>
        <v>0.60499012842312472</v>
      </c>
      <c r="M113">
        <v>110</v>
      </c>
      <c r="N113">
        <f t="shared" si="9"/>
        <v>0.73828389950893147</v>
      </c>
      <c r="O113">
        <f t="shared" si="13"/>
        <v>0.45960334550302212</v>
      </c>
      <c r="Q113">
        <v>110</v>
      </c>
      <c r="R113">
        <f t="shared" si="10"/>
        <v>1.3638618171607886</v>
      </c>
      <c r="S113">
        <f t="shared" si="11"/>
        <v>0.42492622842812899</v>
      </c>
      <c r="AG113">
        <v>110</v>
      </c>
      <c r="AH113">
        <f>(0.01)*COS(RADIANS(AG113))+'Centre of Gravity'!$F$7</f>
        <v>0.79222183167157523</v>
      </c>
      <c r="AI113">
        <f>((0.01)*SIN(RADIANS(AG113)))+'Centre of Gravity'!$F$8</f>
        <v>0.72502330393301362</v>
      </c>
      <c r="AK113">
        <v>110</v>
      </c>
      <c r="AL113">
        <f>(0.01)*COS(RADIANS(AK113))+'Centre of Gravity'!$E$7</f>
        <v>0.70090163466632827</v>
      </c>
      <c r="AM113">
        <f>((0.01)*SIN(RADIANS(AK113)))+'Centre of Gravity'!$E$8</f>
        <v>0.54594975800423728</v>
      </c>
    </row>
    <row r="114" spans="5:39">
      <c r="E114">
        <v>111</v>
      </c>
      <c r="F114">
        <f t="shared" si="14"/>
        <v>-0.10747454806863554</v>
      </c>
      <c r="G114">
        <f t="shared" si="15"/>
        <v>0.57988076990651083</v>
      </c>
      <c r="I114">
        <v>111</v>
      </c>
      <c r="J114">
        <f t="shared" si="8"/>
        <v>1.293225036536821</v>
      </c>
      <c r="K114">
        <f t="shared" si="12"/>
        <v>0.6030837350244771</v>
      </c>
      <c r="M114">
        <v>111</v>
      </c>
      <c r="N114">
        <f t="shared" si="9"/>
        <v>0.73759492121580517</v>
      </c>
      <c r="O114">
        <f t="shared" si="13"/>
        <v>0.45934574707472453</v>
      </c>
      <c r="Q114">
        <v>111</v>
      </c>
      <c r="R114">
        <f t="shared" si="10"/>
        <v>1.3618955030286912</v>
      </c>
      <c r="S114">
        <f t="shared" si="11"/>
        <v>0.42419105369908339</v>
      </c>
      <c r="AG114">
        <v>111</v>
      </c>
      <c r="AH114">
        <f>(0.01)*COS(RADIANS(AG114))+'Centre of Gravity'!$F$7</f>
        <v>0.79205835360937893</v>
      </c>
      <c r="AI114">
        <f>((0.01)*SIN(RADIANS(AG114)))+'Centre of Gravity'!$F$8</f>
        <v>0.72496218199012663</v>
      </c>
      <c r="AK114">
        <v>111</v>
      </c>
      <c r="AL114">
        <f>(0.01)*COS(RADIANS(AK114))+'Centre of Gravity'!$E$7</f>
        <v>0.70073815660413197</v>
      </c>
      <c r="AM114">
        <f>((0.01)*SIN(RADIANS(AK114)))+'Centre of Gravity'!$E$8</f>
        <v>0.5458886360613503</v>
      </c>
    </row>
    <row r="115" spans="5:39">
      <c r="E115">
        <v>112</v>
      </c>
      <c r="F115">
        <f t="shared" si="14"/>
        <v>-0.11234451736543204</v>
      </c>
      <c r="G115">
        <f t="shared" si="15"/>
        <v>0.57796243798457958</v>
      </c>
      <c r="I115">
        <v>112</v>
      </c>
      <c r="J115">
        <f t="shared" si="8"/>
        <v>1.2881602035135771</v>
      </c>
      <c r="K115">
        <f t="shared" si="12"/>
        <v>0.60108864423938091</v>
      </c>
      <c r="M115">
        <v>112</v>
      </c>
      <c r="N115">
        <f t="shared" si="9"/>
        <v>0.73691054356987817</v>
      </c>
      <c r="O115">
        <f t="shared" si="13"/>
        <v>0.45907616355071723</v>
      </c>
      <c r="Q115">
        <v>112</v>
      </c>
      <c r="R115">
        <f t="shared" si="10"/>
        <v>1.3599423189439341</v>
      </c>
      <c r="S115">
        <f t="shared" si="11"/>
        <v>0.42342167402729314</v>
      </c>
      <c r="AG115">
        <v>112</v>
      </c>
      <c r="AH115">
        <f>(0.01)*COS(RADIANS(AG115))+'Centre of Gravity'!$F$7</f>
        <v>0.79189596717067279</v>
      </c>
      <c r="AI115">
        <f>((0.01)*SIN(RADIANS(AG115)))+'Centre of Gravity'!$F$8</f>
        <v>0.7248982162708224</v>
      </c>
      <c r="AK115">
        <v>112</v>
      </c>
      <c r="AL115">
        <f>(0.01)*COS(RADIANS(AK115))+'Centre of Gravity'!$E$7</f>
        <v>0.70057577016542583</v>
      </c>
      <c r="AM115">
        <f>((0.01)*SIN(RADIANS(AK115)))+'Centre of Gravity'!$E$8</f>
        <v>0.54582467034204607</v>
      </c>
    </row>
    <row r="116" spans="5:39">
      <c r="E116">
        <v>113</v>
      </c>
      <c r="F116">
        <f t="shared" si="14"/>
        <v>-0.1171802654339332</v>
      </c>
      <c r="G116">
        <f t="shared" si="15"/>
        <v>0.57595940555038683</v>
      </c>
      <c r="I116">
        <v>113</v>
      </c>
      <c r="J116">
        <f t="shared" si="8"/>
        <v>1.2831309610241957</v>
      </c>
      <c r="K116">
        <f t="shared" si="12"/>
        <v>0.59900546379181607</v>
      </c>
      <c r="M116">
        <v>113</v>
      </c>
      <c r="N116">
        <f t="shared" si="9"/>
        <v>0.73623097503921142</v>
      </c>
      <c r="O116">
        <f t="shared" si="13"/>
        <v>0.4587946770487531</v>
      </c>
      <c r="Q116">
        <v>113</v>
      </c>
      <c r="R116">
        <f t="shared" si="10"/>
        <v>1.3580028598653102</v>
      </c>
      <c r="S116">
        <f t="shared" si="11"/>
        <v>0.42261832377325947</v>
      </c>
      <c r="AG116">
        <v>113</v>
      </c>
      <c r="AH116">
        <f>(0.01)*COS(RADIANS(AG116))+'Centre of Gravity'!$F$7</f>
        <v>0.7917347218199392</v>
      </c>
      <c r="AI116">
        <f>((0.01)*SIN(RADIANS(AG116)))+'Centre of Gravity'!$F$8</f>
        <v>0.724831426259679</v>
      </c>
      <c r="AK116">
        <v>113</v>
      </c>
      <c r="AL116">
        <f>(0.01)*COS(RADIANS(AK116))+'Centre of Gravity'!$E$7</f>
        <v>0.70041452481469224</v>
      </c>
      <c r="AM116">
        <f>((0.01)*SIN(RADIANS(AK116)))+'Centre of Gravity'!$E$8</f>
        <v>0.54575788033090267</v>
      </c>
    </row>
    <row r="117" spans="5:39">
      <c r="E117">
        <v>114</v>
      </c>
      <c r="F117">
        <f t="shared" si="14"/>
        <v>-0.1219803192584325</v>
      </c>
      <c r="G117">
        <f t="shared" si="15"/>
        <v>0.57387228274701596</v>
      </c>
      <c r="I117">
        <v>114</v>
      </c>
      <c r="J117">
        <f t="shared" si="8"/>
        <v>1.2781388410246579</v>
      </c>
      <c r="K117">
        <f t="shared" si="12"/>
        <v>0.59683482823872713</v>
      </c>
      <c r="M117">
        <v>114</v>
      </c>
      <c r="N117">
        <f t="shared" si="9"/>
        <v>0.73555642262696219</v>
      </c>
      <c r="O117">
        <f t="shared" si="13"/>
        <v>0.45850137331234742</v>
      </c>
      <c r="Q117">
        <v>114</v>
      </c>
      <c r="R117">
        <f t="shared" si="10"/>
        <v>1.3560777165708429</v>
      </c>
      <c r="S117">
        <f t="shared" si="11"/>
        <v>0.42178124764525199</v>
      </c>
      <c r="AG117">
        <v>114</v>
      </c>
      <c r="AH117">
        <f>(0.01)*COS(RADIANS(AG117))+'Centre of Gravity'!$F$7</f>
        <v>0.79157466667407395</v>
      </c>
      <c r="AI117">
        <f>((0.01)*SIN(RADIANS(AG117)))+'Centre of Gravity'!$F$8</f>
        <v>0.72476183230158064</v>
      </c>
      <c r="AK117">
        <v>114</v>
      </c>
      <c r="AL117">
        <f>(0.01)*COS(RADIANS(AK117))+'Centre of Gravity'!$E$7</f>
        <v>0.70025446966882698</v>
      </c>
      <c r="AM117">
        <f>((0.01)*SIN(RADIANS(AK117)))+'Centre of Gravity'!$E$8</f>
        <v>0.54568828637280431</v>
      </c>
    </row>
    <row r="118" spans="5:39">
      <c r="E118">
        <v>115</v>
      </c>
      <c r="F118">
        <f t="shared" si="14"/>
        <v>-0.12674321669603572</v>
      </c>
      <c r="G118">
        <f t="shared" si="15"/>
        <v>0.57170170533229137</v>
      </c>
      <c r="I118">
        <v>115</v>
      </c>
      <c r="J118">
        <f t="shared" si="8"/>
        <v>1.2731853641630759</v>
      </c>
      <c r="K118">
        <f t="shared" si="12"/>
        <v>0.5945773987767311</v>
      </c>
      <c r="M118">
        <v>115</v>
      </c>
      <c r="N118">
        <f t="shared" si="9"/>
        <v>0.73488709180833001</v>
      </c>
      <c r="O118">
        <f t="shared" si="13"/>
        <v>0.45819634168465961</v>
      </c>
      <c r="Q118">
        <v>115</v>
      </c>
      <c r="R118">
        <f t="shared" si="10"/>
        <v>1.3541674754778288</v>
      </c>
      <c r="S118">
        <f t="shared" si="11"/>
        <v>0.42091070062476821</v>
      </c>
      <c r="AG118">
        <v>115</v>
      </c>
      <c r="AH118">
        <f>(0.01)*COS(RADIANS(AG118))+'Centre of Gravity'!$F$7</f>
        <v>0.79141585048742491</v>
      </c>
      <c r="AI118">
        <f>((0.01)*SIN(RADIANS(AG118)))+'Centre of Gravity'!$F$8</f>
        <v>0.72468945559552111</v>
      </c>
      <c r="AK118">
        <v>115</v>
      </c>
      <c r="AL118">
        <f>(0.01)*COS(RADIANS(AK118))+'Centre of Gravity'!$E$7</f>
        <v>0.70009565348217795</v>
      </c>
      <c r="AM118">
        <f>((0.01)*SIN(RADIANS(AK118)))+'Centre of Gravity'!$E$8</f>
        <v>0.54561590966674478</v>
      </c>
    </row>
    <row r="119" spans="5:39">
      <c r="E119">
        <v>116</v>
      </c>
      <c r="F119">
        <f t="shared" si="14"/>
        <v>-0.13146750692204434</v>
      </c>
      <c r="G119">
        <f t="shared" si="15"/>
        <v>0.56944833448512022</v>
      </c>
      <c r="I119">
        <v>116</v>
      </c>
      <c r="J119">
        <f t="shared" si="8"/>
        <v>1.2682720393164868</v>
      </c>
      <c r="K119">
        <f t="shared" si="12"/>
        <v>0.59223386304071002</v>
      </c>
      <c r="M119">
        <v>116</v>
      </c>
      <c r="N119">
        <f t="shared" si="9"/>
        <v>0.73422318646796614</v>
      </c>
      <c r="O119">
        <f t="shared" si="13"/>
        <v>0.45787967508127836</v>
      </c>
      <c r="Q119">
        <v>116</v>
      </c>
      <c r="R119">
        <f t="shared" si="10"/>
        <v>1.3522727184642098</v>
      </c>
      <c r="S119">
        <f t="shared" si="11"/>
        <v>0.42000694788886372</v>
      </c>
      <c r="AG119">
        <v>116</v>
      </c>
      <c r="AH119">
        <f>(0.01)*COS(RADIANS(AG119))+'Centre of Gravity'!$F$7</f>
        <v>0.79125832163694121</v>
      </c>
      <c r="AI119">
        <f>((0.01)*SIN(RADIANS(AG119)))+'Centre of Gravity'!$F$8</f>
        <v>0.72461431818814626</v>
      </c>
      <c r="AK119">
        <v>116</v>
      </c>
      <c r="AL119">
        <f>(0.01)*COS(RADIANS(AK119))+'Centre of Gravity'!$E$7</f>
        <v>0.69993812463169425</v>
      </c>
      <c r="AM119">
        <f>((0.01)*SIN(RADIANS(AK119)))+'Centre of Gravity'!$E$8</f>
        <v>0.54554077225936992</v>
      </c>
    </row>
    <row r="120" spans="5:39">
      <c r="E120">
        <v>117</v>
      </c>
      <c r="F120">
        <f t="shared" si="14"/>
        <v>-0.13615175087189005</v>
      </c>
      <c r="G120">
        <f t="shared" si="15"/>
        <v>0.5671128566040915</v>
      </c>
      <c r="I120">
        <v>117</v>
      </c>
      <c r="J120">
        <f t="shared" si="8"/>
        <v>1.2634003631312354</v>
      </c>
      <c r="K120">
        <f t="shared" si="12"/>
        <v>0.58980493489435193</v>
      </c>
      <c r="M120">
        <v>117</v>
      </c>
      <c r="N120">
        <f t="shared" si="9"/>
        <v>0.73356490883786862</v>
      </c>
      <c r="O120">
        <f t="shared" si="13"/>
        <v>0.45755146996191876</v>
      </c>
      <c r="Q120">
        <v>117</v>
      </c>
      <c r="R120">
        <f t="shared" si="10"/>
        <v>1.3503940226913274</v>
      </c>
      <c r="S120">
        <f t="shared" si="11"/>
        <v>0.41907026472937686</v>
      </c>
      <c r="AG120">
        <v>117</v>
      </c>
      <c r="AH120">
        <f>(0.01)*COS(RADIANS(AG120))+'Centre of Gravity'!$F$7</f>
        <v>0.79110212810743652</v>
      </c>
      <c r="AI120">
        <f>((0.01)*SIN(RADIANS(AG120)))+'Centre of Gravity'!$F$8</f>
        <v>0.72453644296703823</v>
      </c>
      <c r="AK120">
        <v>117</v>
      </c>
      <c r="AL120">
        <f>(0.01)*COS(RADIANS(AK120))+'Centre of Gravity'!$E$7</f>
        <v>0.69978193110218956</v>
      </c>
      <c r="AM120">
        <f>((0.01)*SIN(RADIANS(AK120)))+'Centre of Gravity'!$E$8</f>
        <v>0.5454628970382619</v>
      </c>
    </row>
    <row r="121" spans="5:39">
      <c r="E121">
        <v>118</v>
      </c>
      <c r="F121">
        <f t="shared" si="14"/>
        <v>-0.14079452167948869</v>
      </c>
      <c r="G121">
        <f t="shared" si="15"/>
        <v>0.5646959830983922</v>
      </c>
      <c r="I121">
        <v>118</v>
      </c>
      <c r="J121">
        <f t="shared" si="8"/>
        <v>1.2585718195670808</v>
      </c>
      <c r="K121">
        <f t="shared" si="12"/>
        <v>0.58729135421269918</v>
      </c>
      <c r="M121">
        <v>118</v>
      </c>
      <c r="N121">
        <f t="shared" si="9"/>
        <v>0.73291245943578043</v>
      </c>
      <c r="O121">
        <f t="shared" si="13"/>
        <v>0.45721182630103946</v>
      </c>
      <c r="Q121">
        <v>118</v>
      </c>
      <c r="R121">
        <f t="shared" si="10"/>
        <v>1.348531960428113</v>
      </c>
      <c r="S121">
        <f t="shared" si="11"/>
        <v>0.41810093646907165</v>
      </c>
      <c r="AG121">
        <v>118</v>
      </c>
      <c r="AH121">
        <f>(0.01)*COS(RADIANS(AG121))+'Centre of Gravity'!$F$7</f>
        <v>0.790947317476973</v>
      </c>
      <c r="AI121">
        <f>((0.01)*SIN(RADIANS(AG121)))+'Centre of Gravity'!$F$8</f>
        <v>0.72445585365374388</v>
      </c>
      <c r="AK121">
        <v>118</v>
      </c>
      <c r="AL121">
        <f>(0.01)*COS(RADIANS(AK121))+'Centre of Gravity'!$E$7</f>
        <v>0.69962712047172604</v>
      </c>
      <c r="AM121">
        <f>((0.01)*SIN(RADIANS(AK121)))+'Centre of Gravity'!$E$8</f>
        <v>0.54538230772496754</v>
      </c>
    </row>
    <row r="122" spans="5:39">
      <c r="E122">
        <v>119</v>
      </c>
      <c r="F122">
        <f t="shared" si="14"/>
        <v>-0.14539440511187646</v>
      </c>
      <c r="G122">
        <f t="shared" si="15"/>
        <v>0.56219845017110481</v>
      </c>
      <c r="I122">
        <v>119</v>
      </c>
      <c r="J122">
        <f t="shared" si="8"/>
        <v>1.2537878794451676</v>
      </c>
      <c r="K122">
        <f t="shared" si="12"/>
        <v>0.58469388665677746</v>
      </c>
      <c r="M122">
        <v>119</v>
      </c>
      <c r="N122">
        <f t="shared" si="9"/>
        <v>0.73226603700410997</v>
      </c>
      <c r="O122">
        <f t="shared" si="13"/>
        <v>0.45686084755738982</v>
      </c>
      <c r="Q122">
        <v>119</v>
      </c>
      <c r="R122">
        <f t="shared" si="10"/>
        <v>1.3466870988767705</v>
      </c>
      <c r="S122">
        <f t="shared" si="11"/>
        <v>0.4170992583747265</v>
      </c>
      <c r="AG122">
        <v>119</v>
      </c>
      <c r="AH122">
        <f>(0.01)*COS(RADIANS(AG122))+'Centre of Gravity'!$F$7</f>
        <v>0.79079393690236854</v>
      </c>
      <c r="AI122">
        <f>((0.01)*SIN(RADIANS(AG122)))+'Centre of Gravity'!$F$8</f>
        <v>0.7243725747965486</v>
      </c>
      <c r="AK122">
        <v>119</v>
      </c>
      <c r="AL122">
        <f>(0.01)*COS(RADIANS(AK122))+'Centre of Gravity'!$E$7</f>
        <v>0.69947373989712158</v>
      </c>
      <c r="AM122">
        <f>((0.01)*SIN(RADIANS(AK122)))+'Centre of Gravity'!$E$8</f>
        <v>0.54529902886777226</v>
      </c>
    </row>
    <row r="123" spans="5:39">
      <c r="E123">
        <v>120</v>
      </c>
      <c r="F123">
        <f t="shared" si="14"/>
        <v>-0.14994999999999994</v>
      </c>
      <c r="G123">
        <f t="shared" si="15"/>
        <v>0.55962101859495317</v>
      </c>
      <c r="I123">
        <v>120</v>
      </c>
      <c r="J123">
        <f t="shared" si="8"/>
        <v>1.24905</v>
      </c>
      <c r="K123">
        <f t="shared" si="12"/>
        <v>0.58201332344036638</v>
      </c>
      <c r="M123">
        <v>120</v>
      </c>
      <c r="N123">
        <f t="shared" si="9"/>
        <v>0.73162583844939189</v>
      </c>
      <c r="O123">
        <f t="shared" si="13"/>
        <v>0.45649864064249518</v>
      </c>
      <c r="Q123">
        <v>120</v>
      </c>
      <c r="R123">
        <f t="shared" si="10"/>
        <v>1.3448600000000002</v>
      </c>
      <c r="S123">
        <f t="shared" si="11"/>
        <v>0.41606553556719222</v>
      </c>
      <c r="AG123">
        <v>120</v>
      </c>
      <c r="AH123">
        <f>(0.01)*COS(RADIANS(AG123))+'Centre of Gravity'!$F$7</f>
        <v>0.79064203310483194</v>
      </c>
      <c r="AI123">
        <f>((0.01)*SIN(RADIANS(AG123)))+'Centre of Gravity'!$F$8</f>
        <v>0.72428663176299901</v>
      </c>
      <c r="AK123">
        <v>120</v>
      </c>
      <c r="AL123">
        <f>(0.01)*COS(RADIANS(AK123))+'Centre of Gravity'!$E$7</f>
        <v>0.69932183609958498</v>
      </c>
      <c r="AM123">
        <f>((0.01)*SIN(RADIANS(AK123)))+'Centre of Gravity'!$E$8</f>
        <v>0.54521308583422268</v>
      </c>
    </row>
    <row r="124" spans="5:39">
      <c r="E124">
        <v>121</v>
      </c>
      <c r="F124">
        <f t="shared" si="14"/>
        <v>-0.15445991866552528</v>
      </c>
      <c r="G124">
        <f t="shared" si="15"/>
        <v>0.55696447348056344</v>
      </c>
      <c r="I124">
        <v>121</v>
      </c>
      <c r="J124">
        <f t="shared" si="8"/>
        <v>1.2443596244355541</v>
      </c>
      <c r="K124">
        <f t="shared" si="12"/>
        <v>0.57925048108898869</v>
      </c>
      <c r="M124">
        <v>121</v>
      </c>
      <c r="N124">
        <f t="shared" si="9"/>
        <v>0.73099205878230755</v>
      </c>
      <c r="O124">
        <f t="shared" si="13"/>
        <v>0.45612531588809052</v>
      </c>
      <c r="Q124">
        <v>121</v>
      </c>
      <c r="R124">
        <f t="shared" si="10"/>
        <v>1.3430512203498186</v>
      </c>
      <c r="S124">
        <f t="shared" si="11"/>
        <v>0.41500008292845003</v>
      </c>
      <c r="AG124">
        <v>121</v>
      </c>
      <c r="AH124">
        <f>(0.01)*COS(RADIANS(AG124))+'Centre of Gravity'!$F$7</f>
        <v>0.79049165235573138</v>
      </c>
      <c r="AI124">
        <f>((0.01)*SIN(RADIANS(AG124)))+'Centre of Gravity'!$F$8</f>
        <v>0.72419805073217569</v>
      </c>
      <c r="AK124">
        <v>121</v>
      </c>
      <c r="AL124">
        <f>(0.01)*COS(RADIANS(AK124))+'Centre of Gravity'!$E$7</f>
        <v>0.69917145535048442</v>
      </c>
      <c r="AM124">
        <f>((0.01)*SIN(RADIANS(AK124)))+'Centre of Gravity'!$E$8</f>
        <v>0.54512450480339936</v>
      </c>
    </row>
    <row r="125" spans="5:39">
      <c r="E125">
        <v>122</v>
      </c>
      <c r="F125">
        <f t="shared" si="14"/>
        <v>-0.15892278734353812</v>
      </c>
      <c r="G125">
        <f t="shared" si="15"/>
        <v>0.55422962403731213</v>
      </c>
      <c r="I125">
        <v>122</v>
      </c>
      <c r="J125">
        <f t="shared" si="8"/>
        <v>1.2397181814856635</v>
      </c>
      <c r="K125">
        <f t="shared" si="12"/>
        <v>0.57640620119118924</v>
      </c>
      <c r="M125">
        <v>122</v>
      </c>
      <c r="N125">
        <f t="shared" si="9"/>
        <v>0.73036489105828339</v>
      </c>
      <c r="O125">
        <f t="shared" si="13"/>
        <v>0.45574098701251253</v>
      </c>
      <c r="Q125">
        <v>122</v>
      </c>
      <c r="R125">
        <f t="shared" si="10"/>
        <v>1.3412613108980302</v>
      </c>
      <c r="S125">
        <f t="shared" si="11"/>
        <v>0.41390322500569487</v>
      </c>
      <c r="AG125">
        <v>122</v>
      </c>
      <c r="AH125">
        <f>(0.01)*COS(RADIANS(AG125))+'Centre of Gravity'!$F$7</f>
        <v>0.79034284046249992</v>
      </c>
      <c r="AI125">
        <f>((0.01)*SIN(RADIANS(AG125)))+'Centre of Gravity'!$F$8</f>
        <v>0.72410685868671887</v>
      </c>
      <c r="AK125">
        <v>122</v>
      </c>
      <c r="AL125">
        <f>(0.01)*COS(RADIANS(AK125))+'Centre of Gravity'!$E$7</f>
        <v>0.69902264345725296</v>
      </c>
      <c r="AM125">
        <f>((0.01)*SIN(RADIANS(AK125)))+'Centre of Gravity'!$E$8</f>
        <v>0.54503331275794253</v>
      </c>
    </row>
    <row r="126" spans="5:39">
      <c r="E126">
        <v>123</v>
      </c>
      <c r="F126">
        <f t="shared" si="14"/>
        <v>-0.16333724660100662</v>
      </c>
      <c r="G126">
        <f t="shared" si="15"/>
        <v>0.55141730332683259</v>
      </c>
      <c r="I126">
        <v>123</v>
      </c>
      <c r="J126">
        <f t="shared" si="8"/>
        <v>1.2351270849788132</v>
      </c>
      <c r="K126">
        <f t="shared" si="12"/>
        <v>0.5734813501421776</v>
      </c>
      <c r="M126">
        <v>123</v>
      </c>
      <c r="N126">
        <f t="shared" si="9"/>
        <v>0.72974452631868347</v>
      </c>
      <c r="O126">
        <f t="shared" si="13"/>
        <v>0.45534577108605989</v>
      </c>
      <c r="Q126">
        <v>123</v>
      </c>
      <c r="R126">
        <f t="shared" si="10"/>
        <v>1.3394908168683926</v>
      </c>
      <c r="S126">
        <f t="shared" si="11"/>
        <v>0.41277529591247553</v>
      </c>
      <c r="AG126">
        <v>123</v>
      </c>
      <c r="AH126">
        <f>(0.01)*COS(RADIANS(AG126))+'Centre of Gravity'!$F$7</f>
        <v>0.79019564275468168</v>
      </c>
      <c r="AI126">
        <f>((0.01)*SIN(RADIANS(AG126)))+'Centre of Gravity'!$F$8</f>
        <v>0.72401308340460879</v>
      </c>
      <c r="AK126">
        <v>123</v>
      </c>
      <c r="AL126">
        <f>(0.01)*COS(RADIANS(AK126))+'Centre of Gravity'!$E$7</f>
        <v>0.69887544574943472</v>
      </c>
      <c r="AM126">
        <f>((0.01)*SIN(RADIANS(AK126)))+'Centre of Gravity'!$E$8</f>
        <v>0.54493953747583246</v>
      </c>
    </row>
    <row r="127" spans="5:39">
      <c r="E127">
        <v>124</v>
      </c>
      <c r="F127">
        <f t="shared" si="14"/>
        <v>-0.16770195175087693</v>
      </c>
      <c r="G127">
        <f t="shared" si="15"/>
        <v>0.54852836800925697</v>
      </c>
      <c r="I127">
        <v>124</v>
      </c>
      <c r="J127">
        <f t="shared" si="8"/>
        <v>1.2305877334074742</v>
      </c>
      <c r="K127">
        <f t="shared" si="12"/>
        <v>0.57047681887991741</v>
      </c>
      <c r="M127">
        <v>124</v>
      </c>
      <c r="N127">
        <f t="shared" si="9"/>
        <v>0.72913115353261726</v>
      </c>
      <c r="O127">
        <f t="shared" si="13"/>
        <v>0.45493978849533223</v>
      </c>
      <c r="Q127">
        <v>124</v>
      </c>
      <c r="R127">
        <f t="shared" si="10"/>
        <v>1.3377402775705387</v>
      </c>
      <c r="S127">
        <f t="shared" si="11"/>
        <v>0.41161663922692038</v>
      </c>
      <c r="AG127">
        <v>124</v>
      </c>
      <c r="AH127">
        <f>(0.01)*COS(RADIANS(AG127))+'Centre of Gravity'!$F$7</f>
        <v>0.79005010407012444</v>
      </c>
      <c r="AI127">
        <f>((0.01)*SIN(RADIANS(AG127)))+'Centre of Gravity'!$F$8</f>
        <v>0.72391675345070505</v>
      </c>
      <c r="AK127">
        <v>124</v>
      </c>
      <c r="AL127">
        <f>(0.01)*COS(RADIANS(AK127))+'Centre of Gravity'!$E$7</f>
        <v>0.69872990706487748</v>
      </c>
      <c r="AM127">
        <f>((0.01)*SIN(RADIANS(AK127)))+'Centre of Gravity'!$E$8</f>
        <v>0.54484320752192872</v>
      </c>
    </row>
    <row r="128" spans="5:39">
      <c r="E128">
        <v>125</v>
      </c>
      <c r="F128">
        <f t="shared" si="14"/>
        <v>-0.17201557326167874</v>
      </c>
      <c r="G128">
        <f t="shared" si="15"/>
        <v>0.54556369808226857</v>
      </c>
      <c r="I128">
        <v>125</v>
      </c>
      <c r="J128">
        <f t="shared" si="8"/>
        <v>1.2261015095021088</v>
      </c>
      <c r="K128">
        <f t="shared" si="12"/>
        <v>0.56739352261373643</v>
      </c>
      <c r="M128">
        <v>125</v>
      </c>
      <c r="N128">
        <f t="shared" si="9"/>
        <v>0.72852495953937702</v>
      </c>
      <c r="O128">
        <f t="shared" si="13"/>
        <v>0.45452316290655953</v>
      </c>
      <c r="Q128">
        <v>125</v>
      </c>
      <c r="R128">
        <f t="shared" si="10"/>
        <v>1.3360102262356961</v>
      </c>
      <c r="S128">
        <f t="shared" si="11"/>
        <v>0.41042760788707988</v>
      </c>
      <c r="AG128">
        <v>125</v>
      </c>
      <c r="AH128">
        <f>(0.01)*COS(RADIANS(AG128))+'Centre of Gravity'!$F$7</f>
        <v>0.78990626874132153</v>
      </c>
      <c r="AI128">
        <f>((0.01)*SIN(RADIANS(AG128)))+'Centre of Gravity'!$F$8</f>
        <v>0.72381789816804454</v>
      </c>
      <c r="AK128">
        <v>125</v>
      </c>
      <c r="AL128">
        <f>(0.01)*COS(RADIANS(AK128))+'Centre of Gravity'!$E$7</f>
        <v>0.69858607173607457</v>
      </c>
      <c r="AM128">
        <f>((0.01)*SIN(RADIANS(AK128)))+'Centre of Gravity'!$E$8</f>
        <v>0.5447443522392682</v>
      </c>
    </row>
    <row r="129" spans="5:39">
      <c r="E129">
        <v>126</v>
      </c>
      <c r="F129">
        <f t="shared" si="14"/>
        <v>-0.17627679716251266</v>
      </c>
      <c r="G129">
        <f t="shared" si="15"/>
        <v>0.54252419661304674</v>
      </c>
      <c r="I129">
        <v>126</v>
      </c>
      <c r="J129">
        <f t="shared" si="8"/>
        <v>1.2216697798099778</v>
      </c>
      <c r="K129">
        <f t="shared" si="12"/>
        <v>0.56423240054554602</v>
      </c>
      <c r="M129">
        <v>126</v>
      </c>
      <c r="N129">
        <f t="shared" si="9"/>
        <v>0.72792612899152553</v>
      </c>
      <c r="O129">
        <f t="shared" si="13"/>
        <v>0.45409602122793213</v>
      </c>
      <c r="Q129">
        <v>126</v>
      </c>
      <c r="R129">
        <f t="shared" si="10"/>
        <v>1.3343011898542614</v>
      </c>
      <c r="S129">
        <f t="shared" si="11"/>
        <v>0.40920856408341866</v>
      </c>
      <c r="AG129">
        <v>126</v>
      </c>
      <c r="AH129">
        <f>(0.01)*COS(RADIANS(AG129))+'Centre of Gravity'!$F$7</f>
        <v>0.78976418058190723</v>
      </c>
      <c r="AI129">
        <f>((0.01)*SIN(RADIANS(AG129)))+'Centre of Gravity'!$F$8</f>
        <v>0.72371654766890403</v>
      </c>
      <c r="AK129">
        <v>126</v>
      </c>
      <c r="AL129">
        <f>(0.01)*COS(RADIANS(AK129))+'Centre of Gravity'!$E$7</f>
        <v>0.69844398357666027</v>
      </c>
      <c r="AM129">
        <f>((0.01)*SIN(RADIANS(AK129)))+'Centre of Gravity'!$E$8</f>
        <v>0.5446430017401277</v>
      </c>
    </row>
    <row r="130" spans="5:39">
      <c r="E130">
        <v>127</v>
      </c>
      <c r="F130">
        <f t="shared" si="14"/>
        <v>-0.18048432544329931</v>
      </c>
      <c r="G130">
        <f t="shared" si="15"/>
        <v>0.5394107894631831</v>
      </c>
      <c r="I130">
        <v>127</v>
      </c>
      <c r="J130">
        <f t="shared" si="8"/>
        <v>1.2172938942788762</v>
      </c>
      <c r="K130">
        <f t="shared" si="12"/>
        <v>0.56099441558375052</v>
      </c>
      <c r="M130">
        <v>127</v>
      </c>
      <c r="N130">
        <f t="shared" si="9"/>
        <v>0.7273348442986487</v>
      </c>
      <c r="O130">
        <f t="shared" si="13"/>
        <v>0.45365849357094312</v>
      </c>
      <c r="Q130">
        <v>127</v>
      </c>
      <c r="R130">
        <f t="shared" si="10"/>
        <v>1.3326136890152716</v>
      </c>
      <c r="S130">
        <f t="shared" si="11"/>
        <v>0.4079598791484883</v>
      </c>
      <c r="AG130">
        <v>127</v>
      </c>
      <c r="AH130">
        <f>(0.01)*COS(RADIANS(AG130))+'Centre of Gravity'!$F$7</f>
        <v>0.78962388287331142</v>
      </c>
      <c r="AI130">
        <f>((0.01)*SIN(RADIANS(AG130)))+'Centre of Gravity'!$F$8</f>
        <v>0.72361273282562755</v>
      </c>
      <c r="AK130">
        <v>127</v>
      </c>
      <c r="AL130">
        <f>(0.01)*COS(RADIANS(AK130))+'Centre of Gravity'!$E$7</f>
        <v>0.69830368586806446</v>
      </c>
      <c r="AM130">
        <f>((0.01)*SIN(RADIANS(AK130)))+'Centre of Gravity'!$E$8</f>
        <v>0.54453918689685121</v>
      </c>
    </row>
    <row r="131" spans="5:39">
      <c r="E131">
        <v>128</v>
      </c>
      <c r="F131">
        <f t="shared" si="14"/>
        <v>-0.18463687645016491</v>
      </c>
      <c r="G131">
        <f t="shared" si="15"/>
        <v>0.5362244250066559</v>
      </c>
      <c r="I131">
        <v>128</v>
      </c>
      <c r="J131">
        <f t="shared" ref="J131:J194" si="16">($C$3)*COS(RADIANS(I131))+($C$14)</f>
        <v>1.2129751858459272</v>
      </c>
      <c r="K131">
        <f t="shared" si="12"/>
        <v>0.55768055404993655</v>
      </c>
      <c r="M131">
        <v>128</v>
      </c>
      <c r="N131">
        <f t="shared" ref="N131:N194" si="17">($C$8/2000)*COS(RADIANS(M131))+($V$4-($C$12/1000))</f>
        <v>0.72675128557179192</v>
      </c>
      <c r="O131">
        <f t="shared" si="13"/>
        <v>0.45321071321075529</v>
      </c>
      <c r="Q131">
        <v>128</v>
      </c>
      <c r="R131">
        <f t="shared" ref="R131:R194" si="18">($C$9/2000)*COS(RADIANS(Q131))+($C$14)</f>
        <v>1.3309482377478299</v>
      </c>
      <c r="S131">
        <f t="shared" ref="S131:S194" si="19">(($C$9/2000)*SIN(RADIANS(Q131)))+$C$3</f>
        <v>0.40668193344381648</v>
      </c>
      <c r="AG131">
        <v>128</v>
      </c>
      <c r="AH131">
        <f>(0.01)*COS(RADIANS(AG131))+'Centre of Gravity'!$F$7</f>
        <v>0.78948541835157537</v>
      </c>
      <c r="AI131">
        <f>((0.01)*SIN(RADIANS(AG131)))+'Centre of Gravity'!$F$8</f>
        <v>0.72350648526122185</v>
      </c>
      <c r="AK131">
        <v>128</v>
      </c>
      <c r="AL131">
        <f>(0.01)*COS(RADIANS(AK131))+'Centre of Gravity'!$E$7</f>
        <v>0.69816522134632841</v>
      </c>
      <c r="AM131">
        <f>((0.01)*SIN(RADIANS(AK131)))+'Centre of Gravity'!$E$8</f>
        <v>0.54443293933244552</v>
      </c>
    </row>
    <row r="132" spans="5:39">
      <c r="E132">
        <v>129</v>
      </c>
      <c r="F132">
        <f t="shared" si="14"/>
        <v>-0.1887331852758462</v>
      </c>
      <c r="G132">
        <f t="shared" si="15"/>
        <v>0.53296607384094563</v>
      </c>
      <c r="I132">
        <v>129</v>
      </c>
      <c r="J132">
        <f t="shared" si="16"/>
        <v>1.2087149700315558</v>
      </c>
      <c r="K132">
        <f t="shared" ref="K132:K195" si="20">(($C$3)*SIN(RADIANS(E132)))+$C$3</f>
        <v>0.55429182537842925</v>
      </c>
      <c r="M132">
        <v>129</v>
      </c>
      <c r="N132">
        <f t="shared" si="17"/>
        <v>0.72617563056859646</v>
      </c>
      <c r="O132">
        <f t="shared" ref="O132:O195" si="21">(($C$8/2000)*SIN(RADIANS(M132)))+($C$10/1000)</f>
        <v>0.45275281654560401</v>
      </c>
      <c r="Q132">
        <v>129</v>
      </c>
      <c r="R132">
        <f t="shared" si="18"/>
        <v>1.3293053433645257</v>
      </c>
      <c r="S132">
        <f t="shared" si="19"/>
        <v>0.40537511624404443</v>
      </c>
      <c r="AG132">
        <v>129</v>
      </c>
      <c r="AH132">
        <f>(0.01)*COS(RADIANS(AG132))+'Centre of Gravity'!$F$7</f>
        <v>0.78934882919433358</v>
      </c>
      <c r="AI132">
        <f>((0.01)*SIN(RADIANS(AG132)))+'Centre of Gravity'!$F$8</f>
        <v>0.72339783733972429</v>
      </c>
      <c r="AK132">
        <v>129</v>
      </c>
      <c r="AL132">
        <f>(0.01)*COS(RADIANS(AK132))+'Centre of Gravity'!$E$7</f>
        <v>0.69802863218908662</v>
      </c>
      <c r="AM132">
        <f>((0.01)*SIN(RADIANS(AK132)))+'Centre of Gravity'!$E$8</f>
        <v>0.54432429141094796</v>
      </c>
    </row>
    <row r="133" spans="5:39">
      <c r="E133">
        <v>130</v>
      </c>
      <c r="F133">
        <f t="shared" ref="F133:F196" si="22">($C$2)*COS(RADIANS(E133))</f>
        <v>-0.19277200414499315</v>
      </c>
      <c r="G133">
        <f t="shared" ref="G133:G196" si="23">(($C$2)*SIN(RADIANS(E133)))+$C$2</f>
        <v>0.52963672849138155</v>
      </c>
      <c r="I133">
        <v>130</v>
      </c>
      <c r="J133">
        <f t="shared" si="16"/>
        <v>1.2045145445387684</v>
      </c>
      <c r="K133">
        <f t="shared" si="20"/>
        <v>0.5508292618088092</v>
      </c>
      <c r="M133">
        <v>130</v>
      </c>
      <c r="N133">
        <f t="shared" si="17"/>
        <v>0.72560805463915257</v>
      </c>
      <c r="O133">
        <f t="shared" si="21"/>
        <v>0.4522849430552493</v>
      </c>
      <c r="Q133">
        <v>130</v>
      </c>
      <c r="R133">
        <f t="shared" si="18"/>
        <v>1.3276855063069031</v>
      </c>
      <c r="S133">
        <f t="shared" si="19"/>
        <v>0.40403982561835061</v>
      </c>
      <c r="AG133">
        <v>130</v>
      </c>
      <c r="AH133">
        <f>(0.01)*COS(RADIANS(AG133))+'Centre of Gravity'!$F$7</f>
        <v>0.7892141570079666</v>
      </c>
      <c r="AI133">
        <f>((0.01)*SIN(RADIANS(AG133)))+'Centre of Gravity'!$F$8</f>
        <v>0.72328682215634432</v>
      </c>
      <c r="AK133">
        <v>130</v>
      </c>
      <c r="AL133">
        <f>(0.01)*COS(RADIANS(AK133))+'Centre of Gravity'!$E$7</f>
        <v>0.69789396000271964</v>
      </c>
      <c r="AM133">
        <f>((0.01)*SIN(RADIANS(AK133)))+'Centre of Gravity'!$E$8</f>
        <v>0.54421327622756799</v>
      </c>
    </row>
    <row r="134" spans="5:39">
      <c r="E134">
        <v>131</v>
      </c>
      <c r="F134">
        <f t="shared" si="22"/>
        <v>-0.19675210279425309</v>
      </c>
      <c r="G134">
        <f t="shared" si="23"/>
        <v>0.5262374031088094</v>
      </c>
      <c r="I134">
        <v>131</v>
      </c>
      <c r="J134">
        <f t="shared" si="16"/>
        <v>1.2003751888578609</v>
      </c>
      <c r="K134">
        <f t="shared" si="20"/>
        <v>0.54729391807148253</v>
      </c>
      <c r="M134">
        <v>131</v>
      </c>
      <c r="N134">
        <f t="shared" si="17"/>
        <v>0.72504873067258691</v>
      </c>
      <c r="O134">
        <f t="shared" si="21"/>
        <v>0.4518072352584887</v>
      </c>
      <c r="Q134">
        <v>131</v>
      </c>
      <c r="R134">
        <f t="shared" si="18"/>
        <v>1.3260892199930219</v>
      </c>
      <c r="S134">
        <f t="shared" si="19"/>
        <v>0.40267646830919501</v>
      </c>
      <c r="AG134">
        <v>131</v>
      </c>
      <c r="AH134">
        <f>(0.01)*COS(RADIANS(AG134))+'Centre of Gravity'!$F$7</f>
        <v>0.78908144281492687</v>
      </c>
      <c r="AI134">
        <f>((0.01)*SIN(RADIANS(AG134)))+'Centre of Gravity'!$F$8</f>
        <v>0.72317347352738226</v>
      </c>
      <c r="AK134">
        <v>131</v>
      </c>
      <c r="AL134">
        <f>(0.01)*COS(RADIANS(AK134))+'Centre of Gravity'!$E$7</f>
        <v>0.69776124580967991</v>
      </c>
      <c r="AM134">
        <f>((0.01)*SIN(RADIANS(AK134)))+'Centre of Gravity'!$E$8</f>
        <v>0.54409992759860593</v>
      </c>
    </row>
    <row r="135" spans="5:39">
      <c r="E135">
        <v>132</v>
      </c>
      <c r="F135">
        <f t="shared" si="22"/>
        <v>-0.20067226884702158</v>
      </c>
      <c r="G135">
        <f t="shared" si="23"/>
        <v>0.52276913316067053</v>
      </c>
      <c r="I135">
        <v>132</v>
      </c>
      <c r="J135">
        <f t="shared" si="16"/>
        <v>1.1962981638766721</v>
      </c>
      <c r="K135">
        <f t="shared" si="20"/>
        <v>0.54368687106639912</v>
      </c>
      <c r="M135">
        <v>132</v>
      </c>
      <c r="N135">
        <f t="shared" si="17"/>
        <v>0.72449782904439775</v>
      </c>
      <c r="O135">
        <f t="shared" si="21"/>
        <v>0.45131983866974479</v>
      </c>
      <c r="Q135">
        <v>132</v>
      </c>
      <c r="R135">
        <f t="shared" si="18"/>
        <v>1.3245169706671565</v>
      </c>
      <c r="S135">
        <f t="shared" si="19"/>
        <v>0.40128545960842094</v>
      </c>
      <c r="AG135">
        <v>132</v>
      </c>
      <c r="AH135">
        <f>(0.01)*COS(RADIANS(AG135))+'Centre of Gravity'!$F$7</f>
        <v>0.78895072704124336</v>
      </c>
      <c r="AI135">
        <f>((0.01)*SIN(RADIANS(AG135)))+'Centre of Gravity'!$F$8</f>
        <v>0.72305782597992851</v>
      </c>
      <c r="AK135">
        <v>132</v>
      </c>
      <c r="AL135">
        <f>(0.01)*COS(RADIANS(AK135))+'Centre of Gravity'!$E$7</f>
        <v>0.6976305300359964</v>
      </c>
      <c r="AM135">
        <f>((0.01)*SIN(RADIANS(AK135)))+'Centre of Gravity'!$E$8</f>
        <v>0.54398428005115218</v>
      </c>
    </row>
    <row r="136" spans="5:39">
      <c r="E136">
        <v>133</v>
      </c>
      <c r="F136">
        <f t="shared" si="22"/>
        <v>-0.20453130818274326</v>
      </c>
      <c r="G136">
        <f t="shared" si="23"/>
        <v>0.5192329751155893</v>
      </c>
      <c r="I136">
        <v>133</v>
      </c>
      <c r="J136">
        <f t="shared" si="16"/>
        <v>1.1922847114965067</v>
      </c>
      <c r="K136">
        <f t="shared" si="20"/>
        <v>0.54000921953501924</v>
      </c>
      <c r="M136">
        <v>133</v>
      </c>
      <c r="N136">
        <f t="shared" si="17"/>
        <v>0.72395551756455778</v>
      </c>
      <c r="O136">
        <f t="shared" si="21"/>
        <v>0.45082290175473994</v>
      </c>
      <c r="Q136">
        <v>133</v>
      </c>
      <c r="R136">
        <f t="shared" si="18"/>
        <v>1.3229692372516828</v>
      </c>
      <c r="S136">
        <f t="shared" si="19"/>
        <v>0.3998672232307538</v>
      </c>
      <c r="AG136">
        <v>133</v>
      </c>
      <c r="AH136">
        <f>(0.01)*COS(RADIANS(AG136))+'Centre of Gravity'!$F$7</f>
        <v>0.78882204950420698</v>
      </c>
      <c r="AI136">
        <f>((0.01)*SIN(RADIANS(AG136)))+'Centre of Gravity'!$F$8</f>
        <v>0.72293991474134633</v>
      </c>
      <c r="AK136">
        <v>133</v>
      </c>
      <c r="AL136">
        <f>(0.01)*COS(RADIANS(AK136))+'Centre of Gravity'!$E$7</f>
        <v>0.69750185249896002</v>
      </c>
      <c r="AM136">
        <f>((0.01)*SIN(RADIANS(AK136)))+'Centre of Gravity'!$E$8</f>
        <v>0.54386636881257</v>
      </c>
    </row>
    <row r="137" spans="5:39">
      <c r="E137">
        <v>134</v>
      </c>
      <c r="F137">
        <f t="shared" si="22"/>
        <v>-0.2083280453006533</v>
      </c>
      <c r="G137">
        <f t="shared" si="23"/>
        <v>0.51563000612156151</v>
      </c>
      <c r="I137">
        <v>134</v>
      </c>
      <c r="J137">
        <f t="shared" si="16"/>
        <v>1.1883360542538388</v>
      </c>
      <c r="K137">
        <f t="shared" si="20"/>
        <v>0.53626208372562523</v>
      </c>
      <c r="M137">
        <v>134</v>
      </c>
      <c r="N137">
        <f t="shared" si="17"/>
        <v>0.72342196142639736</v>
      </c>
      <c r="O137">
        <f t="shared" si="21"/>
        <v>0.45031657588527241</v>
      </c>
      <c r="Q137">
        <v>134</v>
      </c>
      <c r="R137">
        <f t="shared" si="18"/>
        <v>1.3214464912011918</v>
      </c>
      <c r="S137">
        <f t="shared" si="19"/>
        <v>0.39842219118473288</v>
      </c>
      <c r="AG137">
        <v>134</v>
      </c>
      <c r="AH137">
        <f>(0.01)*COS(RADIANS(AG137))+'Centre of Gravity'!$F$7</f>
        <v>0.78869544940024194</v>
      </c>
      <c r="AI137">
        <f>((0.01)*SIN(RADIANS(AG137)))+'Centre of Gravity'!$F$8</f>
        <v>0.72281977572854106</v>
      </c>
      <c r="AK137">
        <v>134</v>
      </c>
      <c r="AL137">
        <f>(0.01)*COS(RADIANS(AK137))+'Centre of Gravity'!$E$7</f>
        <v>0.69737525239499498</v>
      </c>
      <c r="AM137">
        <f>((0.01)*SIN(RADIANS(AK137)))+'Centre of Gravity'!$E$8</f>
        <v>0.54374622979976472</v>
      </c>
    </row>
    <row r="138" spans="5:39">
      <c r="E138">
        <v>135</v>
      </c>
      <c r="F138">
        <f t="shared" si="22"/>
        <v>-0.21206132367784558</v>
      </c>
      <c r="G138">
        <f t="shared" si="23"/>
        <v>0.51196132367784564</v>
      </c>
      <c r="I138">
        <v>135</v>
      </c>
      <c r="J138">
        <f t="shared" si="16"/>
        <v>1.1844533949479159</v>
      </c>
      <c r="K138">
        <f t="shared" si="20"/>
        <v>0.53244660505208408</v>
      </c>
      <c r="M138">
        <v>135</v>
      </c>
      <c r="N138">
        <f t="shared" si="17"/>
        <v>0.72289732315628474</v>
      </c>
      <c r="O138">
        <f t="shared" si="21"/>
        <v>0.44980101529310701</v>
      </c>
      <c r="Q138">
        <v>135</v>
      </c>
      <c r="R138">
        <f t="shared" si="18"/>
        <v>1.3199491963588821</v>
      </c>
      <c r="S138">
        <f t="shared" si="19"/>
        <v>0.3969508036411179</v>
      </c>
      <c r="AG138">
        <v>135</v>
      </c>
      <c r="AH138">
        <f>(0.01)*COS(RADIANS(AG138))+'Centre of Gravity'!$F$7</f>
        <v>0.78857096529296644</v>
      </c>
      <c r="AI138">
        <f>((0.01)*SIN(RADIANS(AG138)))+'Centre of Gravity'!$F$8</f>
        <v>0.72269744553702009</v>
      </c>
      <c r="AK138">
        <v>135</v>
      </c>
      <c r="AL138">
        <f>(0.01)*COS(RADIANS(AK138))+'Centre of Gravity'!$E$7</f>
        <v>0.69725076828771948</v>
      </c>
      <c r="AM138">
        <f>((0.01)*SIN(RADIANS(AK138)))+'Centre of Gravity'!$E$8</f>
        <v>0.54362389960824375</v>
      </c>
    </row>
    <row r="139" spans="5:39">
      <c r="E139">
        <v>136</v>
      </c>
      <c r="F139">
        <f t="shared" si="22"/>
        <v>-0.21573000612156149</v>
      </c>
      <c r="G139">
        <f t="shared" si="23"/>
        <v>0.50822804530065324</v>
      </c>
      <c r="I139">
        <v>136</v>
      </c>
      <c r="J139">
        <f t="shared" si="16"/>
        <v>1.1806379162743748</v>
      </c>
      <c r="K139">
        <f t="shared" si="20"/>
        <v>0.52856394574616117</v>
      </c>
      <c r="M139">
        <v>136</v>
      </c>
      <c r="N139">
        <f t="shared" si="17"/>
        <v>0.72238176256411935</v>
      </c>
      <c r="O139">
        <f t="shared" si="21"/>
        <v>0.44927637702299444</v>
      </c>
      <c r="Q139">
        <v>136</v>
      </c>
      <c r="R139">
        <f t="shared" si="18"/>
        <v>1.3184778088152671</v>
      </c>
      <c r="S139">
        <f t="shared" si="19"/>
        <v>0.39545350879880814</v>
      </c>
      <c r="AG139">
        <v>136</v>
      </c>
      <c r="AH139">
        <f>(0.01)*COS(RADIANS(AG139))+'Centre of Gravity'!$F$7</f>
        <v>0.78844863510144547</v>
      </c>
      <c r="AI139">
        <f>((0.01)*SIN(RADIANS(AG139)))+'Centre of Gravity'!$F$8</f>
        <v>0.72257296142974459</v>
      </c>
      <c r="AK139">
        <v>136</v>
      </c>
      <c r="AL139">
        <f>(0.01)*COS(RADIANS(AK139))+'Centre of Gravity'!$E$7</f>
        <v>0.69712843809619851</v>
      </c>
      <c r="AM139">
        <f>((0.01)*SIN(RADIANS(AK139)))+'Centre of Gravity'!$E$8</f>
        <v>0.54349941550096825</v>
      </c>
    </row>
    <row r="140" spans="5:39">
      <c r="E140">
        <v>137</v>
      </c>
      <c r="F140">
        <f t="shared" si="22"/>
        <v>-0.21933297511558922</v>
      </c>
      <c r="G140">
        <f t="shared" si="23"/>
        <v>0.50443130818274329</v>
      </c>
      <c r="I140">
        <v>137</v>
      </c>
      <c r="J140">
        <f t="shared" si="16"/>
        <v>1.1768907804649809</v>
      </c>
      <c r="K140">
        <f t="shared" si="20"/>
        <v>0.52461528850349326</v>
      </c>
      <c r="M140">
        <v>137</v>
      </c>
      <c r="N140">
        <f t="shared" si="17"/>
        <v>0.72187543669465193</v>
      </c>
      <c r="O140">
        <f t="shared" si="21"/>
        <v>0.44874282088483397</v>
      </c>
      <c r="Q140">
        <v>137</v>
      </c>
      <c r="R140">
        <f t="shared" si="18"/>
        <v>1.3170327767692462</v>
      </c>
      <c r="S140">
        <f t="shared" si="19"/>
        <v>0.39393076274831729</v>
      </c>
      <c r="AG140">
        <v>137</v>
      </c>
      <c r="AH140">
        <f>(0.01)*COS(RADIANS(AG140))+'Centre of Gravity'!$F$7</f>
        <v>0.7883284960886402</v>
      </c>
      <c r="AI140">
        <f>((0.01)*SIN(RADIANS(AG140)))+'Centre of Gravity'!$F$8</f>
        <v>0.72244636132577955</v>
      </c>
      <c r="AK140">
        <v>137</v>
      </c>
      <c r="AL140">
        <f>(0.01)*COS(RADIANS(AK140))+'Centre of Gravity'!$E$7</f>
        <v>0.69700829908339323</v>
      </c>
      <c r="AM140">
        <f>((0.01)*SIN(RADIANS(AK140)))+'Centre of Gravity'!$E$8</f>
        <v>0.54337281539700322</v>
      </c>
    </row>
    <row r="141" spans="5:39">
      <c r="E141">
        <v>138</v>
      </c>
      <c r="F141">
        <f t="shared" si="22"/>
        <v>-0.22286913316067047</v>
      </c>
      <c r="G141">
        <f t="shared" si="23"/>
        <v>0.50057226884702155</v>
      </c>
      <c r="I141">
        <v>138</v>
      </c>
      <c r="J141">
        <f t="shared" si="16"/>
        <v>1.1732131289336007</v>
      </c>
      <c r="K141">
        <f t="shared" si="20"/>
        <v>0.52060183612332778</v>
      </c>
      <c r="M141">
        <v>138</v>
      </c>
      <c r="N141">
        <f t="shared" si="17"/>
        <v>0.72137849977964708</v>
      </c>
      <c r="O141">
        <f t="shared" si="21"/>
        <v>0.44820050940499406</v>
      </c>
      <c r="Q141">
        <v>138</v>
      </c>
      <c r="R141">
        <f t="shared" si="18"/>
        <v>1.3156145403915791</v>
      </c>
      <c r="S141">
        <f t="shared" si="19"/>
        <v>0.39238302933284341</v>
      </c>
      <c r="AG141">
        <v>138</v>
      </c>
      <c r="AH141">
        <f>(0.01)*COS(RADIANS(AG141))+'Centre of Gravity'!$F$7</f>
        <v>0.78821058485005802</v>
      </c>
      <c r="AI141">
        <f>((0.01)*SIN(RADIANS(AG141)))+'Centre of Gravity'!$F$8</f>
        <v>0.72231768378874317</v>
      </c>
      <c r="AK141">
        <v>138</v>
      </c>
      <c r="AL141">
        <f>(0.01)*COS(RADIANS(AK141))+'Centre of Gravity'!$E$7</f>
        <v>0.69689038784481105</v>
      </c>
      <c r="AM141">
        <f>((0.01)*SIN(RADIANS(AK141)))+'Centre of Gravity'!$E$8</f>
        <v>0.54324413785996684</v>
      </c>
    </row>
    <row r="142" spans="5:39">
      <c r="E142">
        <v>139</v>
      </c>
      <c r="F142">
        <f t="shared" si="22"/>
        <v>-0.22633740310880932</v>
      </c>
      <c r="G142">
        <f t="shared" si="23"/>
        <v>0.49665210279425309</v>
      </c>
      <c r="I142">
        <v>139</v>
      </c>
      <c r="J142">
        <f t="shared" si="16"/>
        <v>1.1696060819285174</v>
      </c>
      <c r="K142">
        <f t="shared" si="20"/>
        <v>0.51652481114213911</v>
      </c>
      <c r="M142">
        <v>139</v>
      </c>
      <c r="N142">
        <f t="shared" si="17"/>
        <v>0.7208911031909031</v>
      </c>
      <c r="O142">
        <f t="shared" si="21"/>
        <v>0.4476496077768049</v>
      </c>
      <c r="Q142">
        <v>139</v>
      </c>
      <c r="R142">
        <f t="shared" si="18"/>
        <v>1.3142235316908051</v>
      </c>
      <c r="S142">
        <f t="shared" si="19"/>
        <v>0.39081078000697816</v>
      </c>
      <c r="AG142">
        <v>139</v>
      </c>
      <c r="AH142">
        <f>(0.01)*COS(RADIANS(AG142))+'Centre of Gravity'!$F$7</f>
        <v>0.78809493730260427</v>
      </c>
      <c r="AI142">
        <f>((0.01)*SIN(RADIANS(AG142)))+'Centre of Gravity'!$F$8</f>
        <v>0.72218696801505966</v>
      </c>
      <c r="AK142">
        <v>139</v>
      </c>
      <c r="AL142">
        <f>(0.01)*COS(RADIANS(AK142))+'Centre of Gravity'!$E$7</f>
        <v>0.69677474029735731</v>
      </c>
      <c r="AM142">
        <f>((0.01)*SIN(RADIANS(AK142)))+'Centre of Gravity'!$E$8</f>
        <v>0.54311342208628333</v>
      </c>
    </row>
    <row r="143" spans="5:39">
      <c r="E143">
        <v>140</v>
      </c>
      <c r="F143">
        <f t="shared" si="22"/>
        <v>-0.22973672849138146</v>
      </c>
      <c r="G143">
        <f t="shared" si="23"/>
        <v>0.49267200414499318</v>
      </c>
      <c r="I143">
        <v>140</v>
      </c>
      <c r="J143">
        <f t="shared" si="16"/>
        <v>1.1660707381911908</v>
      </c>
      <c r="K143">
        <f t="shared" si="20"/>
        <v>0.5123854554612316</v>
      </c>
      <c r="M143">
        <v>140</v>
      </c>
      <c r="N143">
        <f t="shared" si="17"/>
        <v>0.72041339539414251</v>
      </c>
      <c r="O143">
        <f t="shared" si="21"/>
        <v>0.44709028381023919</v>
      </c>
      <c r="Q143">
        <v>140</v>
      </c>
      <c r="R143">
        <f t="shared" si="18"/>
        <v>1.3128601743816493</v>
      </c>
      <c r="S143">
        <f t="shared" si="19"/>
        <v>0.38921449369309691</v>
      </c>
      <c r="AG143">
        <v>140</v>
      </c>
      <c r="AH143">
        <f>(0.01)*COS(RADIANS(AG143))+'Centre of Gravity'!$F$7</f>
        <v>0.78798158867364221</v>
      </c>
      <c r="AI143">
        <f>((0.01)*SIN(RADIANS(AG143)))+'Centre of Gravity'!$F$8</f>
        <v>0.72205425382201993</v>
      </c>
      <c r="AK143">
        <v>140</v>
      </c>
      <c r="AL143">
        <f>(0.01)*COS(RADIANS(AK143))+'Centre of Gravity'!$E$7</f>
        <v>0.69666139166839525</v>
      </c>
      <c r="AM143">
        <f>((0.01)*SIN(RADIANS(AK143)))+'Centre of Gravity'!$E$8</f>
        <v>0.5429807078932436</v>
      </c>
    </row>
    <row r="144" spans="5:39">
      <c r="E144">
        <v>141</v>
      </c>
      <c r="F144">
        <f t="shared" si="22"/>
        <v>-0.23306607384094558</v>
      </c>
      <c r="G144">
        <f t="shared" si="23"/>
        <v>0.4886331852758462</v>
      </c>
      <c r="I144">
        <v>141</v>
      </c>
      <c r="J144">
        <f t="shared" si="16"/>
        <v>1.1626081746215708</v>
      </c>
      <c r="K144">
        <f t="shared" si="20"/>
        <v>0.50818502996844417</v>
      </c>
      <c r="M144">
        <v>141</v>
      </c>
      <c r="N144">
        <f t="shared" si="17"/>
        <v>0.7199455219037878</v>
      </c>
      <c r="O144">
        <f t="shared" si="21"/>
        <v>0.4465227078807954</v>
      </c>
      <c r="Q144">
        <v>141</v>
      </c>
      <c r="R144">
        <f t="shared" si="18"/>
        <v>1.3115248837559557</v>
      </c>
      <c r="S144">
        <f t="shared" si="19"/>
        <v>0.38759465663547438</v>
      </c>
      <c r="AG144">
        <v>141</v>
      </c>
      <c r="AH144">
        <f>(0.01)*COS(RADIANS(AG144))+'Centre of Gravity'!$F$7</f>
        <v>0.78787057349026224</v>
      </c>
      <c r="AI144">
        <f>((0.01)*SIN(RADIANS(AG144)))+'Centre of Gravity'!$F$8</f>
        <v>0.72191958163565295</v>
      </c>
      <c r="AK144">
        <v>141</v>
      </c>
      <c r="AL144">
        <f>(0.01)*COS(RADIANS(AK144))+'Centre of Gravity'!$E$7</f>
        <v>0.69655037648501528</v>
      </c>
      <c r="AM144">
        <f>((0.01)*SIN(RADIANS(AK144)))+'Centre of Gravity'!$E$8</f>
        <v>0.54284603570687662</v>
      </c>
    </row>
    <row r="145" spans="5:39">
      <c r="E145">
        <v>142</v>
      </c>
      <c r="F145">
        <f t="shared" si="22"/>
        <v>-0.2363244250066559</v>
      </c>
      <c r="G145">
        <f t="shared" si="23"/>
        <v>0.48453687645016497</v>
      </c>
      <c r="I145">
        <v>142</v>
      </c>
      <c r="J145">
        <f t="shared" si="16"/>
        <v>1.1592194459500635</v>
      </c>
      <c r="K145">
        <f t="shared" si="20"/>
        <v>0.50392481415407275</v>
      </c>
      <c r="M145">
        <v>142</v>
      </c>
      <c r="N145">
        <f t="shared" si="17"/>
        <v>0.71948762523863652</v>
      </c>
      <c r="O145">
        <f t="shared" si="21"/>
        <v>0.44594705287759984</v>
      </c>
      <c r="Q145">
        <v>142</v>
      </c>
      <c r="R145">
        <f t="shared" si="18"/>
        <v>1.3102180665561836</v>
      </c>
      <c r="S145">
        <f t="shared" si="19"/>
        <v>0.38595176225217015</v>
      </c>
      <c r="AG145">
        <v>142</v>
      </c>
      <c r="AH145">
        <f>(0.01)*COS(RADIANS(AG145))+'Centre of Gravity'!$F$7</f>
        <v>0.78776192556876468</v>
      </c>
      <c r="AI145">
        <f>((0.01)*SIN(RADIANS(AG145)))+'Centre of Gravity'!$F$8</f>
        <v>0.72178299247841116</v>
      </c>
      <c r="AK145">
        <v>142</v>
      </c>
      <c r="AL145">
        <f>(0.01)*COS(RADIANS(AK145))+'Centre of Gravity'!$E$7</f>
        <v>0.69644172856351771</v>
      </c>
      <c r="AM145">
        <f>((0.01)*SIN(RADIANS(AK145)))+'Centre of Gravity'!$E$8</f>
        <v>0.54270944654963482</v>
      </c>
    </row>
    <row r="146" spans="5:39">
      <c r="E146">
        <v>143</v>
      </c>
      <c r="F146">
        <f t="shared" si="22"/>
        <v>-0.23951078946318316</v>
      </c>
      <c r="G146">
        <f t="shared" si="23"/>
        <v>0.48038432544329923</v>
      </c>
      <c r="I146">
        <v>143</v>
      </c>
      <c r="J146">
        <f t="shared" si="16"/>
        <v>1.1559055844162494</v>
      </c>
      <c r="K146">
        <f t="shared" si="20"/>
        <v>0.49960610572112374</v>
      </c>
      <c r="M146">
        <v>143</v>
      </c>
      <c r="N146">
        <f t="shared" si="17"/>
        <v>0.71903984487844863</v>
      </c>
      <c r="O146">
        <f t="shared" si="21"/>
        <v>0.44536349415074306</v>
      </c>
      <c r="Q146">
        <v>143</v>
      </c>
      <c r="R146">
        <f t="shared" si="18"/>
        <v>1.3089401208515117</v>
      </c>
      <c r="S146">
        <f t="shared" si="19"/>
        <v>0.38428631098472832</v>
      </c>
      <c r="AG146">
        <v>143</v>
      </c>
      <c r="AH146">
        <f>(0.01)*COS(RADIANS(AG146))+'Centre of Gravity'!$F$7</f>
        <v>0.78765567800435898</v>
      </c>
      <c r="AI146">
        <f>((0.01)*SIN(RADIANS(AG146)))+'Centre of Gravity'!$F$8</f>
        <v>0.72164452795667511</v>
      </c>
      <c r="AK146">
        <v>143</v>
      </c>
      <c r="AL146">
        <f>(0.01)*COS(RADIANS(AK146))+'Centre of Gravity'!$E$7</f>
        <v>0.69633548099911202</v>
      </c>
      <c r="AM146">
        <f>((0.01)*SIN(RADIANS(AK146)))+'Centre of Gravity'!$E$8</f>
        <v>0.54257098202789877</v>
      </c>
    </row>
    <row r="147" spans="5:39">
      <c r="E147">
        <v>144</v>
      </c>
      <c r="F147">
        <f t="shared" si="22"/>
        <v>-0.24262419661304671</v>
      </c>
      <c r="G147">
        <f t="shared" si="23"/>
        <v>0.47617679716251271</v>
      </c>
      <c r="I147">
        <v>144</v>
      </c>
      <c r="J147">
        <f t="shared" si="16"/>
        <v>1.152667599454454</v>
      </c>
      <c r="K147">
        <f t="shared" si="20"/>
        <v>0.49523022019002233</v>
      </c>
      <c r="M147">
        <v>144</v>
      </c>
      <c r="N147">
        <f t="shared" si="17"/>
        <v>0.71860231722145962</v>
      </c>
      <c r="O147">
        <f t="shared" si="21"/>
        <v>0.44477220945786627</v>
      </c>
      <c r="Q147">
        <v>144</v>
      </c>
      <c r="R147">
        <f t="shared" si="18"/>
        <v>1.3076914359165814</v>
      </c>
      <c r="S147">
        <f t="shared" si="19"/>
        <v>0.38259881014573865</v>
      </c>
      <c r="AG147">
        <v>144</v>
      </c>
      <c r="AH147">
        <f>(0.01)*COS(RADIANS(AG147))+'Centre of Gravity'!$F$7</f>
        <v>0.7875518631610825</v>
      </c>
      <c r="AI147">
        <f>((0.01)*SIN(RADIANS(AG147)))+'Centre of Gravity'!$F$8</f>
        <v>0.7215042302480793</v>
      </c>
      <c r="AK147">
        <v>144</v>
      </c>
      <c r="AL147">
        <f>(0.01)*COS(RADIANS(AK147))+'Centre of Gravity'!$E$7</f>
        <v>0.69623166615583554</v>
      </c>
      <c r="AM147">
        <f>((0.01)*SIN(RADIANS(AK147)))+'Centre of Gravity'!$E$8</f>
        <v>0.54243068431930297</v>
      </c>
    </row>
    <row r="148" spans="5:39">
      <c r="E148">
        <v>145</v>
      </c>
      <c r="F148">
        <f t="shared" si="22"/>
        <v>-0.24566369808226868</v>
      </c>
      <c r="G148">
        <f t="shared" si="23"/>
        <v>0.47191557326167866</v>
      </c>
      <c r="I148">
        <v>145</v>
      </c>
      <c r="J148">
        <f t="shared" si="16"/>
        <v>1.1495064773862635</v>
      </c>
      <c r="K148">
        <f t="shared" si="20"/>
        <v>0.49079849049789115</v>
      </c>
      <c r="M148">
        <v>145</v>
      </c>
      <c r="N148">
        <f t="shared" si="17"/>
        <v>0.71817517554283228</v>
      </c>
      <c r="O148">
        <f t="shared" si="21"/>
        <v>0.44417337891001479</v>
      </c>
      <c r="Q148">
        <v>145</v>
      </c>
      <c r="R148">
        <f t="shared" si="18"/>
        <v>1.30647239211292</v>
      </c>
      <c r="S148">
        <f t="shared" si="19"/>
        <v>0.38088977376430377</v>
      </c>
      <c r="AG148">
        <v>145</v>
      </c>
      <c r="AH148">
        <f>(0.01)*COS(RADIANS(AG148))+'Centre of Gravity'!$F$7</f>
        <v>0.78745051266194199</v>
      </c>
      <c r="AI148">
        <f>((0.01)*SIN(RADIANS(AG148)))+'Centre of Gravity'!$F$8</f>
        <v>0.721362142088665</v>
      </c>
      <c r="AK148">
        <v>145</v>
      </c>
      <c r="AL148">
        <f>(0.01)*COS(RADIANS(AK148))+'Centre of Gravity'!$E$7</f>
        <v>0.69613031565669503</v>
      </c>
      <c r="AM148">
        <f>((0.01)*SIN(RADIANS(AK148)))+'Centre of Gravity'!$E$8</f>
        <v>0.54228859615988867</v>
      </c>
    </row>
    <row r="149" spans="5:39">
      <c r="E149">
        <v>146</v>
      </c>
      <c r="F149">
        <f t="shared" si="22"/>
        <v>-0.24862836800925697</v>
      </c>
      <c r="G149">
        <f t="shared" si="23"/>
        <v>0.46760195175087699</v>
      </c>
      <c r="I149">
        <v>146</v>
      </c>
      <c r="J149">
        <f t="shared" si="16"/>
        <v>1.1464231811200825</v>
      </c>
      <c r="K149">
        <f t="shared" si="20"/>
        <v>0.48631226659252591</v>
      </c>
      <c r="M149">
        <v>146</v>
      </c>
      <c r="N149">
        <f t="shared" si="17"/>
        <v>0.71775854995405963</v>
      </c>
      <c r="O149">
        <f t="shared" si="21"/>
        <v>0.4435671849167746</v>
      </c>
      <c r="Q149">
        <v>146</v>
      </c>
      <c r="R149">
        <f t="shared" si="18"/>
        <v>1.3052833607730796</v>
      </c>
      <c r="S149">
        <f t="shared" si="19"/>
        <v>0.37915972242946139</v>
      </c>
      <c r="AG149">
        <v>146</v>
      </c>
      <c r="AH149">
        <f>(0.01)*COS(RADIANS(AG149))+'Centre of Gravity'!$F$7</f>
        <v>0.78735165737928148</v>
      </c>
      <c r="AI149">
        <f>((0.01)*SIN(RADIANS(AG149)))+'Centre of Gravity'!$F$8</f>
        <v>0.72121830675986209</v>
      </c>
      <c r="AK149">
        <v>146</v>
      </c>
      <c r="AL149">
        <f>(0.01)*COS(RADIANS(AK149))+'Centre of Gravity'!$E$7</f>
        <v>0.69603146037403452</v>
      </c>
      <c r="AM149">
        <f>((0.01)*SIN(RADIANS(AK149)))+'Centre of Gravity'!$E$8</f>
        <v>0.54214476083108576</v>
      </c>
    </row>
    <row r="150" spans="5:39">
      <c r="E150">
        <v>147</v>
      </c>
      <c r="F150">
        <f t="shared" si="22"/>
        <v>-0.25151730332683264</v>
      </c>
      <c r="G150">
        <f t="shared" si="23"/>
        <v>0.46323724660100668</v>
      </c>
      <c r="I150">
        <v>147</v>
      </c>
      <c r="J150">
        <f t="shared" si="16"/>
        <v>1.1434186498578223</v>
      </c>
      <c r="K150">
        <f t="shared" si="20"/>
        <v>0.48177291502118691</v>
      </c>
      <c r="M150">
        <v>147</v>
      </c>
      <c r="N150">
        <f t="shared" si="17"/>
        <v>0.71735256736333197</v>
      </c>
      <c r="O150">
        <f t="shared" si="21"/>
        <v>0.44295381213070834</v>
      </c>
      <c r="Q150">
        <v>147</v>
      </c>
      <c r="R150">
        <f t="shared" si="18"/>
        <v>1.3041247040875243</v>
      </c>
      <c r="S150">
        <f t="shared" si="19"/>
        <v>0.37740918313160743</v>
      </c>
      <c r="AG150">
        <v>147</v>
      </c>
      <c r="AH150">
        <f>(0.01)*COS(RADIANS(AG150))+'Centre of Gravity'!$F$7</f>
        <v>0.78725532742537774</v>
      </c>
      <c r="AI150">
        <f>((0.01)*SIN(RADIANS(AG150)))+'Centre of Gravity'!$F$8</f>
        <v>0.72107276807530485</v>
      </c>
      <c r="AK150">
        <v>147</v>
      </c>
      <c r="AL150">
        <f>(0.01)*COS(RADIANS(AK150))+'Centre of Gravity'!$E$7</f>
        <v>0.69593513042013078</v>
      </c>
      <c r="AM150">
        <f>((0.01)*SIN(RADIANS(AK150)))+'Centre of Gravity'!$E$8</f>
        <v>0.54199922214652851</v>
      </c>
    </row>
    <row r="151" spans="5:39">
      <c r="E151">
        <v>148</v>
      </c>
      <c r="F151">
        <f t="shared" si="22"/>
        <v>-0.25432962403731213</v>
      </c>
      <c r="G151">
        <f t="shared" si="23"/>
        <v>0.45882278734353815</v>
      </c>
      <c r="I151">
        <v>148</v>
      </c>
      <c r="J151">
        <f t="shared" si="16"/>
        <v>1.1404937988088109</v>
      </c>
      <c r="K151">
        <f t="shared" si="20"/>
        <v>0.47718181851433655</v>
      </c>
      <c r="M151">
        <v>148</v>
      </c>
      <c r="N151">
        <f t="shared" si="17"/>
        <v>0.71695735143687922</v>
      </c>
      <c r="O151">
        <f t="shared" si="21"/>
        <v>0.44233344739110841</v>
      </c>
      <c r="Q151">
        <v>148</v>
      </c>
      <c r="R151">
        <f t="shared" si="18"/>
        <v>1.3029967749943052</v>
      </c>
      <c r="S151">
        <f t="shared" si="19"/>
        <v>0.37563868910196985</v>
      </c>
      <c r="AG151">
        <v>148</v>
      </c>
      <c r="AH151">
        <f>(0.01)*COS(RADIANS(AG151))+'Centre of Gravity'!$F$7</f>
        <v>0.78716155214326766</v>
      </c>
      <c r="AI151">
        <f>((0.01)*SIN(RADIANS(AG151)))+'Centre of Gravity'!$F$8</f>
        <v>0.72092557036748661</v>
      </c>
      <c r="AK151">
        <v>148</v>
      </c>
      <c r="AL151">
        <f>(0.01)*COS(RADIANS(AK151))+'Centre of Gravity'!$E$7</f>
        <v>0.6958413551380207</v>
      </c>
      <c r="AM151">
        <f>((0.01)*SIN(RADIANS(AK151)))+'Centre of Gravity'!$E$8</f>
        <v>0.54185202443871028</v>
      </c>
    </row>
    <row r="152" spans="5:39">
      <c r="E152">
        <v>149</v>
      </c>
      <c r="F152">
        <f t="shared" si="22"/>
        <v>-0.25706447348056344</v>
      </c>
      <c r="G152">
        <f t="shared" si="23"/>
        <v>0.45435991866552528</v>
      </c>
      <c r="I152">
        <v>149</v>
      </c>
      <c r="J152">
        <f t="shared" si="16"/>
        <v>1.1376495189110112</v>
      </c>
      <c r="K152">
        <f t="shared" si="20"/>
        <v>0.47254037556444589</v>
      </c>
      <c r="M152">
        <v>149</v>
      </c>
      <c r="N152">
        <f t="shared" si="17"/>
        <v>0.71657302256130129</v>
      </c>
      <c r="O152">
        <f t="shared" si="21"/>
        <v>0.4417062796670842</v>
      </c>
      <c r="Q152">
        <v>149</v>
      </c>
      <c r="R152">
        <f t="shared" si="18"/>
        <v>1.30189991707155</v>
      </c>
      <c r="S152">
        <f t="shared" si="19"/>
        <v>0.37384877965018132</v>
      </c>
      <c r="AG152">
        <v>149</v>
      </c>
      <c r="AH152">
        <f>(0.01)*COS(RADIANS(AG152))+'Centre of Gravity'!$F$7</f>
        <v>0.78707036009781084</v>
      </c>
      <c r="AI152">
        <f>((0.01)*SIN(RADIANS(AG152)))+'Centre of Gravity'!$F$8</f>
        <v>0.72077675847425515</v>
      </c>
      <c r="AK152">
        <v>149</v>
      </c>
      <c r="AL152">
        <f>(0.01)*COS(RADIANS(AK152))+'Centre of Gravity'!$E$7</f>
        <v>0.69575016309256388</v>
      </c>
      <c r="AM152">
        <f>((0.01)*SIN(RADIANS(AK152)))+'Centre of Gravity'!$E$8</f>
        <v>0.54170321254547882</v>
      </c>
    </row>
    <row r="153" spans="5:39">
      <c r="E153">
        <v>150</v>
      </c>
      <c r="F153">
        <f t="shared" si="22"/>
        <v>-0.25972101859495317</v>
      </c>
      <c r="G153">
        <f t="shared" si="23"/>
        <v>0.44984999999999997</v>
      </c>
      <c r="I153">
        <v>150</v>
      </c>
      <c r="J153">
        <f t="shared" si="16"/>
        <v>1.1348866765596337</v>
      </c>
      <c r="K153">
        <f t="shared" si="20"/>
        <v>0.46784999999999988</v>
      </c>
      <c r="M153">
        <v>150</v>
      </c>
      <c r="N153">
        <f t="shared" si="17"/>
        <v>0.71619969780689663</v>
      </c>
      <c r="O153">
        <f t="shared" si="21"/>
        <v>0.44107249999999998</v>
      </c>
      <c r="Q153">
        <v>150</v>
      </c>
      <c r="R153">
        <f t="shared" si="18"/>
        <v>1.3008344644328078</v>
      </c>
      <c r="S153">
        <f t="shared" si="19"/>
        <v>0.37203999999999993</v>
      </c>
      <c r="AG153">
        <v>150</v>
      </c>
      <c r="AH153">
        <f>(0.01)*COS(RADIANS(AG153))+'Centre of Gravity'!$F$7</f>
        <v>0.78698177906698752</v>
      </c>
      <c r="AI153">
        <f>((0.01)*SIN(RADIANS(AG153)))+'Centre of Gravity'!$F$8</f>
        <v>0.72062637772515459</v>
      </c>
      <c r="AK153">
        <v>150</v>
      </c>
      <c r="AL153">
        <f>(0.01)*COS(RADIANS(AK153))+'Centre of Gravity'!$E$7</f>
        <v>0.69566158206174056</v>
      </c>
      <c r="AM153">
        <f>((0.01)*SIN(RADIANS(AK153)))+'Centre of Gravity'!$E$8</f>
        <v>0.54155283179637825</v>
      </c>
    </row>
    <row r="154" spans="5:39">
      <c r="E154">
        <v>151</v>
      </c>
      <c r="F154">
        <f t="shared" si="22"/>
        <v>-0.26229845017110476</v>
      </c>
      <c r="G154">
        <f t="shared" si="23"/>
        <v>0.44529440511187651</v>
      </c>
      <c r="I154">
        <v>151</v>
      </c>
      <c r="J154">
        <f t="shared" si="16"/>
        <v>1.1322061133432224</v>
      </c>
      <c r="K154">
        <f t="shared" si="20"/>
        <v>0.46311212055483253</v>
      </c>
      <c r="M154">
        <v>151</v>
      </c>
      <c r="N154">
        <f t="shared" si="17"/>
        <v>0.71583749089200199</v>
      </c>
      <c r="O154">
        <f t="shared" si="21"/>
        <v>0.44043230144528189</v>
      </c>
      <c r="Q154">
        <v>151</v>
      </c>
      <c r="R154">
        <f t="shared" si="18"/>
        <v>1.2998007416252735</v>
      </c>
      <c r="S154">
        <f t="shared" si="19"/>
        <v>0.37021290112322941</v>
      </c>
      <c r="AG154">
        <v>151</v>
      </c>
      <c r="AH154">
        <f>(0.01)*COS(RADIANS(AG154))+'Centre of Gravity'!$F$7</f>
        <v>0.78689583603343793</v>
      </c>
      <c r="AI154">
        <f>((0.01)*SIN(RADIANS(AG154)))+'Centre of Gravity'!$F$8</f>
        <v>0.72047447392761799</v>
      </c>
      <c r="AK154">
        <v>151</v>
      </c>
      <c r="AL154">
        <f>(0.01)*COS(RADIANS(AK154))+'Centre of Gravity'!$E$7</f>
        <v>0.69557563902819108</v>
      </c>
      <c r="AM154">
        <f>((0.01)*SIN(RADIANS(AK154)))+'Centre of Gravity'!$E$8</f>
        <v>0.54140092799884165</v>
      </c>
    </row>
    <row r="155" spans="5:39">
      <c r="E155">
        <v>152</v>
      </c>
      <c r="F155">
        <f t="shared" si="22"/>
        <v>-0.2647959830983922</v>
      </c>
      <c r="G155">
        <f t="shared" si="23"/>
        <v>0.44069452167948864</v>
      </c>
      <c r="I155">
        <v>152</v>
      </c>
      <c r="J155">
        <f t="shared" si="16"/>
        <v>1.1296086457873007</v>
      </c>
      <c r="K155">
        <f t="shared" si="20"/>
        <v>0.45832818043291923</v>
      </c>
      <c r="M155">
        <v>152</v>
      </c>
      <c r="N155">
        <f t="shared" si="17"/>
        <v>0.71548651214835235</v>
      </c>
      <c r="O155">
        <f t="shared" si="21"/>
        <v>0.43978587901361132</v>
      </c>
      <c r="Q155">
        <v>152</v>
      </c>
      <c r="R155">
        <f t="shared" si="18"/>
        <v>1.2987990635309283</v>
      </c>
      <c r="S155">
        <f t="shared" si="19"/>
        <v>0.36836803957188691</v>
      </c>
      <c r="AG155">
        <v>152</v>
      </c>
      <c r="AH155">
        <f>(0.01)*COS(RADIANS(AG155))+'Centre of Gravity'!$F$7</f>
        <v>0.78681255717624266</v>
      </c>
      <c r="AI155">
        <f>((0.01)*SIN(RADIANS(AG155)))+'Centre of Gravity'!$F$8</f>
        <v>0.72032109335301353</v>
      </c>
      <c r="AK155">
        <v>152</v>
      </c>
      <c r="AL155">
        <f>(0.01)*COS(RADIANS(AK155))+'Centre of Gravity'!$E$7</f>
        <v>0.69549236017099569</v>
      </c>
      <c r="AM155">
        <f>((0.01)*SIN(RADIANS(AK155)))+'Centre of Gravity'!$E$8</f>
        <v>0.5412475474242372</v>
      </c>
    </row>
    <row r="156" spans="5:39">
      <c r="E156">
        <v>153</v>
      </c>
      <c r="F156">
        <f t="shared" si="22"/>
        <v>-0.2672128566040915</v>
      </c>
      <c r="G156">
        <f t="shared" si="23"/>
        <v>0.43605175087189008</v>
      </c>
      <c r="I156">
        <v>153</v>
      </c>
      <c r="J156">
        <f t="shared" si="16"/>
        <v>1.1270950651056482</v>
      </c>
      <c r="K156">
        <f t="shared" si="20"/>
        <v>0.4534996368687646</v>
      </c>
      <c r="M156">
        <v>153</v>
      </c>
      <c r="N156">
        <f t="shared" si="17"/>
        <v>0.71514686848747311</v>
      </c>
      <c r="O156">
        <f t="shared" si="21"/>
        <v>0.43913342961152318</v>
      </c>
      <c r="Q156">
        <v>153</v>
      </c>
      <c r="R156">
        <f t="shared" si="18"/>
        <v>1.2978297352706232</v>
      </c>
      <c r="S156">
        <f t="shared" si="19"/>
        <v>0.36650597730867263</v>
      </c>
      <c r="AG156">
        <v>153</v>
      </c>
      <c r="AH156">
        <f>(0.01)*COS(RADIANS(AG156))+'Centre of Gravity'!$F$7</f>
        <v>0.7867319678629483</v>
      </c>
      <c r="AI156">
        <f>((0.01)*SIN(RADIANS(AG156)))+'Centre of Gravity'!$F$8</f>
        <v>0.72016628272255001</v>
      </c>
      <c r="AK156">
        <v>153</v>
      </c>
      <c r="AL156">
        <f>(0.01)*COS(RADIANS(AK156))+'Centre of Gravity'!$E$7</f>
        <v>0.69541177085770134</v>
      </c>
      <c r="AM156">
        <f>((0.01)*SIN(RADIANS(AK156)))+'Centre of Gravity'!$E$8</f>
        <v>0.54109273679377368</v>
      </c>
    </row>
    <row r="157" spans="5:39">
      <c r="E157">
        <v>154</v>
      </c>
      <c r="F157">
        <f t="shared" si="22"/>
        <v>-0.26954833448512017</v>
      </c>
      <c r="G157">
        <f t="shared" si="23"/>
        <v>0.43136750692204429</v>
      </c>
      <c r="I157">
        <v>154</v>
      </c>
      <c r="J157">
        <f t="shared" si="16"/>
        <v>1.1246661369592899</v>
      </c>
      <c r="K157">
        <f t="shared" si="20"/>
        <v>0.44862796068351318</v>
      </c>
      <c r="M157">
        <v>154</v>
      </c>
      <c r="N157">
        <f t="shared" si="17"/>
        <v>0.71481866336811339</v>
      </c>
      <c r="O157">
        <f t="shared" si="21"/>
        <v>0.43847515198142567</v>
      </c>
      <c r="Q157">
        <v>154</v>
      </c>
      <c r="R157">
        <f t="shared" si="18"/>
        <v>1.2968930521111361</v>
      </c>
      <c r="S157">
        <f t="shared" si="19"/>
        <v>0.36462728153579016</v>
      </c>
      <c r="AG157">
        <v>154</v>
      </c>
      <c r="AH157">
        <f>(0.01)*COS(RADIANS(AG157))+'Centre of Gravity'!$F$7</f>
        <v>0.78665409264184027</v>
      </c>
      <c r="AI157">
        <f>((0.01)*SIN(RADIANS(AG157)))+'Centre of Gravity'!$F$8</f>
        <v>0.72001008919304532</v>
      </c>
      <c r="AK157">
        <v>154</v>
      </c>
      <c r="AL157">
        <f>(0.01)*COS(RADIANS(AK157))+'Centre of Gravity'!$E$7</f>
        <v>0.69533389563659331</v>
      </c>
      <c r="AM157">
        <f>((0.01)*SIN(RADIANS(AK157)))+'Centre of Gravity'!$E$8</f>
        <v>0.54093654326426899</v>
      </c>
    </row>
    <row r="158" spans="5:39">
      <c r="E158">
        <v>155</v>
      </c>
      <c r="F158">
        <f t="shared" si="22"/>
        <v>-0.27180170533229131</v>
      </c>
      <c r="G158">
        <f t="shared" si="23"/>
        <v>0.42664321669603578</v>
      </c>
      <c r="I158">
        <v>155</v>
      </c>
      <c r="J158">
        <f t="shared" si="16"/>
        <v>1.122322601223269</v>
      </c>
      <c r="K158">
        <f t="shared" si="20"/>
        <v>0.44371463583692411</v>
      </c>
      <c r="M158">
        <v>155</v>
      </c>
      <c r="N158">
        <f t="shared" si="17"/>
        <v>0.71450199676473225</v>
      </c>
      <c r="O158">
        <f t="shared" si="21"/>
        <v>0.43781124664106175</v>
      </c>
      <c r="Q158">
        <v>155</v>
      </c>
      <c r="R158">
        <f t="shared" si="18"/>
        <v>1.2959892993752318</v>
      </c>
      <c r="S158">
        <f t="shared" si="19"/>
        <v>0.36273252452217131</v>
      </c>
      <c r="AG158">
        <v>155</v>
      </c>
      <c r="AH158">
        <f>(0.01)*COS(RADIANS(AG158))+'Centre of Gravity'!$F$7</f>
        <v>0.78657895523446542</v>
      </c>
      <c r="AI158">
        <f>((0.01)*SIN(RADIANS(AG158)))+'Centre of Gravity'!$F$8</f>
        <v>0.71985256034256162</v>
      </c>
      <c r="AK158">
        <v>155</v>
      </c>
      <c r="AL158">
        <f>(0.01)*COS(RADIANS(AK158))+'Centre of Gravity'!$E$7</f>
        <v>0.69525875822921845</v>
      </c>
      <c r="AM158">
        <f>((0.01)*SIN(RADIANS(AK158)))+'Centre of Gravity'!$E$8</f>
        <v>0.54077901441378529</v>
      </c>
    </row>
    <row r="159" spans="5:39">
      <c r="E159">
        <v>156</v>
      </c>
      <c r="F159">
        <f t="shared" si="22"/>
        <v>-0.27397228274701596</v>
      </c>
      <c r="G159">
        <f t="shared" si="23"/>
        <v>0.42188031925843256</v>
      </c>
      <c r="I159">
        <v>156</v>
      </c>
      <c r="J159">
        <f t="shared" si="16"/>
        <v>1.1200651717612728</v>
      </c>
      <c r="K159">
        <f t="shared" si="20"/>
        <v>0.43876115897534207</v>
      </c>
      <c r="M159">
        <v>156</v>
      </c>
      <c r="N159">
        <f t="shared" si="17"/>
        <v>0.71419696513704445</v>
      </c>
      <c r="O159">
        <f t="shared" si="21"/>
        <v>0.43714191582242962</v>
      </c>
      <c r="Q159">
        <v>156</v>
      </c>
      <c r="R159">
        <f t="shared" si="18"/>
        <v>1.295118752354748</v>
      </c>
      <c r="S159">
        <f t="shared" si="19"/>
        <v>0.36082228342915723</v>
      </c>
      <c r="AG159">
        <v>156</v>
      </c>
      <c r="AH159">
        <f>(0.01)*COS(RADIANS(AG159))+'Centre of Gravity'!$F$7</f>
        <v>0.78650657852840589</v>
      </c>
      <c r="AI159">
        <f>((0.01)*SIN(RADIANS(AG159)))+'Centre of Gravity'!$F$8</f>
        <v>0.71969374415591258</v>
      </c>
      <c r="AK159">
        <v>156</v>
      </c>
      <c r="AL159">
        <f>(0.01)*COS(RADIANS(AK159))+'Centre of Gravity'!$E$7</f>
        <v>0.69518638152315892</v>
      </c>
      <c r="AM159">
        <f>((0.01)*SIN(RADIANS(AK159)))+'Centre of Gravity'!$E$8</f>
        <v>0.54062019822713625</v>
      </c>
    </row>
    <row r="160" spans="5:39">
      <c r="E160">
        <v>157</v>
      </c>
      <c r="F160">
        <f t="shared" si="22"/>
        <v>-0.27605940555038688</v>
      </c>
      <c r="G160">
        <f t="shared" si="23"/>
        <v>0.41708026543393317</v>
      </c>
      <c r="I160">
        <v>157</v>
      </c>
      <c r="J160">
        <f t="shared" si="16"/>
        <v>1.1178945362081838</v>
      </c>
      <c r="K160">
        <f t="shared" si="20"/>
        <v>0.43376903897580443</v>
      </c>
      <c r="M160">
        <v>157</v>
      </c>
      <c r="N160">
        <f t="shared" si="17"/>
        <v>0.71390366140063877</v>
      </c>
      <c r="O160">
        <f t="shared" si="21"/>
        <v>0.43646736341018044</v>
      </c>
      <c r="Q160">
        <v>157</v>
      </c>
      <c r="R160">
        <f t="shared" si="18"/>
        <v>1.2942816762267404</v>
      </c>
      <c r="S160">
        <f t="shared" si="19"/>
        <v>0.35889714013468982</v>
      </c>
      <c r="AG160">
        <v>157</v>
      </c>
      <c r="AH160">
        <f>(0.01)*COS(RADIANS(AG160))+'Centre of Gravity'!$F$7</f>
        <v>0.78643698457030753</v>
      </c>
      <c r="AI160">
        <f>((0.01)*SIN(RADIANS(AG160)))+'Centre of Gravity'!$F$8</f>
        <v>0.71953368901004733</v>
      </c>
      <c r="AK160">
        <v>157</v>
      </c>
      <c r="AL160">
        <f>(0.01)*COS(RADIANS(AK160))+'Centre of Gravity'!$E$7</f>
        <v>0.69511678756506057</v>
      </c>
      <c r="AM160">
        <f>((0.01)*SIN(RADIANS(AK160)))+'Centre of Gravity'!$E$8</f>
        <v>0.54046014308127099</v>
      </c>
    </row>
    <row r="161" spans="5:39">
      <c r="E161">
        <v>158</v>
      </c>
      <c r="F161">
        <f t="shared" si="22"/>
        <v>-0.27806243798457952</v>
      </c>
      <c r="G161">
        <f t="shared" si="23"/>
        <v>0.41224451736543211</v>
      </c>
      <c r="I161">
        <v>158</v>
      </c>
      <c r="J161">
        <f t="shared" si="16"/>
        <v>1.1158113557606191</v>
      </c>
      <c r="K161">
        <f t="shared" si="20"/>
        <v>0.42873979648642296</v>
      </c>
      <c r="M161">
        <v>158</v>
      </c>
      <c r="N161">
        <f t="shared" si="17"/>
        <v>0.71362217489867452</v>
      </c>
      <c r="O161">
        <f t="shared" si="21"/>
        <v>0.43578779487951358</v>
      </c>
      <c r="Q161">
        <v>158</v>
      </c>
      <c r="R161">
        <f t="shared" si="18"/>
        <v>1.293478325972707</v>
      </c>
      <c r="S161">
        <f t="shared" si="19"/>
        <v>0.3569576810560659</v>
      </c>
      <c r="AG161">
        <v>158</v>
      </c>
      <c r="AH161">
        <f>(0.01)*COS(RADIANS(AG161))+'Centre of Gravity'!$F$7</f>
        <v>0.78637019455916413</v>
      </c>
      <c r="AI161">
        <f>((0.01)*SIN(RADIANS(AG161)))+'Centre of Gravity'!$F$8</f>
        <v>0.71937244365931374</v>
      </c>
      <c r="AK161">
        <v>158</v>
      </c>
      <c r="AL161">
        <f>(0.01)*COS(RADIANS(AK161))+'Centre of Gravity'!$E$7</f>
        <v>0.69504999755391716</v>
      </c>
      <c r="AM161">
        <f>((0.01)*SIN(RADIANS(AK161)))+'Centre of Gravity'!$E$8</f>
        <v>0.54029889773053741</v>
      </c>
    </row>
    <row r="162" spans="5:39">
      <c r="E162">
        <v>159</v>
      </c>
      <c r="F162">
        <f t="shared" si="22"/>
        <v>-0.27998076990651083</v>
      </c>
      <c r="G162">
        <f t="shared" si="23"/>
        <v>0.40737454806863554</v>
      </c>
      <c r="I162">
        <v>159</v>
      </c>
      <c r="J162">
        <f t="shared" si="16"/>
        <v>1.1138162649755228</v>
      </c>
      <c r="K162">
        <f t="shared" si="20"/>
        <v>0.42367496346317907</v>
      </c>
      <c r="M162">
        <v>159</v>
      </c>
      <c r="N162">
        <f t="shared" si="17"/>
        <v>0.71335259137466722</v>
      </c>
      <c r="O162">
        <f t="shared" si="21"/>
        <v>0.43510341723358664</v>
      </c>
      <c r="Q162">
        <v>159</v>
      </c>
      <c r="R162">
        <f t="shared" si="18"/>
        <v>1.2927089463009167</v>
      </c>
      <c r="S162">
        <f t="shared" si="19"/>
        <v>0.35500449697130865</v>
      </c>
      <c r="AG162">
        <v>159</v>
      </c>
      <c r="AH162">
        <f>(0.01)*COS(RADIANS(AG162))+'Centre of Gravity'!$F$7</f>
        <v>0.7863062288398599</v>
      </c>
      <c r="AI162">
        <f>((0.01)*SIN(RADIANS(AG162)))+'Centre of Gravity'!$F$8</f>
        <v>0.7192100572206076</v>
      </c>
      <c r="AK162">
        <v>159</v>
      </c>
      <c r="AL162">
        <f>(0.01)*COS(RADIANS(AK162))+'Centre of Gravity'!$E$7</f>
        <v>0.69498603183461294</v>
      </c>
      <c r="AM162">
        <f>((0.01)*SIN(RADIANS(AK162)))+'Centre of Gravity'!$E$8</f>
        <v>0.54013651129183127</v>
      </c>
    </row>
    <row r="163" spans="5:39">
      <c r="E163">
        <v>160</v>
      </c>
      <c r="F163">
        <f t="shared" si="22"/>
        <v>-0.2818138169736939</v>
      </c>
      <c r="G163">
        <f t="shared" si="23"/>
        <v>0.40247184098336808</v>
      </c>
      <c r="I163">
        <v>160</v>
      </c>
      <c r="J163">
        <f t="shared" si="16"/>
        <v>1.1119098715768754</v>
      </c>
      <c r="K163">
        <f t="shared" si="20"/>
        <v>0.41857608270327606</v>
      </c>
      <c r="M163">
        <v>160</v>
      </c>
      <c r="N163">
        <f t="shared" si="17"/>
        <v>0.71309499294636969</v>
      </c>
      <c r="O163">
        <f t="shared" si="21"/>
        <v>0.43441443894046028</v>
      </c>
      <c r="Q163">
        <v>160</v>
      </c>
      <c r="R163">
        <f t="shared" si="18"/>
        <v>1.2919737715718709</v>
      </c>
      <c r="S163">
        <f t="shared" si="19"/>
        <v>0.3530381828392114</v>
      </c>
      <c r="AG163">
        <v>160</v>
      </c>
      <c r="AH163">
        <f>(0.01)*COS(RADIANS(AG163))+'Centre of Gravity'!$F$7</f>
        <v>0.78624510689697291</v>
      </c>
      <c r="AI163">
        <f>((0.01)*SIN(RADIANS(AG163)))+'Centre of Gravity'!$F$8</f>
        <v>0.7190465791584113</v>
      </c>
      <c r="AK163">
        <v>160</v>
      </c>
      <c r="AL163">
        <f>(0.01)*COS(RADIANS(AK163))+'Centre of Gravity'!$E$7</f>
        <v>0.69492490989172595</v>
      </c>
      <c r="AM163">
        <f>((0.01)*SIN(RADIANS(AK163)))+'Centre of Gravity'!$E$8</f>
        <v>0.53997303322963497</v>
      </c>
    </row>
    <row r="164" spans="5:39">
      <c r="E164">
        <v>161</v>
      </c>
      <c r="F164">
        <f t="shared" si="22"/>
        <v>-0.28356102082223511</v>
      </c>
      <c r="G164">
        <f t="shared" si="23"/>
        <v>0.39753788952170127</v>
      </c>
      <c r="I164">
        <v>161</v>
      </c>
      <c r="J164">
        <f t="shared" si="16"/>
        <v>1.1100927562705731</v>
      </c>
      <c r="K164">
        <f t="shared" si="20"/>
        <v>0.41344470737518707</v>
      </c>
      <c r="M164">
        <v>161</v>
      </c>
      <c r="N164">
        <f t="shared" si="17"/>
        <v>0.71284945808075861</v>
      </c>
      <c r="O164">
        <f t="shared" si="21"/>
        <v>0.43372106986959685</v>
      </c>
      <c r="Q164">
        <v>161</v>
      </c>
      <c r="R164">
        <f t="shared" si="18"/>
        <v>1.2912730257269143</v>
      </c>
      <c r="S164">
        <f t="shared" si="19"/>
        <v>0.35105933761810676</v>
      </c>
      <c r="AG164">
        <v>161</v>
      </c>
      <c r="AH164">
        <f>(0.01)*COS(RADIANS(AG164))+'Centre of Gravity'!$F$7</f>
        <v>0.78618684734883881</v>
      </c>
      <c r="AI164">
        <f>((0.01)*SIN(RADIANS(AG164)))+'Centre of Gravity'!$F$8</f>
        <v>0.71888205926972615</v>
      </c>
      <c r="AK164">
        <v>161</v>
      </c>
      <c r="AL164">
        <f>(0.01)*COS(RADIANS(AK164))+'Centre of Gravity'!$E$7</f>
        <v>0.69486665034359185</v>
      </c>
      <c r="AM164">
        <f>((0.01)*SIN(RADIANS(AK164)))+'Centre of Gravity'!$E$8</f>
        <v>0.53980851334094981</v>
      </c>
    </row>
    <row r="165" spans="5:39">
      <c r="E165">
        <v>162</v>
      </c>
      <c r="F165">
        <f t="shared" si="22"/>
        <v>-0.28522184923691657</v>
      </c>
      <c r="G165">
        <f t="shared" si="23"/>
        <v>0.39257419661304677</v>
      </c>
      <c r="I165">
        <v>162</v>
      </c>
      <c r="J165">
        <f t="shared" si="16"/>
        <v>1.1083654725675416</v>
      </c>
      <c r="K165">
        <f t="shared" si="20"/>
        <v>0.4082824005455461</v>
      </c>
      <c r="M165">
        <v>162</v>
      </c>
      <c r="N165">
        <f t="shared" si="17"/>
        <v>0.71261606157013258</v>
      </c>
      <c r="O165">
        <f t="shared" si="21"/>
        <v>0.43302352122793214</v>
      </c>
      <c r="Q165">
        <v>162</v>
      </c>
      <c r="R165">
        <f t="shared" si="18"/>
        <v>1.2906069222200189</v>
      </c>
      <c r="S165">
        <f t="shared" si="19"/>
        <v>0.34906856408341863</v>
      </c>
      <c r="AG165">
        <v>162</v>
      </c>
      <c r="AH165">
        <f>(0.01)*COS(RADIANS(AG165))+'Centre of Gravity'!$F$7</f>
        <v>0.78613146794188038</v>
      </c>
      <c r="AI165">
        <f>((0.01)*SIN(RADIANS(AG165)))+'Centre of Gravity'!$F$8</f>
        <v>0.71871654766890403</v>
      </c>
      <c r="AK165">
        <v>162</v>
      </c>
      <c r="AL165">
        <f>(0.01)*COS(RADIANS(AK165))+'Centre of Gravity'!$E$7</f>
        <v>0.69481127093663342</v>
      </c>
      <c r="AM165">
        <f>((0.01)*SIN(RADIANS(AK165)))+'Centre of Gravity'!$E$8</f>
        <v>0.53964300174012769</v>
      </c>
    </row>
    <row r="166" spans="5:39">
      <c r="E166">
        <v>163</v>
      </c>
      <c r="F166">
        <f t="shared" si="22"/>
        <v>-0.28679579631331437</v>
      </c>
      <c r="G166">
        <f t="shared" si="23"/>
        <v>0.38758227424634872</v>
      </c>
      <c r="I166">
        <v>163</v>
      </c>
      <c r="J166">
        <f t="shared" si="16"/>
        <v>1.1067285466151293</v>
      </c>
      <c r="K166">
        <f t="shared" si="20"/>
        <v>0.40309073470302148</v>
      </c>
      <c r="M166">
        <v>163</v>
      </c>
      <c r="N166">
        <f t="shared" si="17"/>
        <v>0.7123948745093297</v>
      </c>
      <c r="O166">
        <f t="shared" si="21"/>
        <v>0.43232200549553973</v>
      </c>
      <c r="Q166">
        <v>163</v>
      </c>
      <c r="R166">
        <f t="shared" si="18"/>
        <v>1.2899756639527662</v>
      </c>
      <c r="S166">
        <f t="shared" si="19"/>
        <v>0.34706646864405072</v>
      </c>
      <c r="AG166">
        <v>163</v>
      </c>
      <c r="AH166">
        <f>(0.01)*COS(RADIANS(AG166))+'Centre of Gravity'!$F$7</f>
        <v>0.78607898554520161</v>
      </c>
      <c r="AI166">
        <f>((0.01)*SIN(RADIANS(AG166)))+'Centre of Gravity'!$F$8</f>
        <v>0.71855009477238196</v>
      </c>
      <c r="AK166">
        <v>163</v>
      </c>
      <c r="AL166">
        <f>(0.01)*COS(RADIANS(AK166))+'Centre of Gravity'!$E$7</f>
        <v>0.69475878853995465</v>
      </c>
      <c r="AM166">
        <f>((0.01)*SIN(RADIANS(AK166)))+'Centre of Gravity'!$E$8</f>
        <v>0.53947654884360563</v>
      </c>
    </row>
    <row r="167" spans="5:39">
      <c r="E167">
        <v>164</v>
      </c>
      <c r="F167">
        <f t="shared" si="22"/>
        <v>-0.28828238261190181</v>
      </c>
      <c r="G167">
        <f t="shared" si="23"/>
        <v>0.38256364300951806</v>
      </c>
      <c r="I167">
        <v>164</v>
      </c>
      <c r="J167">
        <f t="shared" si="16"/>
        <v>1.1051824770368384</v>
      </c>
      <c r="K167">
        <f t="shared" si="20"/>
        <v>0.39787129127932197</v>
      </c>
      <c r="M167">
        <v>164</v>
      </c>
      <c r="N167">
        <f t="shared" si="17"/>
        <v>0.71218596427407133</v>
      </c>
      <c r="O167">
        <f t="shared" si="21"/>
        <v>0.43161673636090742</v>
      </c>
      <c r="Q167">
        <v>164</v>
      </c>
      <c r="R167">
        <f t="shared" si="18"/>
        <v>1.2893794432125389</v>
      </c>
      <c r="S167">
        <f t="shared" si="19"/>
        <v>0.34505366115766861</v>
      </c>
      <c r="AG167">
        <v>164</v>
      </c>
      <c r="AH167">
        <f>(0.01)*COS(RADIANS(AG167))+'Centre of Gravity'!$F$7</f>
        <v>0.78602941614544874</v>
      </c>
      <c r="AI167">
        <f>((0.01)*SIN(RADIANS(AG167)))+'Centre of Gravity'!$F$8</f>
        <v>0.71838275128332463</v>
      </c>
      <c r="AK167">
        <v>164</v>
      </c>
      <c r="AL167">
        <f>(0.01)*COS(RADIANS(AK167))+'Centre of Gravity'!$E$7</f>
        <v>0.69470921914020178</v>
      </c>
      <c r="AM167">
        <f>((0.01)*SIN(RADIANS(AK167)))+'Centre of Gravity'!$E$8</f>
        <v>0.53930920535454829</v>
      </c>
    </row>
    <row r="168" spans="5:39">
      <c r="E168">
        <v>165</v>
      </c>
      <c r="F168">
        <f t="shared" si="22"/>
        <v>-0.28968115530409155</v>
      </c>
      <c r="G168">
        <f t="shared" si="23"/>
        <v>0.37751983162624603</v>
      </c>
      <c r="I168">
        <v>165</v>
      </c>
      <c r="J168">
        <f t="shared" si="16"/>
        <v>1.1037277347804397</v>
      </c>
      <c r="K168">
        <f t="shared" si="20"/>
        <v>0.39262566016747624</v>
      </c>
      <c r="M168">
        <v>165</v>
      </c>
      <c r="N168">
        <f t="shared" si="17"/>
        <v>0.71198939450043908</v>
      </c>
      <c r="O168">
        <f t="shared" si="21"/>
        <v>0.43090792865584571</v>
      </c>
      <c r="Q168">
        <v>165</v>
      </c>
      <c r="R168">
        <f t="shared" si="18"/>
        <v>1.288818441613951</v>
      </c>
      <c r="S168">
        <f t="shared" si="19"/>
        <v>0.34303075474493117</v>
      </c>
      <c r="AG168">
        <v>165</v>
      </c>
      <c r="AH168">
        <f>(0.01)*COS(RADIANS(AG168))+'Centre of Gravity'!$F$7</f>
        <v>0.78598277484194123</v>
      </c>
      <c r="AI168">
        <f>((0.01)*SIN(RADIANS(AG168)))+'Centre of Gravity'!$F$8</f>
        <v>0.71821456817617979</v>
      </c>
      <c r="AK168">
        <v>165</v>
      </c>
      <c r="AL168">
        <f>(0.01)*COS(RADIANS(AK168))+'Centre of Gravity'!$E$7</f>
        <v>0.69466257783669427</v>
      </c>
      <c r="AM168">
        <f>((0.01)*SIN(RADIANS(AK168)))+'Centre of Gravity'!$E$8</f>
        <v>0.53914102224740346</v>
      </c>
    </row>
    <row r="169" spans="5:39">
      <c r="E169">
        <v>166</v>
      </c>
      <c r="F169">
        <f t="shared" si="22"/>
        <v>-0.29099168831017136</v>
      </c>
      <c r="G169">
        <f t="shared" si="23"/>
        <v>0.37245237649034035</v>
      </c>
      <c r="I169">
        <v>166</v>
      </c>
      <c r="J169">
        <f t="shared" si="16"/>
        <v>1.1023647629745168</v>
      </c>
      <c r="K169">
        <f t="shared" si="20"/>
        <v>0.38735543923753629</v>
      </c>
      <c r="M169">
        <v>166</v>
      </c>
      <c r="N169">
        <f t="shared" si="17"/>
        <v>0.71180522506548993</v>
      </c>
      <c r="O169">
        <f t="shared" si="21"/>
        <v>0.430195798290048</v>
      </c>
      <c r="Q169">
        <v>166</v>
      </c>
      <c r="R169">
        <f t="shared" si="18"/>
        <v>1.2882928300435232</v>
      </c>
      <c r="S169">
        <f t="shared" si="19"/>
        <v>0.340998365602728</v>
      </c>
      <c r="AG169">
        <v>166</v>
      </c>
      <c r="AH169">
        <f>(0.01)*COS(RADIANS(AG169))+'Centre of Gravity'!$F$7</f>
        <v>0.78593907584207201</v>
      </c>
      <c r="AI169">
        <f>((0.01)*SIN(RADIANS(AG169)))+'Centre of Gravity'!$F$8</f>
        <v>0.71804559668115131</v>
      </c>
      <c r="AK169">
        <v>166</v>
      </c>
      <c r="AL169">
        <f>(0.01)*COS(RADIANS(AK169))+'Centre of Gravity'!$E$7</f>
        <v>0.69461887883682505</v>
      </c>
      <c r="AM169">
        <f>((0.01)*SIN(RADIANS(AK169)))+'Centre of Gravity'!$E$8</f>
        <v>0.53897205075237498</v>
      </c>
    </row>
    <row r="170" spans="5:39">
      <c r="E170">
        <v>167</v>
      </c>
      <c r="F170">
        <f t="shared" si="22"/>
        <v>-0.29221358242909201</v>
      </c>
      <c r="G170">
        <f t="shared" si="23"/>
        <v>0.36736282119772518</v>
      </c>
      <c r="I170">
        <v>167</v>
      </c>
      <c r="J170">
        <f t="shared" si="16"/>
        <v>1.1010939767934853</v>
      </c>
      <c r="K170">
        <f t="shared" si="20"/>
        <v>0.3820622338498515</v>
      </c>
      <c r="M170">
        <v>167</v>
      </c>
      <c r="N170">
        <f t="shared" si="17"/>
        <v>0.71163351206901804</v>
      </c>
      <c r="O170">
        <f t="shared" si="21"/>
        <v>0.42948056218532216</v>
      </c>
      <c r="Q170">
        <v>167</v>
      </c>
      <c r="R170">
        <f t="shared" si="18"/>
        <v>1.2878027686076319</v>
      </c>
      <c r="S170">
        <f t="shared" si="19"/>
        <v>0.33895711281648006</v>
      </c>
      <c r="AG170">
        <v>167</v>
      </c>
      <c r="AH170">
        <f>(0.01)*COS(RADIANS(AG170))+'Centre of Gravity'!$F$7</f>
        <v>0.7858983324569796</v>
      </c>
      <c r="AI170">
        <f>((0.01)*SIN(RADIANS(AG170)))+'Centre of Gravity'!$F$8</f>
        <v>0.71787588826859328</v>
      </c>
      <c r="AK170">
        <v>167</v>
      </c>
      <c r="AL170">
        <f>(0.01)*COS(RADIANS(AK170))+'Centre of Gravity'!$E$7</f>
        <v>0.69457813545173264</v>
      </c>
      <c r="AM170">
        <f>((0.01)*SIN(RADIANS(AK170)))+'Centre of Gravity'!$E$8</f>
        <v>0.53880234233981694</v>
      </c>
    </row>
    <row r="171" spans="5:39">
      <c r="E171">
        <v>168</v>
      </c>
      <c r="F171">
        <f t="shared" si="22"/>
        <v>-0.29334646546006832</v>
      </c>
      <c r="G171">
        <f t="shared" si="23"/>
        <v>0.36225271607624604</v>
      </c>
      <c r="I171">
        <v>168</v>
      </c>
      <c r="J171">
        <f t="shared" si="16"/>
        <v>1.0999157633311261</v>
      </c>
      <c r="K171">
        <f t="shared" si="20"/>
        <v>0.37674765636605906</v>
      </c>
      <c r="M171">
        <v>168</v>
      </c>
      <c r="N171">
        <f t="shared" si="17"/>
        <v>0.71147430781646559</v>
      </c>
      <c r="O171">
        <f t="shared" si="21"/>
        <v>0.42876243820951443</v>
      </c>
      <c r="Q171">
        <v>168</v>
      </c>
      <c r="R171">
        <f t="shared" si="18"/>
        <v>1.2873484065837379</v>
      </c>
      <c r="S171">
        <f t="shared" si="19"/>
        <v>0.33690761817156006</v>
      </c>
      <c r="AG171">
        <v>168</v>
      </c>
      <c r="AH171">
        <f>(0.01)*COS(RADIANS(AG171))+'Centre of Gravity'!$F$7</f>
        <v>0.78586055709749392</v>
      </c>
      <c r="AI171">
        <f>((0.01)*SIN(RADIANS(AG171)))+'Centre of Gravity'!$F$8</f>
        <v>0.71770549463333222</v>
      </c>
      <c r="AK171">
        <v>168</v>
      </c>
      <c r="AL171">
        <f>(0.01)*COS(RADIANS(AK171))+'Centre of Gravity'!$E$7</f>
        <v>0.69454036009224696</v>
      </c>
      <c r="AM171">
        <f>((0.01)*SIN(RADIANS(AK171)))+'Centre of Gravity'!$E$8</f>
        <v>0.53863194870455589</v>
      </c>
    </row>
    <row r="172" spans="5:39">
      <c r="E172">
        <v>169</v>
      </c>
      <c r="F172">
        <f t="shared" si="22"/>
        <v>-0.29438999231595442</v>
      </c>
      <c r="G172">
        <f t="shared" si="23"/>
        <v>0.35712361771342582</v>
      </c>
      <c r="I172">
        <v>169</v>
      </c>
      <c r="J172">
        <f t="shared" si="16"/>
        <v>1.0988304814826737</v>
      </c>
      <c r="K172">
        <f t="shared" si="20"/>
        <v>0.37141332565794433</v>
      </c>
      <c r="M172">
        <v>169</v>
      </c>
      <c r="N172">
        <f t="shared" si="17"/>
        <v>0.71132766080299004</v>
      </c>
      <c r="O172">
        <f t="shared" si="21"/>
        <v>0.42804164511014448</v>
      </c>
      <c r="Q172">
        <v>169</v>
      </c>
      <c r="R172">
        <f t="shared" si="18"/>
        <v>1.2869298823749149</v>
      </c>
      <c r="S172">
        <f t="shared" si="19"/>
        <v>0.33485050596389077</v>
      </c>
      <c r="AG172">
        <v>169</v>
      </c>
      <c r="AH172">
        <f>(0.01)*COS(RADIANS(AG172))+'Centre of Gravity'!$F$7</f>
        <v>0.78582576127035531</v>
      </c>
      <c r="AI172">
        <f>((0.01)*SIN(RADIANS(AG172)))+'Centre of Gravity'!$F$8</f>
        <v>0.71753446767892004</v>
      </c>
      <c r="AK172">
        <v>169</v>
      </c>
      <c r="AL172">
        <f>(0.01)*COS(RADIANS(AK172))+'Centre of Gravity'!$E$7</f>
        <v>0.69450556426510834</v>
      </c>
      <c r="AM172">
        <f>((0.01)*SIN(RADIANS(AK172)))+'Centre of Gravity'!$E$8</f>
        <v>0.53846092175014371</v>
      </c>
    </row>
    <row r="173" spans="5:39">
      <c r="E173">
        <v>170</v>
      </c>
      <c r="F173">
        <f t="shared" si="22"/>
        <v>-0.2953438451283612</v>
      </c>
      <c r="G173">
        <f t="shared" si="23"/>
        <v>0.35197708848231241</v>
      </c>
      <c r="I173">
        <v>170</v>
      </c>
      <c r="J173">
        <f t="shared" si="16"/>
        <v>1.0978384618354924</v>
      </c>
      <c r="K173">
        <f t="shared" si="20"/>
        <v>0.36606086661431547</v>
      </c>
      <c r="M173">
        <v>170</v>
      </c>
      <c r="N173">
        <f t="shared" si="17"/>
        <v>0.71119361569869233</v>
      </c>
      <c r="O173">
        <f t="shared" si="21"/>
        <v>0.42731840244777275</v>
      </c>
      <c r="Q173">
        <v>170</v>
      </c>
      <c r="R173">
        <f t="shared" si="18"/>
        <v>1.2865473234676916</v>
      </c>
      <c r="S173">
        <f t="shared" si="19"/>
        <v>0.33278640280977834</v>
      </c>
      <c r="AG173">
        <v>170</v>
      </c>
      <c r="AH173">
        <f>(0.01)*COS(RADIANS(AG173))+'Centre of Gravity'!$F$7</f>
        <v>0.78579395557470988</v>
      </c>
      <c r="AI173">
        <f>((0.01)*SIN(RADIANS(AG173)))+'Centre of Gravity'!$F$8</f>
        <v>0.71736285950182388</v>
      </c>
      <c r="AK173">
        <v>170</v>
      </c>
      <c r="AL173">
        <f>(0.01)*COS(RADIANS(AK173))+'Centre of Gravity'!$E$7</f>
        <v>0.69447375856946292</v>
      </c>
      <c r="AM173">
        <f>((0.01)*SIN(RADIANS(AK173)))+'Centre of Gravity'!$E$8</f>
        <v>0.53828931357304755</v>
      </c>
    </row>
    <row r="174" spans="5:39">
      <c r="E174">
        <v>171</v>
      </c>
      <c r="F174">
        <f t="shared" si="22"/>
        <v>-0.29620773334448181</v>
      </c>
      <c r="G174">
        <f t="shared" si="23"/>
        <v>0.34681469606556525</v>
      </c>
      <c r="I174">
        <v>171</v>
      </c>
      <c r="J174">
        <f t="shared" si="16"/>
        <v>1.0969400065683765</v>
      </c>
      <c r="K174">
        <f t="shared" si="20"/>
        <v>0.36069190964604797</v>
      </c>
      <c r="M174">
        <v>171</v>
      </c>
      <c r="N174">
        <f t="shared" si="17"/>
        <v>0.7110722133350097</v>
      </c>
      <c r="O174">
        <f t="shared" si="21"/>
        <v>0.42659293052912051</v>
      </c>
      <c r="Q174">
        <v>171</v>
      </c>
      <c r="R174">
        <f t="shared" si="18"/>
        <v>1.2862008463932169</v>
      </c>
      <c r="S174">
        <f t="shared" si="19"/>
        <v>0.33071593745503891</v>
      </c>
      <c r="AG174">
        <v>171</v>
      </c>
      <c r="AH174">
        <f>(0.01)*COS(RADIANS(AG174))+'Centre of Gravity'!$F$7</f>
        <v>0.78576514969888056</v>
      </c>
      <c r="AI174">
        <f>((0.01)*SIN(RADIANS(AG174)))+'Centre of Gravity'!$F$8</f>
        <v>0.71719072237555692</v>
      </c>
      <c r="AK174">
        <v>171</v>
      </c>
      <c r="AL174">
        <f>(0.01)*COS(RADIANS(AK174))+'Centre of Gravity'!$E$7</f>
        <v>0.6944449526936336</v>
      </c>
      <c r="AM174">
        <f>((0.01)*SIN(RADIANS(AK174)))+'Centre of Gravity'!$E$8</f>
        <v>0.53811717644678059</v>
      </c>
    </row>
    <row r="175" spans="5:39">
      <c r="E175">
        <v>172</v>
      </c>
      <c r="F175">
        <f t="shared" si="22"/>
        <v>-0.29698139381559696</v>
      </c>
      <c r="G175">
        <f t="shared" si="23"/>
        <v>0.34163801297792362</v>
      </c>
      <c r="I175">
        <v>172</v>
      </c>
      <c r="J175">
        <f t="shared" si="16"/>
        <v>1.0961353893595043</v>
      </c>
      <c r="K175">
        <f t="shared" si="20"/>
        <v>0.35530809018944431</v>
      </c>
      <c r="M175">
        <v>172</v>
      </c>
      <c r="N175">
        <f t="shared" si="17"/>
        <v>0.71096349069227838</v>
      </c>
      <c r="O175">
        <f t="shared" si="21"/>
        <v>0.42586545033996193</v>
      </c>
      <c r="Q175">
        <v>172</v>
      </c>
      <c r="R175">
        <f t="shared" si="18"/>
        <v>1.285890556691764</v>
      </c>
      <c r="S175">
        <f t="shared" si="19"/>
        <v>0.32863974058347661</v>
      </c>
      <c r="AG175">
        <v>172</v>
      </c>
      <c r="AH175">
        <f>(0.01)*COS(RADIANS(AG175))+'Centre of Gravity'!$F$7</f>
        <v>0.78573935241741621</v>
      </c>
      <c r="AI175">
        <f>((0.01)*SIN(RADIANS(AG175)))+'Centre of Gravity'!$F$8</f>
        <v>0.71701810873475524</v>
      </c>
      <c r="AK175">
        <v>172</v>
      </c>
      <c r="AL175">
        <f>(0.01)*COS(RADIANS(AK175))+'Centre of Gravity'!$E$7</f>
        <v>0.69441915541216925</v>
      </c>
      <c r="AM175">
        <f>((0.01)*SIN(RADIANS(AK175)))+'Centre of Gravity'!$E$8</f>
        <v>0.53794456280597891</v>
      </c>
    </row>
    <row r="176" spans="5:39">
      <c r="E176">
        <v>173</v>
      </c>
      <c r="F176">
        <f t="shared" si="22"/>
        <v>-0.29766459087723246</v>
      </c>
      <c r="G176">
        <f t="shared" si="23"/>
        <v>0.33644861608720378</v>
      </c>
      <c r="I176">
        <v>173</v>
      </c>
      <c r="J176">
        <f t="shared" si="16"/>
        <v>1.0954248553030719</v>
      </c>
      <c r="K176">
        <f t="shared" si="20"/>
        <v>0.34991104820806546</v>
      </c>
      <c r="M176">
        <v>173</v>
      </c>
      <c r="N176">
        <f t="shared" si="17"/>
        <v>0.71086748088846829</v>
      </c>
      <c r="O176">
        <f t="shared" si="21"/>
        <v>0.4251361834778099</v>
      </c>
      <c r="Q176">
        <v>173</v>
      </c>
      <c r="R176">
        <f t="shared" si="18"/>
        <v>1.2856165488805817</v>
      </c>
      <c r="S176">
        <f t="shared" si="19"/>
        <v>0.32655844462477113</v>
      </c>
      <c r="AG176">
        <v>173</v>
      </c>
      <c r="AH176">
        <f>(0.01)*COS(RADIANS(AG176))+'Centre of Gravity'!$F$7</f>
        <v>0.78571657158841868</v>
      </c>
      <c r="AI176">
        <f>((0.01)*SIN(RADIANS(AG176)))+'Centre of Gravity'!$F$8</f>
        <v>0.71684507115920604</v>
      </c>
      <c r="AK176">
        <v>173</v>
      </c>
      <c r="AL176">
        <f>(0.01)*COS(RADIANS(AK176))+'Centre of Gravity'!$E$7</f>
        <v>0.69439637458317172</v>
      </c>
      <c r="AM176">
        <f>((0.01)*SIN(RADIANS(AK176)))+'Centre of Gravity'!$E$8</f>
        <v>0.5377715252304297</v>
      </c>
    </row>
    <row r="177" spans="5:39">
      <c r="E177">
        <v>174</v>
      </c>
      <c r="F177">
        <f t="shared" si="22"/>
        <v>-0.29825711642094516</v>
      </c>
      <c r="G177">
        <f t="shared" si="23"/>
        <v>0.33124808613396933</v>
      </c>
      <c r="I177">
        <v>174</v>
      </c>
      <c r="J177">
        <f t="shared" si="16"/>
        <v>1.0948086208346357</v>
      </c>
      <c r="K177">
        <f t="shared" si="20"/>
        <v>0.34450242769318118</v>
      </c>
      <c r="M177">
        <v>174</v>
      </c>
      <c r="N177">
        <f t="shared" si="17"/>
        <v>0.7107842131690959</v>
      </c>
      <c r="O177">
        <f t="shared" si="21"/>
        <v>0.42440535208441527</v>
      </c>
      <c r="Q177">
        <v>174</v>
      </c>
      <c r="R177">
        <f t="shared" si="18"/>
        <v>1.2853789064251042</v>
      </c>
      <c r="S177">
        <f t="shared" si="19"/>
        <v>0.32447268356183334</v>
      </c>
      <c r="AG177">
        <v>174</v>
      </c>
      <c r="AH177">
        <f>(0.01)*COS(RADIANS(AG177))+'Centre of Gravity'!$F$7</f>
        <v>0.78569681415114923</v>
      </c>
      <c r="AI177">
        <f>((0.01)*SIN(RADIANS(AG177)))+'Centre of Gravity'!$F$8</f>
        <v>0.71667166235783109</v>
      </c>
      <c r="AK177">
        <v>174</v>
      </c>
      <c r="AL177">
        <f>(0.01)*COS(RADIANS(AK177))+'Centre of Gravity'!$E$7</f>
        <v>0.69437661714590226</v>
      </c>
      <c r="AM177">
        <f>((0.01)*SIN(RADIANS(AK177)))+'Centre of Gravity'!$E$8</f>
        <v>0.53759811642905475</v>
      </c>
    </row>
    <row r="178" spans="5:39">
      <c r="E178">
        <v>175</v>
      </c>
      <c r="F178">
        <f t="shared" si="22"/>
        <v>-0.29875878995771449</v>
      </c>
      <c r="G178">
        <f t="shared" si="23"/>
        <v>0.32603800725002269</v>
      </c>
      <c r="I178">
        <v>175</v>
      </c>
      <c r="J178">
        <f t="shared" si="16"/>
        <v>1.0942868736651845</v>
      </c>
      <c r="K178">
        <f t="shared" si="20"/>
        <v>0.33908387616299451</v>
      </c>
      <c r="M178">
        <v>175</v>
      </c>
      <c r="N178">
        <f t="shared" si="17"/>
        <v>0.7107137128983152</v>
      </c>
      <c r="O178">
        <f t="shared" si="21"/>
        <v>0.42367317877810001</v>
      </c>
      <c r="Q178">
        <v>175</v>
      </c>
      <c r="R178">
        <f t="shared" si="18"/>
        <v>1.2851777017135249</v>
      </c>
      <c r="S178">
        <f t="shared" si="19"/>
        <v>0.32238309273768828</v>
      </c>
      <c r="AG178">
        <v>175</v>
      </c>
      <c r="AH178">
        <f>(0.01)*COS(RADIANS(AG178))+'Centre of Gravity'!$F$7</f>
        <v>0.78568008612391449</v>
      </c>
      <c r="AI178">
        <f>((0.01)*SIN(RADIANS(AG178)))+'Centre of Gravity'!$F$8</f>
        <v>0.71649793515263116</v>
      </c>
      <c r="AK178">
        <v>175</v>
      </c>
      <c r="AL178">
        <f>(0.01)*COS(RADIANS(AK178))+'Centre of Gravity'!$E$7</f>
        <v>0.69435988911866753</v>
      </c>
      <c r="AM178">
        <f>((0.01)*SIN(RADIANS(AK178)))+'Centre of Gravity'!$E$8</f>
        <v>0.53742438922385483</v>
      </c>
    </row>
    <row r="179" spans="5:39">
      <c r="E179">
        <v>176</v>
      </c>
      <c r="F179">
        <f t="shared" si="22"/>
        <v>-0.29916945867292127</v>
      </c>
      <c r="G179">
        <f t="shared" si="23"/>
        <v>0.32081996647586325</v>
      </c>
      <c r="I179">
        <v>176</v>
      </c>
      <c r="J179">
        <f t="shared" si="16"/>
        <v>1.093859772723961</v>
      </c>
      <c r="K179">
        <f t="shared" si="20"/>
        <v>0.33365704416079273</v>
      </c>
      <c r="M179">
        <v>176</v>
      </c>
      <c r="N179">
        <f t="shared" si="17"/>
        <v>0.71065600155119157</v>
      </c>
      <c r="O179">
        <f t="shared" si="21"/>
        <v>0.42293988658594617</v>
      </c>
      <c r="Q179">
        <v>176</v>
      </c>
      <c r="R179">
        <f t="shared" si="18"/>
        <v>1.2850129960347483</v>
      </c>
      <c r="S179">
        <f t="shared" si="19"/>
        <v>0.32029030866194336</v>
      </c>
      <c r="AG179">
        <v>176</v>
      </c>
      <c r="AH179">
        <f>(0.01)*COS(RADIANS(AG179))+'Centre of Gravity'!$F$7</f>
        <v>0.7856663926022337</v>
      </c>
      <c r="AI179">
        <f>((0.01)*SIN(RADIANS(AG179)))+'Centre of Gravity'!$F$8</f>
        <v>0.71632394246259579</v>
      </c>
      <c r="AK179">
        <v>176</v>
      </c>
      <c r="AL179">
        <f>(0.01)*COS(RADIANS(AK179))+'Centre of Gravity'!$E$7</f>
        <v>0.69434619559698674</v>
      </c>
      <c r="AM179">
        <f>((0.01)*SIN(RADIANS(AK179)))+'Centre of Gravity'!$E$8</f>
        <v>0.53725039653381945</v>
      </c>
    </row>
    <row r="180" spans="5:39">
      <c r="E180">
        <v>177</v>
      </c>
      <c r="F180">
        <f t="shared" si="22"/>
        <v>-0.2994889974728967</v>
      </c>
      <c r="G180">
        <f t="shared" si="23"/>
        <v>0.31559555327725886</v>
      </c>
      <c r="I180">
        <v>177</v>
      </c>
      <c r="J180">
        <f t="shared" si="16"/>
        <v>1.0935274481100485</v>
      </c>
      <c r="K180">
        <f t="shared" si="20"/>
        <v>0.32822358475217411</v>
      </c>
      <c r="M180">
        <v>177</v>
      </c>
      <c r="N180">
        <f t="shared" si="17"/>
        <v>0.71061109670716027</v>
      </c>
      <c r="O180">
        <f t="shared" si="21"/>
        <v>0.42220569887585885</v>
      </c>
      <c r="Q180">
        <v>177</v>
      </c>
      <c r="R180">
        <f t="shared" si="18"/>
        <v>1.2848848395597199</v>
      </c>
      <c r="S180">
        <f t="shared" si="19"/>
        <v>0.31819496881690124</v>
      </c>
      <c r="AG180">
        <v>177</v>
      </c>
      <c r="AH180">
        <f>(0.01)*COS(RADIANS(AG180))+'Centre of Gravity'!$F$7</f>
        <v>0.78565573775728625</v>
      </c>
      <c r="AI180">
        <f>((0.01)*SIN(RADIANS(AG180)))+'Centre of Gravity'!$F$8</f>
        <v>0.71614973728758402</v>
      </c>
      <c r="AK180">
        <v>177</v>
      </c>
      <c r="AL180">
        <f>(0.01)*COS(RADIANS(AK180))+'Centre of Gravity'!$E$7</f>
        <v>0.69433554075203929</v>
      </c>
      <c r="AM180">
        <f>((0.01)*SIN(RADIANS(AK180)))+'Centre of Gravity'!$E$8</f>
        <v>0.53707619135880769</v>
      </c>
    </row>
    <row r="181" spans="5:39">
      <c r="E181">
        <v>178</v>
      </c>
      <c r="F181">
        <f t="shared" si="22"/>
        <v>-0.29971730902302685</v>
      </c>
      <c r="G181">
        <f t="shared" si="23"/>
        <v>0.31036635906108007</v>
      </c>
      <c r="I181">
        <v>178</v>
      </c>
      <c r="J181">
        <f t="shared" si="16"/>
        <v>1.0932900010527442</v>
      </c>
      <c r="K181">
        <f t="shared" si="20"/>
        <v>0.32278515302151006</v>
      </c>
      <c r="M181">
        <v>178</v>
      </c>
      <c r="N181">
        <f t="shared" si="17"/>
        <v>0.710579012044672</v>
      </c>
      <c r="O181">
        <f t="shared" si="21"/>
        <v>0.42147083928852691</v>
      </c>
      <c r="Q181">
        <v>178</v>
      </c>
      <c r="R181">
        <f t="shared" si="18"/>
        <v>1.2847932713261432</v>
      </c>
      <c r="S181">
        <f t="shared" si="19"/>
        <v>0.31609771146337678</v>
      </c>
      <c r="AG181">
        <v>178</v>
      </c>
      <c r="AH181">
        <f>(0.01)*COS(RADIANS(AG181))+'Centre of Gravity'!$F$7</f>
        <v>0.78564812483464097</v>
      </c>
      <c r="AI181">
        <f>((0.01)*SIN(RADIANS(AG181)))+'Centre of Gravity'!$F$8</f>
        <v>0.71597537269217959</v>
      </c>
      <c r="AK181">
        <v>178</v>
      </c>
      <c r="AL181">
        <f>(0.01)*COS(RADIANS(AK181))+'Centre of Gravity'!$E$7</f>
        <v>0.69432792782939401</v>
      </c>
      <c r="AM181">
        <f>((0.01)*SIN(RADIANS(AK181)))+'Centre of Gravity'!$E$8</f>
        <v>0.53690182676340326</v>
      </c>
    </row>
    <row r="182" spans="5:39">
      <c r="E182">
        <v>179</v>
      </c>
      <c r="F182">
        <f t="shared" si="22"/>
        <v>-0.29985432377740173</v>
      </c>
      <c r="G182">
        <f t="shared" si="23"/>
        <v>0.30513397669054132</v>
      </c>
      <c r="I182">
        <v>179</v>
      </c>
      <c r="J182">
        <f t="shared" si="16"/>
        <v>1.0931475038807217</v>
      </c>
      <c r="K182">
        <f t="shared" si="20"/>
        <v>0.31734340556778867</v>
      </c>
      <c r="M182">
        <v>179</v>
      </c>
      <c r="N182">
        <f t="shared" si="17"/>
        <v>0.7105597573370257</v>
      </c>
      <c r="O182">
        <f t="shared" si="21"/>
        <v>0.42073553166929928</v>
      </c>
      <c r="Q182">
        <v>179</v>
      </c>
      <c r="R182">
        <f t="shared" si="18"/>
        <v>1.2847383192265893</v>
      </c>
      <c r="S182">
        <f t="shared" si="19"/>
        <v>0.31399917544627642</v>
      </c>
      <c r="AG182">
        <v>179</v>
      </c>
      <c r="AH182">
        <f>(0.01)*COS(RADIANS(AG182))+'Centre of Gravity'!$F$7</f>
        <v>0.78564355615326809</v>
      </c>
      <c r="AI182">
        <f>((0.01)*SIN(RADIANS(AG182)))+'Centre of Gravity'!$F$8</f>
        <v>0.71580090178952738</v>
      </c>
      <c r="AK182">
        <v>179</v>
      </c>
      <c r="AL182">
        <f>(0.01)*COS(RADIANS(AK182))+'Centre of Gravity'!$E$7</f>
        <v>0.69432335914802112</v>
      </c>
      <c r="AM182">
        <f>((0.01)*SIN(RADIANS(AK182)))+'Centre of Gravity'!$E$8</f>
        <v>0.53672735586075104</v>
      </c>
    </row>
    <row r="183" spans="5:39">
      <c r="E183">
        <v>180</v>
      </c>
      <c r="F183">
        <f t="shared" si="22"/>
        <v>-0.2999</v>
      </c>
      <c r="G183">
        <f t="shared" si="23"/>
        <v>0.29990000000000006</v>
      </c>
      <c r="I183">
        <v>180</v>
      </c>
      <c r="J183">
        <f t="shared" si="16"/>
        <v>1.0931000000000002</v>
      </c>
      <c r="K183">
        <f t="shared" si="20"/>
        <v>0.31190000000000001</v>
      </c>
      <c r="M183">
        <v>180</v>
      </c>
      <c r="N183">
        <f t="shared" si="17"/>
        <v>0.71055333844939184</v>
      </c>
      <c r="O183">
        <f t="shared" si="21"/>
        <v>0.42</v>
      </c>
      <c r="Q183">
        <v>180</v>
      </c>
      <c r="R183">
        <f t="shared" si="18"/>
        <v>1.2847200000000001</v>
      </c>
      <c r="S183">
        <f t="shared" si="19"/>
        <v>0.31189999999999996</v>
      </c>
      <c r="AG183">
        <v>180</v>
      </c>
      <c r="AH183">
        <f>(0.01)*COS(RADIANS(AG183))+'Centre of Gravity'!$F$7</f>
        <v>0.78564203310483194</v>
      </c>
      <c r="AI183">
        <f>((0.01)*SIN(RADIANS(AG183)))+'Centre of Gravity'!$F$8</f>
        <v>0.71562637772515458</v>
      </c>
      <c r="AK183">
        <v>180</v>
      </c>
      <c r="AL183">
        <f>(0.01)*COS(RADIANS(AK183))+'Centre of Gravity'!$E$7</f>
        <v>0.69432183609958498</v>
      </c>
      <c r="AM183">
        <f>((0.01)*SIN(RADIANS(AK183)))+'Centre of Gravity'!$E$8</f>
        <v>0.53655283179637825</v>
      </c>
    </row>
    <row r="184" spans="5:39">
      <c r="E184">
        <v>181</v>
      </c>
      <c r="F184">
        <f t="shared" si="22"/>
        <v>-0.29985432377740173</v>
      </c>
      <c r="G184">
        <f t="shared" si="23"/>
        <v>0.29466602330945862</v>
      </c>
      <c r="I184">
        <v>181</v>
      </c>
      <c r="J184">
        <f t="shared" si="16"/>
        <v>1.0931475038807217</v>
      </c>
      <c r="K184">
        <f t="shared" si="20"/>
        <v>0.30645659443221118</v>
      </c>
      <c r="M184">
        <v>181</v>
      </c>
      <c r="N184">
        <f t="shared" si="17"/>
        <v>0.7105597573370257</v>
      </c>
      <c r="O184">
        <f t="shared" si="21"/>
        <v>0.41926446833070069</v>
      </c>
      <c r="Q184">
        <v>181</v>
      </c>
      <c r="R184">
        <f t="shared" si="18"/>
        <v>1.2847383192265893</v>
      </c>
      <c r="S184">
        <f t="shared" si="19"/>
        <v>0.30980082455372349</v>
      </c>
      <c r="AG184">
        <v>181</v>
      </c>
      <c r="AH184">
        <f>(0.01)*COS(RADIANS(AG184))+'Centre of Gravity'!$F$7</f>
        <v>0.78564355615326809</v>
      </c>
      <c r="AI184">
        <f>((0.01)*SIN(RADIANS(AG184)))+'Centre of Gravity'!$F$8</f>
        <v>0.71545185366078179</v>
      </c>
      <c r="AK184">
        <v>181</v>
      </c>
      <c r="AL184">
        <f>(0.01)*COS(RADIANS(AK184))+'Centre of Gravity'!$E$7</f>
        <v>0.69432335914802112</v>
      </c>
      <c r="AM184">
        <f>((0.01)*SIN(RADIANS(AK184)))+'Centre of Gravity'!$E$8</f>
        <v>0.53637830773200545</v>
      </c>
    </row>
    <row r="185" spans="5:39">
      <c r="E185">
        <v>182</v>
      </c>
      <c r="F185">
        <f t="shared" si="22"/>
        <v>-0.29971730902302685</v>
      </c>
      <c r="G185">
        <f t="shared" si="23"/>
        <v>0.28943364093891999</v>
      </c>
      <c r="I185">
        <v>182</v>
      </c>
      <c r="J185">
        <f t="shared" si="16"/>
        <v>1.0932900010527442</v>
      </c>
      <c r="K185">
        <f t="shared" si="20"/>
        <v>0.3010148469784899</v>
      </c>
      <c r="M185">
        <v>182</v>
      </c>
      <c r="N185">
        <f t="shared" si="17"/>
        <v>0.710579012044672</v>
      </c>
      <c r="O185">
        <f t="shared" si="21"/>
        <v>0.41852916071147306</v>
      </c>
      <c r="Q185">
        <v>182</v>
      </c>
      <c r="R185">
        <f t="shared" si="18"/>
        <v>1.2847932713261432</v>
      </c>
      <c r="S185">
        <f t="shared" si="19"/>
        <v>0.30770228853662313</v>
      </c>
      <c r="AG185">
        <v>182</v>
      </c>
      <c r="AH185">
        <f>(0.01)*COS(RADIANS(AG185))+'Centre of Gravity'!$F$7</f>
        <v>0.78564812483464097</v>
      </c>
      <c r="AI185">
        <f>((0.01)*SIN(RADIANS(AG185)))+'Centre of Gravity'!$F$8</f>
        <v>0.71527738275812958</v>
      </c>
      <c r="AK185">
        <v>182</v>
      </c>
      <c r="AL185">
        <f>(0.01)*COS(RADIANS(AK185))+'Centre of Gravity'!$E$7</f>
        <v>0.69432792782939401</v>
      </c>
      <c r="AM185">
        <f>((0.01)*SIN(RADIANS(AK185)))+'Centre of Gravity'!$E$8</f>
        <v>0.53620383682935324</v>
      </c>
    </row>
    <row r="186" spans="5:39">
      <c r="E186">
        <v>183</v>
      </c>
      <c r="F186">
        <f t="shared" si="22"/>
        <v>-0.2994889974728967</v>
      </c>
      <c r="G186">
        <f t="shared" si="23"/>
        <v>0.28420444672274126</v>
      </c>
      <c r="I186">
        <v>183</v>
      </c>
      <c r="J186">
        <f t="shared" si="16"/>
        <v>1.0935274481100485</v>
      </c>
      <c r="K186">
        <f t="shared" si="20"/>
        <v>0.29557641524782585</v>
      </c>
      <c r="M186">
        <v>183</v>
      </c>
      <c r="N186">
        <f t="shared" si="17"/>
        <v>0.71061109670716027</v>
      </c>
      <c r="O186">
        <f t="shared" si="21"/>
        <v>0.41779430112414112</v>
      </c>
      <c r="Q186">
        <v>183</v>
      </c>
      <c r="R186">
        <f t="shared" si="18"/>
        <v>1.2848848395597199</v>
      </c>
      <c r="S186">
        <f t="shared" si="19"/>
        <v>0.30560503118309873</v>
      </c>
      <c r="AG186">
        <v>183</v>
      </c>
      <c r="AH186">
        <f>(0.01)*COS(RADIANS(AG186))+'Centre of Gravity'!$F$7</f>
        <v>0.78565573775728625</v>
      </c>
      <c r="AI186">
        <f>((0.01)*SIN(RADIANS(AG186)))+'Centre of Gravity'!$F$8</f>
        <v>0.71510301816272515</v>
      </c>
      <c r="AK186">
        <v>183</v>
      </c>
      <c r="AL186">
        <f>(0.01)*COS(RADIANS(AK186))+'Centre of Gravity'!$E$7</f>
        <v>0.69433554075203929</v>
      </c>
      <c r="AM186">
        <f>((0.01)*SIN(RADIANS(AK186)))+'Centre of Gravity'!$E$8</f>
        <v>0.53602947223394881</v>
      </c>
    </row>
    <row r="187" spans="5:39">
      <c r="E187">
        <v>184</v>
      </c>
      <c r="F187">
        <f t="shared" si="22"/>
        <v>-0.29916945867292127</v>
      </c>
      <c r="G187">
        <f t="shared" si="23"/>
        <v>0.27898003352413681</v>
      </c>
      <c r="I187">
        <v>184</v>
      </c>
      <c r="J187">
        <f t="shared" si="16"/>
        <v>1.093859772723961</v>
      </c>
      <c r="K187">
        <f t="shared" si="20"/>
        <v>0.29014295583920729</v>
      </c>
      <c r="M187">
        <v>184</v>
      </c>
      <c r="N187">
        <f t="shared" si="17"/>
        <v>0.71065600155119157</v>
      </c>
      <c r="O187">
        <f t="shared" si="21"/>
        <v>0.4170601134140538</v>
      </c>
      <c r="Q187">
        <v>184</v>
      </c>
      <c r="R187">
        <f t="shared" si="18"/>
        <v>1.2850129960347483</v>
      </c>
      <c r="S187">
        <f t="shared" si="19"/>
        <v>0.30350969133805655</v>
      </c>
      <c r="AG187">
        <v>184</v>
      </c>
      <c r="AH187">
        <f>(0.01)*COS(RADIANS(AG187))+'Centre of Gravity'!$F$7</f>
        <v>0.7856663926022337</v>
      </c>
      <c r="AI187">
        <f>((0.01)*SIN(RADIANS(AG187)))+'Centre of Gravity'!$F$8</f>
        <v>0.71492881298771338</v>
      </c>
      <c r="AK187">
        <v>184</v>
      </c>
      <c r="AL187">
        <f>(0.01)*COS(RADIANS(AK187))+'Centre of Gravity'!$E$7</f>
        <v>0.69434619559698674</v>
      </c>
      <c r="AM187">
        <f>((0.01)*SIN(RADIANS(AK187)))+'Centre of Gravity'!$E$8</f>
        <v>0.53585526705893705</v>
      </c>
    </row>
    <row r="188" spans="5:39">
      <c r="E188">
        <v>185</v>
      </c>
      <c r="F188">
        <f t="shared" si="22"/>
        <v>-0.29875878995771449</v>
      </c>
      <c r="G188">
        <f t="shared" si="23"/>
        <v>0.27376199274997737</v>
      </c>
      <c r="I188">
        <v>185</v>
      </c>
      <c r="J188">
        <f t="shared" si="16"/>
        <v>1.0942868736651845</v>
      </c>
      <c r="K188">
        <f t="shared" si="20"/>
        <v>0.28471612383700545</v>
      </c>
      <c r="M188">
        <v>185</v>
      </c>
      <c r="N188">
        <f t="shared" si="17"/>
        <v>0.7107137128983152</v>
      </c>
      <c r="O188">
        <f t="shared" si="21"/>
        <v>0.41632682122189996</v>
      </c>
      <c r="Q188">
        <v>185</v>
      </c>
      <c r="R188">
        <f t="shared" si="18"/>
        <v>1.2851777017135249</v>
      </c>
      <c r="S188">
        <f t="shared" si="19"/>
        <v>0.30141690726231168</v>
      </c>
      <c r="AG188">
        <v>185</v>
      </c>
      <c r="AH188">
        <f>(0.01)*COS(RADIANS(AG188))+'Centre of Gravity'!$F$7</f>
        <v>0.78568008612391449</v>
      </c>
      <c r="AI188">
        <f>((0.01)*SIN(RADIANS(AG188)))+'Centre of Gravity'!$F$8</f>
        <v>0.71475482029767801</v>
      </c>
      <c r="AK188">
        <v>185</v>
      </c>
      <c r="AL188">
        <f>(0.01)*COS(RADIANS(AK188))+'Centre of Gravity'!$E$7</f>
        <v>0.69435988911866753</v>
      </c>
      <c r="AM188">
        <f>((0.01)*SIN(RADIANS(AK188)))+'Centre of Gravity'!$E$8</f>
        <v>0.53568127436890167</v>
      </c>
    </row>
    <row r="189" spans="5:39">
      <c r="E189">
        <v>186</v>
      </c>
      <c r="F189">
        <f t="shared" si="22"/>
        <v>-0.29825711642094516</v>
      </c>
      <c r="G189">
        <f t="shared" si="23"/>
        <v>0.26855191386603072</v>
      </c>
      <c r="I189">
        <v>186</v>
      </c>
      <c r="J189">
        <f t="shared" si="16"/>
        <v>1.0948086208346357</v>
      </c>
      <c r="K189">
        <f t="shared" si="20"/>
        <v>0.27929757230681884</v>
      </c>
      <c r="M189">
        <v>186</v>
      </c>
      <c r="N189">
        <f t="shared" si="17"/>
        <v>0.7107842131690959</v>
      </c>
      <c r="O189">
        <f t="shared" si="21"/>
        <v>0.4155946479155847</v>
      </c>
      <c r="Q189">
        <v>186</v>
      </c>
      <c r="R189">
        <f t="shared" si="18"/>
        <v>1.2853789064251042</v>
      </c>
      <c r="S189">
        <f t="shared" si="19"/>
        <v>0.29932731643816657</v>
      </c>
      <c r="AG189">
        <v>186</v>
      </c>
      <c r="AH189">
        <f>(0.01)*COS(RADIANS(AG189))+'Centre of Gravity'!$F$7</f>
        <v>0.78569681415114923</v>
      </c>
      <c r="AI189">
        <f>((0.01)*SIN(RADIANS(AG189)))+'Centre of Gravity'!$F$8</f>
        <v>0.71458109309247808</v>
      </c>
      <c r="AK189">
        <v>186</v>
      </c>
      <c r="AL189">
        <f>(0.01)*COS(RADIANS(AK189))+'Centre of Gravity'!$E$7</f>
        <v>0.69437661714590226</v>
      </c>
      <c r="AM189">
        <f>((0.01)*SIN(RADIANS(AK189)))+'Centre of Gravity'!$E$8</f>
        <v>0.53550754716370175</v>
      </c>
    </row>
    <row r="190" spans="5:39">
      <c r="E190">
        <v>187</v>
      </c>
      <c r="F190">
        <f t="shared" si="22"/>
        <v>-0.29766459087723252</v>
      </c>
      <c r="G190">
        <f t="shared" si="23"/>
        <v>0.26335138391279633</v>
      </c>
      <c r="I190">
        <v>187</v>
      </c>
      <c r="J190">
        <f t="shared" si="16"/>
        <v>1.0954248553030717</v>
      </c>
      <c r="K190">
        <f t="shared" si="20"/>
        <v>0.27388895179193451</v>
      </c>
      <c r="M190">
        <v>187</v>
      </c>
      <c r="N190">
        <f t="shared" si="17"/>
        <v>0.71086748088846829</v>
      </c>
      <c r="O190">
        <f t="shared" si="21"/>
        <v>0.41486381652219007</v>
      </c>
      <c r="Q190">
        <v>187</v>
      </c>
      <c r="R190">
        <f t="shared" si="18"/>
        <v>1.2856165488805817</v>
      </c>
      <c r="S190">
        <f t="shared" si="19"/>
        <v>0.29724155537522884</v>
      </c>
      <c r="AG190">
        <v>187</v>
      </c>
      <c r="AH190">
        <f>(0.01)*COS(RADIANS(AG190))+'Centre of Gravity'!$F$7</f>
        <v>0.78571657158841868</v>
      </c>
      <c r="AI190">
        <f>((0.01)*SIN(RADIANS(AG190)))+'Centre of Gravity'!$F$8</f>
        <v>0.71440768429110313</v>
      </c>
      <c r="AK190">
        <v>187</v>
      </c>
      <c r="AL190">
        <f>(0.01)*COS(RADIANS(AK190))+'Centre of Gravity'!$E$7</f>
        <v>0.69439637458317172</v>
      </c>
      <c r="AM190">
        <f>((0.01)*SIN(RADIANS(AK190)))+'Centre of Gravity'!$E$8</f>
        <v>0.53533413836232679</v>
      </c>
    </row>
    <row r="191" spans="5:39">
      <c r="E191">
        <v>188</v>
      </c>
      <c r="F191">
        <f t="shared" si="22"/>
        <v>-0.29698139381559691</v>
      </c>
      <c r="G191">
        <f t="shared" si="23"/>
        <v>0.25816198702207638</v>
      </c>
      <c r="I191">
        <v>188</v>
      </c>
      <c r="J191">
        <f t="shared" si="16"/>
        <v>1.0961353893595043</v>
      </c>
      <c r="K191">
        <f t="shared" si="20"/>
        <v>0.26849190981055554</v>
      </c>
      <c r="M191">
        <v>188</v>
      </c>
      <c r="N191">
        <f t="shared" si="17"/>
        <v>0.71096349069227838</v>
      </c>
      <c r="O191">
        <f t="shared" si="21"/>
        <v>0.41413454966003804</v>
      </c>
      <c r="Q191">
        <v>188</v>
      </c>
      <c r="R191">
        <f t="shared" si="18"/>
        <v>1.285890556691764</v>
      </c>
      <c r="S191">
        <f t="shared" si="19"/>
        <v>0.2951602594165233</v>
      </c>
      <c r="AG191">
        <v>188</v>
      </c>
      <c r="AH191">
        <f>(0.01)*COS(RADIANS(AG191))+'Centre of Gravity'!$F$7</f>
        <v>0.78573935241741621</v>
      </c>
      <c r="AI191">
        <f>((0.01)*SIN(RADIANS(AG191)))+'Centre of Gravity'!$F$8</f>
        <v>0.71423464671555392</v>
      </c>
      <c r="AK191">
        <v>188</v>
      </c>
      <c r="AL191">
        <f>(0.01)*COS(RADIANS(AK191))+'Centre of Gravity'!$E$7</f>
        <v>0.69441915541216925</v>
      </c>
      <c r="AM191">
        <f>((0.01)*SIN(RADIANS(AK191)))+'Centre of Gravity'!$E$8</f>
        <v>0.53516110078677759</v>
      </c>
    </row>
    <row r="192" spans="5:39">
      <c r="E192">
        <v>189</v>
      </c>
      <c r="F192">
        <f t="shared" si="22"/>
        <v>-0.29620773334448181</v>
      </c>
      <c r="G192">
        <f t="shared" si="23"/>
        <v>0.2529853039344348</v>
      </c>
      <c r="I192">
        <v>189</v>
      </c>
      <c r="J192">
        <f t="shared" si="16"/>
        <v>1.0969400065683765</v>
      </c>
      <c r="K192">
        <f t="shared" si="20"/>
        <v>0.263108090353952</v>
      </c>
      <c r="M192">
        <v>189</v>
      </c>
      <c r="N192">
        <f t="shared" si="17"/>
        <v>0.7110722133350097</v>
      </c>
      <c r="O192">
        <f t="shared" si="21"/>
        <v>0.41340706947087946</v>
      </c>
      <c r="Q192">
        <v>189</v>
      </c>
      <c r="R192">
        <f t="shared" si="18"/>
        <v>1.2862008463932169</v>
      </c>
      <c r="S192">
        <f t="shared" si="19"/>
        <v>0.293084062544961</v>
      </c>
      <c r="AG192">
        <v>189</v>
      </c>
      <c r="AH192">
        <f>(0.01)*COS(RADIANS(AG192))+'Centre of Gravity'!$F$7</f>
        <v>0.78576514969888056</v>
      </c>
      <c r="AI192">
        <f>((0.01)*SIN(RADIANS(AG192)))+'Centre of Gravity'!$F$8</f>
        <v>0.71406203307475224</v>
      </c>
      <c r="AK192">
        <v>189</v>
      </c>
      <c r="AL192">
        <f>(0.01)*COS(RADIANS(AK192))+'Centre of Gravity'!$E$7</f>
        <v>0.6944449526936336</v>
      </c>
      <c r="AM192">
        <f>((0.01)*SIN(RADIANS(AK192)))+'Centre of Gravity'!$E$8</f>
        <v>0.53498848714597591</v>
      </c>
    </row>
    <row r="193" spans="5:39">
      <c r="E193">
        <v>190</v>
      </c>
      <c r="F193">
        <f t="shared" si="22"/>
        <v>-0.2953438451283612</v>
      </c>
      <c r="G193">
        <f t="shared" si="23"/>
        <v>0.24782291151768754</v>
      </c>
      <c r="I193">
        <v>190</v>
      </c>
      <c r="J193">
        <f t="shared" si="16"/>
        <v>1.0978384618354924</v>
      </c>
      <c r="K193">
        <f t="shared" si="20"/>
        <v>0.25773913338568433</v>
      </c>
      <c r="M193">
        <v>190</v>
      </c>
      <c r="N193">
        <f t="shared" si="17"/>
        <v>0.71119361569869233</v>
      </c>
      <c r="O193">
        <f t="shared" si="21"/>
        <v>0.41268159755222722</v>
      </c>
      <c r="Q193">
        <v>190</v>
      </c>
      <c r="R193">
        <f t="shared" si="18"/>
        <v>1.2865473234676916</v>
      </c>
      <c r="S193">
        <f t="shared" si="19"/>
        <v>0.29101359719022157</v>
      </c>
      <c r="AG193">
        <v>190</v>
      </c>
      <c r="AH193">
        <f>(0.01)*COS(RADIANS(AG193))+'Centre of Gravity'!$F$7</f>
        <v>0.78579395557470988</v>
      </c>
      <c r="AI193">
        <f>((0.01)*SIN(RADIANS(AG193)))+'Centre of Gravity'!$F$8</f>
        <v>0.71388989594848529</v>
      </c>
      <c r="AK193">
        <v>190</v>
      </c>
      <c r="AL193">
        <f>(0.01)*COS(RADIANS(AK193))+'Centre of Gravity'!$E$7</f>
        <v>0.69447375856946292</v>
      </c>
      <c r="AM193">
        <f>((0.01)*SIN(RADIANS(AK193)))+'Centre of Gravity'!$E$8</f>
        <v>0.53481635001970895</v>
      </c>
    </row>
    <row r="194" spans="5:39">
      <c r="E194">
        <v>191</v>
      </c>
      <c r="F194">
        <f t="shared" si="22"/>
        <v>-0.29438999231595442</v>
      </c>
      <c r="G194">
        <f t="shared" si="23"/>
        <v>0.24267638228657423</v>
      </c>
      <c r="I194">
        <v>191</v>
      </c>
      <c r="J194">
        <f t="shared" si="16"/>
        <v>1.0988304814826737</v>
      </c>
      <c r="K194">
        <f t="shared" si="20"/>
        <v>0.25238667434205564</v>
      </c>
      <c r="M194">
        <v>191</v>
      </c>
      <c r="N194">
        <f t="shared" si="17"/>
        <v>0.71132766080299004</v>
      </c>
      <c r="O194">
        <f t="shared" si="21"/>
        <v>0.41195835488985549</v>
      </c>
      <c r="Q194">
        <v>191</v>
      </c>
      <c r="R194">
        <f t="shared" si="18"/>
        <v>1.2869298823749149</v>
      </c>
      <c r="S194">
        <f t="shared" si="19"/>
        <v>0.28894949403610914</v>
      </c>
      <c r="AG194">
        <v>191</v>
      </c>
      <c r="AH194">
        <f>(0.01)*COS(RADIANS(AG194))+'Centre of Gravity'!$F$7</f>
        <v>0.78582576127035531</v>
      </c>
      <c r="AI194">
        <f>((0.01)*SIN(RADIANS(AG194)))+'Centre of Gravity'!$F$8</f>
        <v>0.71371828777138913</v>
      </c>
      <c r="AK194">
        <v>191</v>
      </c>
      <c r="AL194">
        <f>(0.01)*COS(RADIANS(AK194))+'Centre of Gravity'!$E$7</f>
        <v>0.69450556426510834</v>
      </c>
      <c r="AM194">
        <f>((0.01)*SIN(RADIANS(AK194)))+'Centre of Gravity'!$E$8</f>
        <v>0.53464474184261279</v>
      </c>
    </row>
    <row r="195" spans="5:39">
      <c r="E195">
        <v>192</v>
      </c>
      <c r="F195">
        <f t="shared" si="22"/>
        <v>-0.29334646546006832</v>
      </c>
      <c r="G195">
        <f t="shared" si="23"/>
        <v>0.23754728392375393</v>
      </c>
      <c r="I195">
        <v>192</v>
      </c>
      <c r="J195">
        <f t="shared" ref="J195:J258" si="24">($C$3)*COS(RADIANS(I195))+($C$14)</f>
        <v>1.0999157633311261</v>
      </c>
      <c r="K195">
        <f t="shared" si="20"/>
        <v>0.24705234363394077</v>
      </c>
      <c r="M195">
        <v>192</v>
      </c>
      <c r="N195">
        <f t="shared" ref="N195:N258" si="25">($C$8/2000)*COS(RADIANS(M195))+($V$4-($C$12/1000))</f>
        <v>0.71147430781646559</v>
      </c>
      <c r="O195">
        <f t="shared" si="21"/>
        <v>0.41123756179048548</v>
      </c>
      <c r="Q195">
        <v>192</v>
      </c>
      <c r="R195">
        <f t="shared" ref="R195:R258" si="26">($C$9/2000)*COS(RADIANS(Q195))+($C$14)</f>
        <v>1.2873484065837379</v>
      </c>
      <c r="S195">
        <f t="shared" ref="S195:S258" si="27">(($C$9/2000)*SIN(RADIANS(Q195)))+$C$3</f>
        <v>0.28689238182843985</v>
      </c>
      <c r="AG195">
        <v>192</v>
      </c>
      <c r="AH195">
        <f>(0.01)*COS(RADIANS(AG195))+'Centre of Gravity'!$F$7</f>
        <v>0.78586055709749392</v>
      </c>
      <c r="AI195">
        <f>((0.01)*SIN(RADIANS(AG195)))+'Centre of Gravity'!$F$8</f>
        <v>0.71354726081697695</v>
      </c>
      <c r="AK195">
        <v>192</v>
      </c>
      <c r="AL195">
        <f>(0.01)*COS(RADIANS(AK195))+'Centre of Gravity'!$E$7</f>
        <v>0.69454036009224696</v>
      </c>
      <c r="AM195">
        <f>((0.01)*SIN(RADIANS(AK195)))+'Centre of Gravity'!$E$8</f>
        <v>0.53447371488820061</v>
      </c>
    </row>
    <row r="196" spans="5:39">
      <c r="E196">
        <v>193</v>
      </c>
      <c r="F196">
        <f t="shared" si="22"/>
        <v>-0.29221358242909207</v>
      </c>
      <c r="G196">
        <f t="shared" si="23"/>
        <v>0.23243717880227488</v>
      </c>
      <c r="I196">
        <v>193</v>
      </c>
      <c r="J196">
        <f t="shared" si="24"/>
        <v>1.1010939767934853</v>
      </c>
      <c r="K196">
        <f t="shared" ref="K196:K259" si="28">(($C$3)*SIN(RADIANS(E196)))+$C$3</f>
        <v>0.24173776615014847</v>
      </c>
      <c r="M196">
        <v>193</v>
      </c>
      <c r="N196">
        <f t="shared" si="25"/>
        <v>0.71163351206901804</v>
      </c>
      <c r="O196">
        <f t="shared" ref="O196:O259" si="29">(($C$8/2000)*SIN(RADIANS(M196)))+($C$10/1000)</f>
        <v>0.41051943781467781</v>
      </c>
      <c r="Q196">
        <v>193</v>
      </c>
      <c r="R196">
        <f t="shared" si="26"/>
        <v>1.2878027686076319</v>
      </c>
      <c r="S196">
        <f t="shared" si="27"/>
        <v>0.28484288718351986</v>
      </c>
      <c r="AG196">
        <v>193</v>
      </c>
      <c r="AH196">
        <f>(0.01)*COS(RADIANS(AG196))+'Centre of Gravity'!$F$7</f>
        <v>0.7858983324569796</v>
      </c>
      <c r="AI196">
        <f>((0.01)*SIN(RADIANS(AG196)))+'Centre of Gravity'!$F$8</f>
        <v>0.71337686718171589</v>
      </c>
      <c r="AK196">
        <v>193</v>
      </c>
      <c r="AL196">
        <f>(0.01)*COS(RADIANS(AK196))+'Centre of Gravity'!$E$7</f>
        <v>0.69457813545173264</v>
      </c>
      <c r="AM196">
        <f>((0.01)*SIN(RADIANS(AK196)))+'Centre of Gravity'!$E$8</f>
        <v>0.53430332125293956</v>
      </c>
    </row>
    <row r="197" spans="5:39">
      <c r="E197">
        <v>194</v>
      </c>
      <c r="F197">
        <f t="shared" ref="F197:F260" si="30">($C$2)*COS(RADIANS(E197))</f>
        <v>-0.29099168831017136</v>
      </c>
      <c r="G197">
        <f t="shared" ref="G197:G260" si="31">(($C$2)*SIN(RADIANS(E197)))+$C$2</f>
        <v>0.2273476235096597</v>
      </c>
      <c r="I197">
        <v>194</v>
      </c>
      <c r="J197">
        <f t="shared" si="24"/>
        <v>1.1023647629745168</v>
      </c>
      <c r="K197">
        <f t="shared" si="28"/>
        <v>0.23644456076246367</v>
      </c>
      <c r="M197">
        <v>194</v>
      </c>
      <c r="N197">
        <f t="shared" si="25"/>
        <v>0.71180522506548993</v>
      </c>
      <c r="O197">
        <f t="shared" si="29"/>
        <v>0.40980420170995202</v>
      </c>
      <c r="Q197">
        <v>194</v>
      </c>
      <c r="R197">
        <f t="shared" si="26"/>
        <v>1.2882928300435232</v>
      </c>
      <c r="S197">
        <f t="shared" si="27"/>
        <v>0.28280163439727196</v>
      </c>
      <c r="AG197">
        <v>194</v>
      </c>
      <c r="AH197">
        <f>(0.01)*COS(RADIANS(AG197))+'Centre of Gravity'!$F$7</f>
        <v>0.78593907584207201</v>
      </c>
      <c r="AI197">
        <f>((0.01)*SIN(RADIANS(AG197)))+'Centre of Gravity'!$F$8</f>
        <v>0.71320715876915786</v>
      </c>
      <c r="AK197">
        <v>194</v>
      </c>
      <c r="AL197">
        <f>(0.01)*COS(RADIANS(AK197))+'Centre of Gravity'!$E$7</f>
        <v>0.69461887883682505</v>
      </c>
      <c r="AM197">
        <f>((0.01)*SIN(RADIANS(AK197)))+'Centre of Gravity'!$E$8</f>
        <v>0.53413361284038152</v>
      </c>
    </row>
    <row r="198" spans="5:39">
      <c r="E198">
        <v>195</v>
      </c>
      <c r="F198">
        <f t="shared" si="30"/>
        <v>-0.28968115530409161</v>
      </c>
      <c r="G198">
        <f t="shared" si="31"/>
        <v>0.22228016837375403</v>
      </c>
      <c r="I198">
        <v>195</v>
      </c>
      <c r="J198">
        <f t="shared" si="24"/>
        <v>1.1037277347804397</v>
      </c>
      <c r="K198">
        <f t="shared" si="28"/>
        <v>0.23117433983252372</v>
      </c>
      <c r="M198">
        <v>195</v>
      </c>
      <c r="N198">
        <f t="shared" si="25"/>
        <v>0.71198939450043908</v>
      </c>
      <c r="O198">
        <f t="shared" si="29"/>
        <v>0.40909207134415426</v>
      </c>
      <c r="Q198">
        <v>195</v>
      </c>
      <c r="R198">
        <f t="shared" si="26"/>
        <v>1.288818441613951</v>
      </c>
      <c r="S198">
        <f t="shared" si="27"/>
        <v>0.28076924525506874</v>
      </c>
      <c r="AG198">
        <v>195</v>
      </c>
      <c r="AH198">
        <f>(0.01)*COS(RADIANS(AG198))+'Centre of Gravity'!$F$7</f>
        <v>0.78598277484194123</v>
      </c>
      <c r="AI198">
        <f>((0.01)*SIN(RADIANS(AG198)))+'Centre of Gravity'!$F$8</f>
        <v>0.71303818727412938</v>
      </c>
      <c r="AK198">
        <v>195</v>
      </c>
      <c r="AL198">
        <f>(0.01)*COS(RADIANS(AK198))+'Centre of Gravity'!$E$7</f>
        <v>0.69466257783669427</v>
      </c>
      <c r="AM198">
        <f>((0.01)*SIN(RADIANS(AK198)))+'Centre of Gravity'!$E$8</f>
        <v>0.53396464134535304</v>
      </c>
    </row>
    <row r="199" spans="5:39">
      <c r="E199">
        <v>196</v>
      </c>
      <c r="F199">
        <f t="shared" si="30"/>
        <v>-0.28828238261190181</v>
      </c>
      <c r="G199">
        <f t="shared" si="31"/>
        <v>0.21723635699048199</v>
      </c>
      <c r="I199">
        <v>196</v>
      </c>
      <c r="J199">
        <f t="shared" si="24"/>
        <v>1.1051824770368384</v>
      </c>
      <c r="K199">
        <f t="shared" si="28"/>
        <v>0.225928708720678</v>
      </c>
      <c r="M199">
        <v>196</v>
      </c>
      <c r="N199">
        <f t="shared" si="25"/>
        <v>0.71218596427407133</v>
      </c>
      <c r="O199">
        <f t="shared" si="29"/>
        <v>0.40838326363909255</v>
      </c>
      <c r="Q199">
        <v>196</v>
      </c>
      <c r="R199">
        <f t="shared" si="26"/>
        <v>1.2893794432125389</v>
      </c>
      <c r="S199">
        <f t="shared" si="27"/>
        <v>0.2787463388423313</v>
      </c>
      <c r="AG199">
        <v>196</v>
      </c>
      <c r="AH199">
        <f>(0.01)*COS(RADIANS(AG199))+'Centre of Gravity'!$F$7</f>
        <v>0.78602941614544874</v>
      </c>
      <c r="AI199">
        <f>((0.01)*SIN(RADIANS(AG199)))+'Centre of Gravity'!$F$8</f>
        <v>0.71287000416698454</v>
      </c>
      <c r="AK199">
        <v>196</v>
      </c>
      <c r="AL199">
        <f>(0.01)*COS(RADIANS(AK199))+'Centre of Gravity'!$E$7</f>
        <v>0.69470921914020178</v>
      </c>
      <c r="AM199">
        <f>((0.01)*SIN(RADIANS(AK199)))+'Centre of Gravity'!$E$8</f>
        <v>0.5337964582382082</v>
      </c>
    </row>
    <row r="200" spans="5:39">
      <c r="E200">
        <v>197</v>
      </c>
      <c r="F200">
        <f t="shared" si="30"/>
        <v>-0.28679579631331431</v>
      </c>
      <c r="G200">
        <f t="shared" si="31"/>
        <v>0.21221772575365125</v>
      </c>
      <c r="I200">
        <v>197</v>
      </c>
      <c r="J200">
        <f t="shared" si="24"/>
        <v>1.1067285466151293</v>
      </c>
      <c r="K200">
        <f t="shared" si="28"/>
        <v>0.22070926529697837</v>
      </c>
      <c r="M200">
        <v>197</v>
      </c>
      <c r="N200">
        <f t="shared" si="25"/>
        <v>0.7123948745093297</v>
      </c>
      <c r="O200">
        <f t="shared" si="29"/>
        <v>0.40767799450446024</v>
      </c>
      <c r="Q200">
        <v>197</v>
      </c>
      <c r="R200">
        <f t="shared" si="26"/>
        <v>1.2899756639527662</v>
      </c>
      <c r="S200">
        <f t="shared" si="27"/>
        <v>0.27673353135594919</v>
      </c>
      <c r="AG200">
        <v>197</v>
      </c>
      <c r="AH200">
        <f>(0.01)*COS(RADIANS(AG200))+'Centre of Gravity'!$F$7</f>
        <v>0.78607898554520161</v>
      </c>
      <c r="AI200">
        <f>((0.01)*SIN(RADIANS(AG200)))+'Centre of Gravity'!$F$8</f>
        <v>0.7127026606779272</v>
      </c>
      <c r="AK200">
        <v>197</v>
      </c>
      <c r="AL200">
        <f>(0.01)*COS(RADIANS(AK200))+'Centre of Gravity'!$E$7</f>
        <v>0.69475878853995465</v>
      </c>
      <c r="AM200">
        <f>((0.01)*SIN(RADIANS(AK200)))+'Centre of Gravity'!$E$8</f>
        <v>0.53362911474915087</v>
      </c>
    </row>
    <row r="201" spans="5:39">
      <c r="E201">
        <v>198</v>
      </c>
      <c r="F201">
        <f t="shared" si="30"/>
        <v>-0.28522184923691657</v>
      </c>
      <c r="G201">
        <f t="shared" si="31"/>
        <v>0.20722580338695329</v>
      </c>
      <c r="I201">
        <v>198</v>
      </c>
      <c r="J201">
        <f t="shared" si="24"/>
        <v>1.1083654725675416</v>
      </c>
      <c r="K201">
        <f t="shared" si="28"/>
        <v>0.21551759945445392</v>
      </c>
      <c r="M201">
        <v>198</v>
      </c>
      <c r="N201">
        <f t="shared" si="25"/>
        <v>0.71261606157013258</v>
      </c>
      <c r="O201">
        <f t="shared" si="29"/>
        <v>0.40697647877206783</v>
      </c>
      <c r="Q201">
        <v>198</v>
      </c>
      <c r="R201">
        <f t="shared" si="26"/>
        <v>1.2906069222200189</v>
      </c>
      <c r="S201">
        <f t="shared" si="27"/>
        <v>0.27473143591658128</v>
      </c>
      <c r="AG201">
        <v>198</v>
      </c>
      <c r="AH201">
        <f>(0.01)*COS(RADIANS(AG201))+'Centre of Gravity'!$F$7</f>
        <v>0.78613146794188038</v>
      </c>
      <c r="AI201">
        <f>((0.01)*SIN(RADIANS(AG201)))+'Centre of Gravity'!$F$8</f>
        <v>0.71253620778140514</v>
      </c>
      <c r="AK201">
        <v>198</v>
      </c>
      <c r="AL201">
        <f>(0.01)*COS(RADIANS(AK201))+'Centre of Gravity'!$E$7</f>
        <v>0.69481127093663342</v>
      </c>
      <c r="AM201">
        <f>((0.01)*SIN(RADIANS(AK201)))+'Centre of Gravity'!$E$8</f>
        <v>0.53346266185262881</v>
      </c>
    </row>
    <row r="202" spans="5:39">
      <c r="E202">
        <v>199</v>
      </c>
      <c r="F202">
        <f t="shared" si="30"/>
        <v>-0.28356102082223511</v>
      </c>
      <c r="G202">
        <f t="shared" si="31"/>
        <v>0.20226211047829867</v>
      </c>
      <c r="I202">
        <v>199</v>
      </c>
      <c r="J202">
        <f t="shared" si="24"/>
        <v>1.1100927562705731</v>
      </c>
      <c r="K202">
        <f t="shared" si="28"/>
        <v>0.21035529262481278</v>
      </c>
      <c r="M202">
        <v>199</v>
      </c>
      <c r="N202">
        <f t="shared" si="25"/>
        <v>0.71284945808075861</v>
      </c>
      <c r="O202">
        <f t="shared" si="29"/>
        <v>0.40627893013040312</v>
      </c>
      <c r="Q202">
        <v>199</v>
      </c>
      <c r="R202">
        <f t="shared" si="26"/>
        <v>1.2912730257269143</v>
      </c>
      <c r="S202">
        <f t="shared" si="27"/>
        <v>0.27274066238189315</v>
      </c>
      <c r="AG202">
        <v>199</v>
      </c>
      <c r="AH202">
        <f>(0.01)*COS(RADIANS(AG202))+'Centre of Gravity'!$F$7</f>
        <v>0.78618684734883881</v>
      </c>
      <c r="AI202">
        <f>((0.01)*SIN(RADIANS(AG202)))+'Centre of Gravity'!$F$8</f>
        <v>0.71237069618058302</v>
      </c>
      <c r="AK202">
        <v>199</v>
      </c>
      <c r="AL202">
        <f>(0.01)*COS(RADIANS(AK202))+'Centre of Gravity'!$E$7</f>
        <v>0.69486665034359185</v>
      </c>
      <c r="AM202">
        <f>((0.01)*SIN(RADIANS(AK202)))+'Centre of Gravity'!$E$8</f>
        <v>0.53329715025180668</v>
      </c>
    </row>
    <row r="203" spans="5:39">
      <c r="E203">
        <v>200</v>
      </c>
      <c r="F203">
        <f t="shared" si="30"/>
        <v>-0.28181381697369395</v>
      </c>
      <c r="G203">
        <f t="shared" si="31"/>
        <v>0.19732815901663198</v>
      </c>
      <c r="I203">
        <v>200</v>
      </c>
      <c r="J203">
        <f t="shared" si="24"/>
        <v>1.1119098715768752</v>
      </c>
      <c r="K203">
        <f t="shared" si="28"/>
        <v>0.2052239172967239</v>
      </c>
      <c r="M203">
        <v>200</v>
      </c>
      <c r="N203">
        <f t="shared" si="25"/>
        <v>0.71309499294636969</v>
      </c>
      <c r="O203">
        <f t="shared" si="29"/>
        <v>0.40558556105953969</v>
      </c>
      <c r="Q203">
        <v>200</v>
      </c>
      <c r="R203">
        <f t="shared" si="26"/>
        <v>1.2919737715718709</v>
      </c>
      <c r="S203">
        <f t="shared" si="27"/>
        <v>0.27076181716078851</v>
      </c>
      <c r="AG203">
        <v>200</v>
      </c>
      <c r="AH203">
        <f>(0.01)*COS(RADIANS(AG203))+'Centre of Gravity'!$F$7</f>
        <v>0.78624510689697291</v>
      </c>
      <c r="AI203">
        <f>((0.01)*SIN(RADIANS(AG203)))+'Centre of Gravity'!$F$8</f>
        <v>0.71220617629189786</v>
      </c>
      <c r="AK203">
        <v>200</v>
      </c>
      <c r="AL203">
        <f>(0.01)*COS(RADIANS(AK203))+'Centre of Gravity'!$E$7</f>
        <v>0.69492490989172595</v>
      </c>
      <c r="AM203">
        <f>((0.01)*SIN(RADIANS(AK203)))+'Centre of Gravity'!$E$8</f>
        <v>0.53313263036312153</v>
      </c>
    </row>
    <row r="204" spans="5:39">
      <c r="E204">
        <v>201</v>
      </c>
      <c r="F204">
        <f t="shared" si="30"/>
        <v>-0.27998076990651083</v>
      </c>
      <c r="G204">
        <f t="shared" si="31"/>
        <v>0.1924254519313644</v>
      </c>
      <c r="I204">
        <v>201</v>
      </c>
      <c r="J204">
        <f t="shared" si="24"/>
        <v>1.1138162649755228</v>
      </c>
      <c r="K204">
        <f t="shared" si="28"/>
        <v>0.20012503653682076</v>
      </c>
      <c r="M204">
        <v>201</v>
      </c>
      <c r="N204">
        <f t="shared" si="25"/>
        <v>0.71335259137466722</v>
      </c>
      <c r="O204">
        <f t="shared" si="29"/>
        <v>0.40489658276641327</v>
      </c>
      <c r="Q204">
        <v>201</v>
      </c>
      <c r="R204">
        <f t="shared" si="26"/>
        <v>1.2927089463009167</v>
      </c>
      <c r="S204">
        <f t="shared" si="27"/>
        <v>0.26879550302869121</v>
      </c>
      <c r="AG204">
        <v>201</v>
      </c>
      <c r="AH204">
        <f>(0.01)*COS(RADIANS(AG204))+'Centre of Gravity'!$F$7</f>
        <v>0.7863062288398599</v>
      </c>
      <c r="AI204">
        <f>((0.01)*SIN(RADIANS(AG204)))+'Centre of Gravity'!$F$8</f>
        <v>0.71204269822970157</v>
      </c>
      <c r="AK204">
        <v>201</v>
      </c>
      <c r="AL204">
        <f>(0.01)*COS(RADIANS(AK204))+'Centre of Gravity'!$E$7</f>
        <v>0.69498603183461294</v>
      </c>
      <c r="AM204">
        <f>((0.01)*SIN(RADIANS(AK204)))+'Centre of Gravity'!$E$8</f>
        <v>0.53296915230092523</v>
      </c>
    </row>
    <row r="205" spans="5:39">
      <c r="E205">
        <v>202</v>
      </c>
      <c r="F205">
        <f t="shared" si="30"/>
        <v>-0.27806243798457952</v>
      </c>
      <c r="G205">
        <f t="shared" si="31"/>
        <v>0.187555482634568</v>
      </c>
      <c r="I205">
        <v>202</v>
      </c>
      <c r="J205">
        <f t="shared" si="24"/>
        <v>1.1158113557606191</v>
      </c>
      <c r="K205">
        <f t="shared" si="28"/>
        <v>0.195060203513577</v>
      </c>
      <c r="M205">
        <v>202</v>
      </c>
      <c r="N205">
        <f t="shared" si="25"/>
        <v>0.71362217489867452</v>
      </c>
      <c r="O205">
        <f t="shared" si="29"/>
        <v>0.40421220512048639</v>
      </c>
      <c r="Q205">
        <v>202</v>
      </c>
      <c r="R205">
        <f t="shared" si="26"/>
        <v>1.293478325972707</v>
      </c>
      <c r="S205">
        <f t="shared" si="27"/>
        <v>0.26684231894393406</v>
      </c>
      <c r="AG205">
        <v>202</v>
      </c>
      <c r="AH205">
        <f>(0.01)*COS(RADIANS(AG205))+'Centre of Gravity'!$F$7</f>
        <v>0.78637019455916413</v>
      </c>
      <c r="AI205">
        <f>((0.01)*SIN(RADIANS(AG205)))+'Centre of Gravity'!$F$8</f>
        <v>0.71188031179099542</v>
      </c>
      <c r="AK205">
        <v>202</v>
      </c>
      <c r="AL205">
        <f>(0.01)*COS(RADIANS(AK205))+'Centre of Gravity'!$E$7</f>
        <v>0.69504999755391716</v>
      </c>
      <c r="AM205">
        <f>((0.01)*SIN(RADIANS(AK205)))+'Centre of Gravity'!$E$8</f>
        <v>0.53280676586221909</v>
      </c>
    </row>
    <row r="206" spans="5:39">
      <c r="E206">
        <v>203</v>
      </c>
      <c r="F206">
        <f t="shared" si="30"/>
        <v>-0.27605940555038688</v>
      </c>
      <c r="G206">
        <f t="shared" si="31"/>
        <v>0.18271973456606688</v>
      </c>
      <c r="I206">
        <v>203</v>
      </c>
      <c r="J206">
        <f t="shared" si="24"/>
        <v>1.1178945362081838</v>
      </c>
      <c r="K206">
        <f t="shared" si="28"/>
        <v>0.19003096102419553</v>
      </c>
      <c r="M206">
        <v>203</v>
      </c>
      <c r="N206">
        <f t="shared" si="25"/>
        <v>0.71390366140063877</v>
      </c>
      <c r="O206">
        <f t="shared" si="29"/>
        <v>0.40353263658981953</v>
      </c>
      <c r="Q206">
        <v>203</v>
      </c>
      <c r="R206">
        <f t="shared" si="26"/>
        <v>1.2942816762267404</v>
      </c>
      <c r="S206">
        <f t="shared" si="27"/>
        <v>0.26490285986531015</v>
      </c>
      <c r="AG206">
        <v>203</v>
      </c>
      <c r="AH206">
        <f>(0.01)*COS(RADIANS(AG206))+'Centre of Gravity'!$F$7</f>
        <v>0.78643698457030753</v>
      </c>
      <c r="AI206">
        <f>((0.01)*SIN(RADIANS(AG206)))+'Centre of Gravity'!$F$8</f>
        <v>0.71171906644026184</v>
      </c>
      <c r="AK206">
        <v>203</v>
      </c>
      <c r="AL206">
        <f>(0.01)*COS(RADIANS(AK206))+'Centre of Gravity'!$E$7</f>
        <v>0.69511678756506057</v>
      </c>
      <c r="AM206">
        <f>((0.01)*SIN(RADIANS(AK206)))+'Centre of Gravity'!$E$8</f>
        <v>0.5326455205114855</v>
      </c>
    </row>
    <row r="207" spans="5:39">
      <c r="E207">
        <v>204</v>
      </c>
      <c r="F207">
        <f t="shared" si="30"/>
        <v>-0.27397228274701602</v>
      </c>
      <c r="G207">
        <f t="shared" si="31"/>
        <v>0.1779196807415675</v>
      </c>
      <c r="I207">
        <v>204</v>
      </c>
      <c r="J207">
        <f t="shared" si="24"/>
        <v>1.1200651717612728</v>
      </c>
      <c r="K207">
        <f t="shared" si="28"/>
        <v>0.1850388410246579</v>
      </c>
      <c r="M207">
        <v>204</v>
      </c>
      <c r="N207">
        <f t="shared" si="25"/>
        <v>0.71419696513704445</v>
      </c>
      <c r="O207">
        <f t="shared" si="29"/>
        <v>0.40285808417757041</v>
      </c>
      <c r="Q207">
        <v>204</v>
      </c>
      <c r="R207">
        <f t="shared" si="26"/>
        <v>1.295118752354748</v>
      </c>
      <c r="S207">
        <f t="shared" si="27"/>
        <v>0.26297771657084268</v>
      </c>
      <c r="AG207">
        <v>204</v>
      </c>
      <c r="AH207">
        <f>(0.01)*COS(RADIANS(AG207))+'Centre of Gravity'!$F$7</f>
        <v>0.78650657852840589</v>
      </c>
      <c r="AI207">
        <f>((0.01)*SIN(RADIANS(AG207)))+'Centre of Gravity'!$F$8</f>
        <v>0.71155901129439658</v>
      </c>
      <c r="AK207">
        <v>204</v>
      </c>
      <c r="AL207">
        <f>(0.01)*COS(RADIANS(AK207))+'Centre of Gravity'!$E$7</f>
        <v>0.69518638152315892</v>
      </c>
      <c r="AM207">
        <f>((0.01)*SIN(RADIANS(AK207)))+'Centre of Gravity'!$E$8</f>
        <v>0.53248546536562025</v>
      </c>
    </row>
    <row r="208" spans="5:39">
      <c r="E208">
        <v>205</v>
      </c>
      <c r="F208">
        <f t="shared" si="30"/>
        <v>-0.27180170533229137</v>
      </c>
      <c r="G208">
        <f t="shared" si="31"/>
        <v>0.17315678330396428</v>
      </c>
      <c r="I208">
        <v>205</v>
      </c>
      <c r="J208">
        <f t="shared" si="24"/>
        <v>1.122322601223269</v>
      </c>
      <c r="K208">
        <f t="shared" si="28"/>
        <v>0.18008536416307588</v>
      </c>
      <c r="M208">
        <v>205</v>
      </c>
      <c r="N208">
        <f t="shared" si="25"/>
        <v>0.71450199676473225</v>
      </c>
      <c r="O208">
        <f t="shared" si="29"/>
        <v>0.40218875335893822</v>
      </c>
      <c r="Q208">
        <v>205</v>
      </c>
      <c r="R208">
        <f t="shared" si="26"/>
        <v>1.2959892993752318</v>
      </c>
      <c r="S208">
        <f t="shared" si="27"/>
        <v>0.26106747547782866</v>
      </c>
      <c r="AG208">
        <v>205</v>
      </c>
      <c r="AH208">
        <f>(0.01)*COS(RADIANS(AG208))+'Centre of Gravity'!$F$7</f>
        <v>0.78657895523446542</v>
      </c>
      <c r="AI208">
        <f>((0.01)*SIN(RADIANS(AG208)))+'Centre of Gravity'!$F$8</f>
        <v>0.71140019510774755</v>
      </c>
      <c r="AK208">
        <v>205</v>
      </c>
      <c r="AL208">
        <f>(0.01)*COS(RADIANS(AK208))+'Centre of Gravity'!$E$7</f>
        <v>0.69525875822921845</v>
      </c>
      <c r="AM208">
        <f>((0.01)*SIN(RADIANS(AK208)))+'Centre of Gravity'!$E$8</f>
        <v>0.53232664917897121</v>
      </c>
    </row>
    <row r="209" spans="5:39">
      <c r="E209">
        <v>206</v>
      </c>
      <c r="F209">
        <f t="shared" si="30"/>
        <v>-0.26954833448512017</v>
      </c>
      <c r="G209">
        <f t="shared" si="31"/>
        <v>0.16843249307795566</v>
      </c>
      <c r="I209">
        <v>206</v>
      </c>
      <c r="J209">
        <f t="shared" si="24"/>
        <v>1.1246661369592899</v>
      </c>
      <c r="K209">
        <f t="shared" si="28"/>
        <v>0.17517203931648673</v>
      </c>
      <c r="M209">
        <v>206</v>
      </c>
      <c r="N209">
        <f t="shared" si="25"/>
        <v>0.71481866336811339</v>
      </c>
      <c r="O209">
        <f t="shared" si="29"/>
        <v>0.4015248480185743</v>
      </c>
      <c r="Q209">
        <v>206</v>
      </c>
      <c r="R209">
        <f t="shared" si="26"/>
        <v>1.2968930521111361</v>
      </c>
      <c r="S209">
        <f t="shared" si="27"/>
        <v>0.25917271846420969</v>
      </c>
      <c r="AG209">
        <v>206</v>
      </c>
      <c r="AH209">
        <f>(0.01)*COS(RADIANS(AG209))+'Centre of Gravity'!$F$7</f>
        <v>0.78665409264184027</v>
      </c>
      <c r="AI209">
        <f>((0.01)*SIN(RADIANS(AG209)))+'Centre of Gravity'!$F$8</f>
        <v>0.71124266625726384</v>
      </c>
      <c r="AK209">
        <v>206</v>
      </c>
      <c r="AL209">
        <f>(0.01)*COS(RADIANS(AK209))+'Centre of Gravity'!$E$7</f>
        <v>0.69533389563659331</v>
      </c>
      <c r="AM209">
        <f>((0.01)*SIN(RADIANS(AK209)))+'Centre of Gravity'!$E$8</f>
        <v>0.53216912032848751</v>
      </c>
    </row>
    <row r="210" spans="5:39">
      <c r="E210">
        <v>207</v>
      </c>
      <c r="F210">
        <f t="shared" si="30"/>
        <v>-0.26721285660409155</v>
      </c>
      <c r="G210">
        <f t="shared" si="31"/>
        <v>0.16374824912810995</v>
      </c>
      <c r="I210">
        <v>207</v>
      </c>
      <c r="J210">
        <f t="shared" si="24"/>
        <v>1.1270950651056482</v>
      </c>
      <c r="K210">
        <f t="shared" si="28"/>
        <v>0.17030036313123537</v>
      </c>
      <c r="M210">
        <v>207</v>
      </c>
      <c r="N210">
        <f t="shared" si="25"/>
        <v>0.71514686848747311</v>
      </c>
      <c r="O210">
        <f t="shared" si="29"/>
        <v>0.40086657038847678</v>
      </c>
      <c r="Q210">
        <v>207</v>
      </c>
      <c r="R210">
        <f t="shared" si="26"/>
        <v>1.2978297352706232</v>
      </c>
      <c r="S210">
        <f t="shared" si="27"/>
        <v>0.25729402269132728</v>
      </c>
      <c r="AG210">
        <v>207</v>
      </c>
      <c r="AH210">
        <f>(0.01)*COS(RADIANS(AG210))+'Centre of Gravity'!$F$7</f>
        <v>0.7867319678629483</v>
      </c>
      <c r="AI210">
        <f>((0.01)*SIN(RADIANS(AG210)))+'Centre of Gravity'!$F$8</f>
        <v>0.71108647272775916</v>
      </c>
      <c r="AK210">
        <v>207</v>
      </c>
      <c r="AL210">
        <f>(0.01)*COS(RADIANS(AK210))+'Centre of Gravity'!$E$7</f>
        <v>0.69541177085770134</v>
      </c>
      <c r="AM210">
        <f>((0.01)*SIN(RADIANS(AK210)))+'Centre of Gravity'!$E$8</f>
        <v>0.53201292679898282</v>
      </c>
    </row>
    <row r="211" spans="5:39">
      <c r="E211">
        <v>208</v>
      </c>
      <c r="F211">
        <f t="shared" si="30"/>
        <v>-0.2647959830983922</v>
      </c>
      <c r="G211">
        <f t="shared" si="31"/>
        <v>0.15910547832051133</v>
      </c>
      <c r="I211">
        <v>208</v>
      </c>
      <c r="J211">
        <f t="shared" si="24"/>
        <v>1.1296086457873007</v>
      </c>
      <c r="K211">
        <f t="shared" si="28"/>
        <v>0.16547181956708062</v>
      </c>
      <c r="M211">
        <v>208</v>
      </c>
      <c r="N211">
        <f t="shared" si="25"/>
        <v>0.71548651214835235</v>
      </c>
      <c r="O211">
        <f t="shared" si="29"/>
        <v>0.40021412098638859</v>
      </c>
      <c r="Q211">
        <v>208</v>
      </c>
      <c r="R211">
        <f t="shared" si="26"/>
        <v>1.2987990635309283</v>
      </c>
      <c r="S211">
        <f t="shared" si="27"/>
        <v>0.255431960428113</v>
      </c>
      <c r="AG211">
        <v>208</v>
      </c>
      <c r="AH211">
        <f>(0.01)*COS(RADIANS(AG211))+'Centre of Gravity'!$F$7</f>
        <v>0.78681255717624266</v>
      </c>
      <c r="AI211">
        <f>((0.01)*SIN(RADIANS(AG211)))+'Centre of Gravity'!$F$8</f>
        <v>0.71093166209729564</v>
      </c>
      <c r="AK211">
        <v>208</v>
      </c>
      <c r="AL211">
        <f>(0.01)*COS(RADIANS(AK211))+'Centre of Gravity'!$E$7</f>
        <v>0.69549236017099569</v>
      </c>
      <c r="AM211">
        <f>((0.01)*SIN(RADIANS(AK211)))+'Centre of Gravity'!$E$8</f>
        <v>0.5318581161685193</v>
      </c>
    </row>
    <row r="212" spans="5:39">
      <c r="E212">
        <v>209</v>
      </c>
      <c r="F212">
        <f t="shared" si="30"/>
        <v>-0.26229845017110481</v>
      </c>
      <c r="G212">
        <f t="shared" si="31"/>
        <v>0.15450559488812354</v>
      </c>
      <c r="I212">
        <v>209</v>
      </c>
      <c r="J212">
        <f t="shared" si="24"/>
        <v>1.1322061133432224</v>
      </c>
      <c r="K212">
        <f t="shared" si="28"/>
        <v>0.16068787944516749</v>
      </c>
      <c r="M212">
        <v>209</v>
      </c>
      <c r="N212">
        <f t="shared" si="25"/>
        <v>0.71583749089200199</v>
      </c>
      <c r="O212">
        <f t="shared" si="29"/>
        <v>0.39956769855471813</v>
      </c>
      <c r="Q212">
        <v>209</v>
      </c>
      <c r="R212">
        <f t="shared" si="26"/>
        <v>1.2998007416252735</v>
      </c>
      <c r="S212">
        <f t="shared" si="27"/>
        <v>0.25358709887677056</v>
      </c>
      <c r="AG212">
        <v>209</v>
      </c>
      <c r="AH212">
        <f>(0.01)*COS(RADIANS(AG212))+'Centre of Gravity'!$F$7</f>
        <v>0.78689583603343793</v>
      </c>
      <c r="AI212">
        <f>((0.01)*SIN(RADIANS(AG212)))+'Centre of Gravity'!$F$8</f>
        <v>0.71077828152269118</v>
      </c>
      <c r="AK212">
        <v>209</v>
      </c>
      <c r="AL212">
        <f>(0.01)*COS(RADIANS(AK212))+'Centre of Gravity'!$E$7</f>
        <v>0.69557563902819097</v>
      </c>
      <c r="AM212">
        <f>((0.01)*SIN(RADIANS(AK212)))+'Centre of Gravity'!$E$8</f>
        <v>0.53170473559391485</v>
      </c>
    </row>
    <row r="213" spans="5:39">
      <c r="E213">
        <v>210</v>
      </c>
      <c r="F213">
        <f t="shared" si="30"/>
        <v>-0.25972101859495311</v>
      </c>
      <c r="G213">
        <f t="shared" si="31"/>
        <v>0.14994999999999997</v>
      </c>
      <c r="I213">
        <v>210</v>
      </c>
      <c r="J213">
        <f t="shared" si="24"/>
        <v>1.1348866765596337</v>
      </c>
      <c r="K213">
        <f t="shared" si="28"/>
        <v>0.15594999999999995</v>
      </c>
      <c r="M213">
        <v>210</v>
      </c>
      <c r="N213">
        <f t="shared" si="25"/>
        <v>0.71619969780689663</v>
      </c>
      <c r="O213">
        <f t="shared" si="29"/>
        <v>0.39892749999999999</v>
      </c>
      <c r="Q213">
        <v>210</v>
      </c>
      <c r="R213">
        <f t="shared" si="26"/>
        <v>1.3008344644328078</v>
      </c>
      <c r="S213">
        <f t="shared" si="27"/>
        <v>0.25175999999999993</v>
      </c>
      <c r="AG213">
        <v>210</v>
      </c>
      <c r="AH213">
        <f>(0.01)*COS(RADIANS(AG213))+'Centre of Gravity'!$F$7</f>
        <v>0.78698177906698752</v>
      </c>
      <c r="AI213">
        <f>((0.01)*SIN(RADIANS(AG213)))+'Centre of Gravity'!$F$8</f>
        <v>0.71062637772515458</v>
      </c>
      <c r="AK213">
        <v>210</v>
      </c>
      <c r="AL213">
        <f>(0.01)*COS(RADIANS(AK213))+'Centre of Gravity'!$E$7</f>
        <v>0.69566158206174056</v>
      </c>
      <c r="AM213">
        <f>((0.01)*SIN(RADIANS(AK213)))+'Centre of Gravity'!$E$8</f>
        <v>0.53155283179637824</v>
      </c>
    </row>
    <row r="214" spans="5:39">
      <c r="E214">
        <v>211</v>
      </c>
      <c r="F214">
        <f t="shared" si="30"/>
        <v>-0.25706447348056349</v>
      </c>
      <c r="G214">
        <f t="shared" si="31"/>
        <v>0.14544008133447475</v>
      </c>
      <c r="I214">
        <v>211</v>
      </c>
      <c r="J214">
        <f t="shared" si="24"/>
        <v>1.1376495189110112</v>
      </c>
      <c r="K214">
        <f t="shared" si="28"/>
        <v>0.15125962443555407</v>
      </c>
      <c r="M214">
        <v>211</v>
      </c>
      <c r="N214">
        <f t="shared" si="25"/>
        <v>0.71657302256130129</v>
      </c>
      <c r="O214">
        <f t="shared" si="29"/>
        <v>0.39829372033291577</v>
      </c>
      <c r="Q214">
        <v>211</v>
      </c>
      <c r="R214">
        <f t="shared" si="26"/>
        <v>1.30189991707155</v>
      </c>
      <c r="S214">
        <f t="shared" si="27"/>
        <v>0.24995122034981865</v>
      </c>
      <c r="AG214">
        <v>211</v>
      </c>
      <c r="AH214">
        <f>(0.01)*COS(RADIANS(AG214))+'Centre of Gravity'!$F$7</f>
        <v>0.78707036009781084</v>
      </c>
      <c r="AI214">
        <f>((0.01)*SIN(RADIANS(AG214)))+'Centre of Gravity'!$F$8</f>
        <v>0.71047599697605401</v>
      </c>
      <c r="AK214">
        <v>211</v>
      </c>
      <c r="AL214">
        <f>(0.01)*COS(RADIANS(AK214))+'Centre of Gravity'!$E$7</f>
        <v>0.69575016309256388</v>
      </c>
      <c r="AM214">
        <f>((0.01)*SIN(RADIANS(AK214)))+'Centre of Gravity'!$E$8</f>
        <v>0.53140245104727768</v>
      </c>
    </row>
    <row r="215" spans="5:39">
      <c r="E215">
        <v>212</v>
      </c>
      <c r="F215">
        <f t="shared" si="30"/>
        <v>-0.25432962403731219</v>
      </c>
      <c r="G215">
        <f t="shared" si="31"/>
        <v>0.14097721265646188</v>
      </c>
      <c r="I215">
        <v>212</v>
      </c>
      <c r="J215">
        <f t="shared" si="24"/>
        <v>1.1404937988088109</v>
      </c>
      <c r="K215">
        <f t="shared" si="28"/>
        <v>0.14661818148566341</v>
      </c>
      <c r="M215">
        <v>212</v>
      </c>
      <c r="N215">
        <f t="shared" si="25"/>
        <v>0.71695735143687922</v>
      </c>
      <c r="O215">
        <f t="shared" si="29"/>
        <v>0.39766655260889155</v>
      </c>
      <c r="Q215">
        <v>212</v>
      </c>
      <c r="R215">
        <f t="shared" si="26"/>
        <v>1.302996774994305</v>
      </c>
      <c r="S215">
        <f t="shared" si="27"/>
        <v>0.24816131089803009</v>
      </c>
      <c r="AG215">
        <v>212</v>
      </c>
      <c r="AH215">
        <f>(0.01)*COS(RADIANS(AG215))+'Centre of Gravity'!$F$7</f>
        <v>0.78716155214326766</v>
      </c>
      <c r="AI215">
        <f>((0.01)*SIN(RADIANS(AG215)))+'Centre of Gravity'!$F$8</f>
        <v>0.71032718508282255</v>
      </c>
      <c r="AK215">
        <v>212</v>
      </c>
      <c r="AL215">
        <f>(0.01)*COS(RADIANS(AK215))+'Centre of Gravity'!$E$7</f>
        <v>0.6958413551380207</v>
      </c>
      <c r="AM215">
        <f>((0.01)*SIN(RADIANS(AK215)))+'Centre of Gravity'!$E$8</f>
        <v>0.53125363915404622</v>
      </c>
    </row>
    <row r="216" spans="5:39">
      <c r="E216">
        <v>213</v>
      </c>
      <c r="F216">
        <f t="shared" si="30"/>
        <v>-0.2515173033268327</v>
      </c>
      <c r="G216">
        <f t="shared" si="31"/>
        <v>0.13656275339899338</v>
      </c>
      <c r="I216">
        <v>213</v>
      </c>
      <c r="J216">
        <f t="shared" si="24"/>
        <v>1.1434186498578223</v>
      </c>
      <c r="K216">
        <f t="shared" si="28"/>
        <v>0.14202708497881303</v>
      </c>
      <c r="M216">
        <v>213</v>
      </c>
      <c r="N216">
        <f t="shared" si="25"/>
        <v>0.71735256736333197</v>
      </c>
      <c r="O216">
        <f t="shared" si="29"/>
        <v>0.39704618786929169</v>
      </c>
      <c r="Q216">
        <v>213</v>
      </c>
      <c r="R216">
        <f t="shared" si="26"/>
        <v>1.3041247040875243</v>
      </c>
      <c r="S216">
        <f t="shared" si="27"/>
        <v>0.24639081686839248</v>
      </c>
      <c r="AG216">
        <v>213</v>
      </c>
      <c r="AH216">
        <f>(0.01)*COS(RADIANS(AG216))+'Centre of Gravity'!$F$7</f>
        <v>0.78725532742537774</v>
      </c>
      <c r="AI216">
        <f>((0.01)*SIN(RADIANS(AG216)))+'Centre of Gravity'!$F$8</f>
        <v>0.71017998737500432</v>
      </c>
      <c r="AK216">
        <v>213</v>
      </c>
      <c r="AL216">
        <f>(0.01)*COS(RADIANS(AK216))+'Centre of Gravity'!$E$7</f>
        <v>0.69593513042013078</v>
      </c>
      <c r="AM216">
        <f>((0.01)*SIN(RADIANS(AK216)))+'Centre of Gravity'!$E$8</f>
        <v>0.53110644144622798</v>
      </c>
    </row>
    <row r="217" spans="5:39">
      <c r="E217">
        <v>214</v>
      </c>
      <c r="F217">
        <f t="shared" si="30"/>
        <v>-0.24862836800925706</v>
      </c>
      <c r="G217">
        <f t="shared" si="31"/>
        <v>0.13219804824912307</v>
      </c>
      <c r="I217">
        <v>214</v>
      </c>
      <c r="J217">
        <f t="shared" si="24"/>
        <v>1.1464231811200825</v>
      </c>
      <c r="K217">
        <f t="shared" si="28"/>
        <v>0.13748773340747408</v>
      </c>
      <c r="M217">
        <v>214</v>
      </c>
      <c r="N217">
        <f t="shared" si="25"/>
        <v>0.71775854995405963</v>
      </c>
      <c r="O217">
        <f t="shared" si="29"/>
        <v>0.39643281508322536</v>
      </c>
      <c r="Q217">
        <v>214</v>
      </c>
      <c r="R217">
        <f t="shared" si="26"/>
        <v>1.3052833607730796</v>
      </c>
      <c r="S217">
        <f t="shared" si="27"/>
        <v>0.24464027757053855</v>
      </c>
      <c r="AG217">
        <v>214</v>
      </c>
      <c r="AH217">
        <f>(0.01)*COS(RADIANS(AG217))+'Centre of Gravity'!$F$7</f>
        <v>0.78735165737928148</v>
      </c>
      <c r="AI217">
        <f>((0.01)*SIN(RADIANS(AG217)))+'Centre of Gravity'!$F$8</f>
        <v>0.71003444869044707</v>
      </c>
      <c r="AK217">
        <v>214</v>
      </c>
      <c r="AL217">
        <f>(0.01)*COS(RADIANS(AK217))+'Centre of Gravity'!$E$7</f>
        <v>0.69603146037403452</v>
      </c>
      <c r="AM217">
        <f>((0.01)*SIN(RADIANS(AK217)))+'Centre of Gravity'!$E$8</f>
        <v>0.53096090276167074</v>
      </c>
    </row>
    <row r="218" spans="5:39">
      <c r="E218">
        <v>215</v>
      </c>
      <c r="F218">
        <f t="shared" si="30"/>
        <v>-0.24566369808226865</v>
      </c>
      <c r="G218">
        <f t="shared" si="31"/>
        <v>0.12788442673832126</v>
      </c>
      <c r="I218">
        <v>215</v>
      </c>
      <c r="J218">
        <f t="shared" si="24"/>
        <v>1.1495064773862635</v>
      </c>
      <c r="K218">
        <f t="shared" si="28"/>
        <v>0.13300150950210868</v>
      </c>
      <c r="M218">
        <v>215</v>
      </c>
      <c r="N218">
        <f t="shared" si="25"/>
        <v>0.71817517554283228</v>
      </c>
      <c r="O218">
        <f t="shared" si="29"/>
        <v>0.39582662108998512</v>
      </c>
      <c r="Q218">
        <v>215</v>
      </c>
      <c r="R218">
        <f t="shared" si="26"/>
        <v>1.3064723921129202</v>
      </c>
      <c r="S218">
        <f t="shared" si="27"/>
        <v>0.24291022623569614</v>
      </c>
      <c r="AG218">
        <v>215</v>
      </c>
      <c r="AH218">
        <f>(0.01)*COS(RADIANS(AG218))+'Centre of Gravity'!$F$7</f>
        <v>0.78745051266194199</v>
      </c>
      <c r="AI218">
        <f>((0.01)*SIN(RADIANS(AG218)))+'Centre of Gravity'!$F$8</f>
        <v>0.70989061336164416</v>
      </c>
      <c r="AK218">
        <v>215</v>
      </c>
      <c r="AL218">
        <f>(0.01)*COS(RADIANS(AK218))+'Centre of Gravity'!$E$7</f>
        <v>0.69613031565669503</v>
      </c>
      <c r="AM218">
        <f>((0.01)*SIN(RADIANS(AK218)))+'Centre of Gravity'!$E$8</f>
        <v>0.53081706743286783</v>
      </c>
    </row>
    <row r="219" spans="5:39">
      <c r="E219">
        <v>216</v>
      </c>
      <c r="F219">
        <f t="shared" si="30"/>
        <v>-0.24262419661304677</v>
      </c>
      <c r="G219">
        <f t="shared" si="31"/>
        <v>0.12362320283748734</v>
      </c>
      <c r="I219">
        <v>216</v>
      </c>
      <c r="J219">
        <f t="shared" si="24"/>
        <v>1.152667599454454</v>
      </c>
      <c r="K219">
        <f t="shared" si="28"/>
        <v>0.12856977980997764</v>
      </c>
      <c r="M219">
        <v>216</v>
      </c>
      <c r="N219">
        <f t="shared" si="25"/>
        <v>0.71860231722145962</v>
      </c>
      <c r="O219">
        <f t="shared" si="29"/>
        <v>0.39522779054213369</v>
      </c>
      <c r="Q219">
        <v>216</v>
      </c>
      <c r="R219">
        <f t="shared" si="26"/>
        <v>1.3076914359165814</v>
      </c>
      <c r="S219">
        <f t="shared" si="27"/>
        <v>0.24120118985426131</v>
      </c>
      <c r="AG219">
        <v>216</v>
      </c>
      <c r="AH219">
        <f>(0.01)*COS(RADIANS(AG219))+'Centre of Gravity'!$F$7</f>
        <v>0.7875518631610825</v>
      </c>
      <c r="AI219">
        <f>((0.01)*SIN(RADIANS(AG219)))+'Centre of Gravity'!$F$8</f>
        <v>0.70974852520222986</v>
      </c>
      <c r="AK219">
        <v>216</v>
      </c>
      <c r="AL219">
        <f>(0.01)*COS(RADIANS(AK219))+'Centre of Gravity'!$E$7</f>
        <v>0.69623166615583554</v>
      </c>
      <c r="AM219">
        <f>((0.01)*SIN(RADIANS(AK219)))+'Centre of Gravity'!$E$8</f>
        <v>0.53067497927345353</v>
      </c>
    </row>
    <row r="220" spans="5:39">
      <c r="E220">
        <v>217</v>
      </c>
      <c r="F220">
        <f t="shared" si="30"/>
        <v>-0.23951078946318313</v>
      </c>
      <c r="G220">
        <f t="shared" si="31"/>
        <v>0.11941567455670068</v>
      </c>
      <c r="I220">
        <v>217</v>
      </c>
      <c r="J220">
        <f t="shared" si="24"/>
        <v>1.1559055844162494</v>
      </c>
      <c r="K220">
        <f t="shared" si="28"/>
        <v>0.12419389427887609</v>
      </c>
      <c r="M220">
        <v>217</v>
      </c>
      <c r="N220">
        <f t="shared" si="25"/>
        <v>0.71903984487844863</v>
      </c>
      <c r="O220">
        <f t="shared" si="29"/>
        <v>0.39463650584925691</v>
      </c>
      <c r="Q220">
        <v>217</v>
      </c>
      <c r="R220">
        <f t="shared" si="26"/>
        <v>1.3089401208515117</v>
      </c>
      <c r="S220">
        <f t="shared" si="27"/>
        <v>0.23951368901527159</v>
      </c>
      <c r="AG220">
        <v>217</v>
      </c>
      <c r="AH220">
        <f>(0.01)*COS(RADIANS(AG220))+'Centre of Gravity'!$F$7</f>
        <v>0.78765567800435898</v>
      </c>
      <c r="AI220">
        <f>((0.01)*SIN(RADIANS(AG220)))+'Centre of Gravity'!$F$8</f>
        <v>0.70960822749363406</v>
      </c>
      <c r="AK220">
        <v>217</v>
      </c>
      <c r="AL220">
        <f>(0.01)*COS(RADIANS(AK220))+'Centre of Gravity'!$E$7</f>
        <v>0.69633548099911202</v>
      </c>
      <c r="AM220">
        <f>((0.01)*SIN(RADIANS(AK220)))+'Centre of Gravity'!$E$8</f>
        <v>0.53053468156485772</v>
      </c>
    </row>
    <row r="221" spans="5:39">
      <c r="E221">
        <v>218</v>
      </c>
      <c r="F221">
        <f t="shared" si="30"/>
        <v>-0.23632442500665593</v>
      </c>
      <c r="G221">
        <f t="shared" si="31"/>
        <v>0.11526312354983512</v>
      </c>
      <c r="I221">
        <v>218</v>
      </c>
      <c r="J221">
        <f t="shared" si="24"/>
        <v>1.1592194459500635</v>
      </c>
      <c r="K221">
        <f t="shared" si="28"/>
        <v>0.11987518584592718</v>
      </c>
      <c r="M221">
        <v>218</v>
      </c>
      <c r="N221">
        <f t="shared" si="25"/>
        <v>0.71948762523863652</v>
      </c>
      <c r="O221">
        <f t="shared" si="29"/>
        <v>0.39405294712240013</v>
      </c>
      <c r="Q221">
        <v>218</v>
      </c>
      <c r="R221">
        <f t="shared" si="26"/>
        <v>1.3102180665561836</v>
      </c>
      <c r="S221">
        <f t="shared" si="27"/>
        <v>0.23784823774782979</v>
      </c>
      <c r="AG221">
        <v>218</v>
      </c>
      <c r="AH221">
        <f>(0.01)*COS(RADIANS(AG221))+'Centre of Gravity'!$F$7</f>
        <v>0.78776192556876468</v>
      </c>
      <c r="AI221">
        <f>((0.01)*SIN(RADIANS(AG221)))+'Centre of Gravity'!$F$8</f>
        <v>0.70946976297189801</v>
      </c>
      <c r="AK221">
        <v>218</v>
      </c>
      <c r="AL221">
        <f>(0.01)*COS(RADIANS(AK221))+'Centre of Gravity'!$E$7</f>
        <v>0.69644172856351771</v>
      </c>
      <c r="AM221">
        <f>((0.01)*SIN(RADIANS(AK221)))+'Centre of Gravity'!$E$8</f>
        <v>0.53039621704312168</v>
      </c>
    </row>
    <row r="222" spans="5:39">
      <c r="E222">
        <v>219</v>
      </c>
      <c r="F222">
        <f t="shared" si="30"/>
        <v>-0.23306607384094555</v>
      </c>
      <c r="G222">
        <f t="shared" si="31"/>
        <v>0.11116681472415371</v>
      </c>
      <c r="I222">
        <v>219</v>
      </c>
      <c r="J222">
        <f t="shared" si="24"/>
        <v>1.1626081746215708</v>
      </c>
      <c r="K222">
        <f t="shared" si="28"/>
        <v>0.11561497003155563</v>
      </c>
      <c r="M222">
        <v>219</v>
      </c>
      <c r="N222">
        <f t="shared" si="25"/>
        <v>0.7199455219037878</v>
      </c>
      <c r="O222">
        <f t="shared" si="29"/>
        <v>0.39347729211920457</v>
      </c>
      <c r="Q222">
        <v>219</v>
      </c>
      <c r="R222">
        <f t="shared" si="26"/>
        <v>1.3115248837559557</v>
      </c>
      <c r="S222">
        <f t="shared" si="27"/>
        <v>0.23620534336452548</v>
      </c>
      <c r="AG222">
        <v>219</v>
      </c>
      <c r="AH222">
        <f>(0.01)*COS(RADIANS(AG222))+'Centre of Gravity'!$F$7</f>
        <v>0.78787057349026224</v>
      </c>
      <c r="AI222">
        <f>((0.01)*SIN(RADIANS(AG222)))+'Centre of Gravity'!$F$8</f>
        <v>0.70933317381465621</v>
      </c>
      <c r="AK222">
        <v>219</v>
      </c>
      <c r="AL222">
        <f>(0.01)*COS(RADIANS(AK222))+'Centre of Gravity'!$E$7</f>
        <v>0.69655037648501528</v>
      </c>
      <c r="AM222">
        <f>((0.01)*SIN(RADIANS(AK222)))+'Centre of Gravity'!$E$8</f>
        <v>0.53025962788587988</v>
      </c>
    </row>
    <row r="223" spans="5:39">
      <c r="E223">
        <v>220</v>
      </c>
      <c r="F223">
        <f t="shared" si="30"/>
        <v>-0.22973672849138152</v>
      </c>
      <c r="G223">
        <f t="shared" si="31"/>
        <v>0.10712799585500687</v>
      </c>
      <c r="I223">
        <v>220</v>
      </c>
      <c r="J223">
        <f t="shared" si="24"/>
        <v>1.1660707381911908</v>
      </c>
      <c r="K223">
        <f t="shared" si="28"/>
        <v>0.1114145445387684</v>
      </c>
      <c r="M223">
        <v>220</v>
      </c>
      <c r="N223">
        <f t="shared" si="25"/>
        <v>0.72041339539414251</v>
      </c>
      <c r="O223">
        <f t="shared" si="29"/>
        <v>0.39290971618976078</v>
      </c>
      <c r="Q223">
        <v>220</v>
      </c>
      <c r="R223">
        <f t="shared" si="26"/>
        <v>1.3128601743816493</v>
      </c>
      <c r="S223">
        <f t="shared" si="27"/>
        <v>0.234585506306903</v>
      </c>
      <c r="AG223">
        <v>220</v>
      </c>
      <c r="AH223">
        <f>(0.01)*COS(RADIANS(AG223))+'Centre of Gravity'!$F$7</f>
        <v>0.78798158867364221</v>
      </c>
      <c r="AI223">
        <f>((0.01)*SIN(RADIANS(AG223)))+'Centre of Gravity'!$F$8</f>
        <v>0.70919850162828924</v>
      </c>
      <c r="AK223">
        <v>220</v>
      </c>
      <c r="AL223">
        <f>(0.01)*COS(RADIANS(AK223))+'Centre of Gravity'!$E$7</f>
        <v>0.69666139166839525</v>
      </c>
      <c r="AM223">
        <f>((0.01)*SIN(RADIANS(AK223)))+'Centre of Gravity'!$E$8</f>
        <v>0.5301249556995129</v>
      </c>
    </row>
    <row r="224" spans="5:39">
      <c r="E224">
        <v>221</v>
      </c>
      <c r="F224">
        <f t="shared" si="30"/>
        <v>-0.22633740310880937</v>
      </c>
      <c r="G224">
        <f t="shared" si="31"/>
        <v>0.10314789720574694</v>
      </c>
      <c r="I224">
        <v>221</v>
      </c>
      <c r="J224">
        <f t="shared" si="24"/>
        <v>1.1696060819285174</v>
      </c>
      <c r="K224">
        <f t="shared" si="28"/>
        <v>0.10727518885786083</v>
      </c>
      <c r="M224">
        <v>221</v>
      </c>
      <c r="N224">
        <f t="shared" si="25"/>
        <v>0.7208911031909031</v>
      </c>
      <c r="O224">
        <f t="shared" si="29"/>
        <v>0.39235039222319507</v>
      </c>
      <c r="Q224">
        <v>221</v>
      </c>
      <c r="R224">
        <f t="shared" si="26"/>
        <v>1.3142235316908051</v>
      </c>
      <c r="S224">
        <f t="shared" si="27"/>
        <v>0.23298921999302177</v>
      </c>
      <c r="AG224">
        <v>221</v>
      </c>
      <c r="AH224">
        <f>(0.01)*COS(RADIANS(AG224))+'Centre of Gravity'!$F$7</f>
        <v>0.78809493730260427</v>
      </c>
      <c r="AI224">
        <f>((0.01)*SIN(RADIANS(AG224)))+'Centre of Gravity'!$F$8</f>
        <v>0.70906578743524951</v>
      </c>
      <c r="AK224">
        <v>221</v>
      </c>
      <c r="AL224">
        <f>(0.01)*COS(RADIANS(AK224))+'Centre of Gravity'!$E$7</f>
        <v>0.69677474029735731</v>
      </c>
      <c r="AM224">
        <f>((0.01)*SIN(RADIANS(AK224)))+'Centre of Gravity'!$E$8</f>
        <v>0.52999224150647317</v>
      </c>
    </row>
    <row r="225" spans="5:39">
      <c r="E225">
        <v>222</v>
      </c>
      <c r="F225">
        <f t="shared" si="30"/>
        <v>-0.22286913316067053</v>
      </c>
      <c r="G225">
        <f t="shared" si="31"/>
        <v>9.9227731152978421E-2</v>
      </c>
      <c r="I225">
        <v>222</v>
      </c>
      <c r="J225">
        <f t="shared" si="24"/>
        <v>1.1732131289336007</v>
      </c>
      <c r="K225">
        <f t="shared" si="28"/>
        <v>0.10319816387667211</v>
      </c>
      <c r="M225">
        <v>222</v>
      </c>
      <c r="N225">
        <f t="shared" si="25"/>
        <v>0.72137849977964708</v>
      </c>
      <c r="O225">
        <f t="shared" si="29"/>
        <v>0.39179949059500591</v>
      </c>
      <c r="Q225">
        <v>222</v>
      </c>
      <c r="R225">
        <f t="shared" si="26"/>
        <v>1.3156145403915791</v>
      </c>
      <c r="S225">
        <f t="shared" si="27"/>
        <v>0.2314169706671565</v>
      </c>
      <c r="AG225">
        <v>222</v>
      </c>
      <c r="AH225">
        <f>(0.01)*COS(RADIANS(AG225))+'Centre of Gravity'!$F$7</f>
        <v>0.78821058485005802</v>
      </c>
      <c r="AI225">
        <f>((0.01)*SIN(RADIANS(AG225)))+'Centre of Gravity'!$F$8</f>
        <v>0.708935071661566</v>
      </c>
      <c r="AK225">
        <v>222</v>
      </c>
      <c r="AL225">
        <f>(0.01)*COS(RADIANS(AK225))+'Centre of Gravity'!$E$7</f>
        <v>0.69689038784481105</v>
      </c>
      <c r="AM225">
        <f>((0.01)*SIN(RADIANS(AK225)))+'Centre of Gravity'!$E$8</f>
        <v>0.52986152573278966</v>
      </c>
    </row>
    <row r="226" spans="5:39">
      <c r="E226">
        <v>223</v>
      </c>
      <c r="F226">
        <f t="shared" si="30"/>
        <v>-0.21933297511558925</v>
      </c>
      <c r="G226">
        <f t="shared" si="31"/>
        <v>9.536869181725674E-2</v>
      </c>
      <c r="I226">
        <v>223</v>
      </c>
      <c r="J226">
        <f t="shared" si="24"/>
        <v>1.1768907804649809</v>
      </c>
      <c r="K226">
        <f t="shared" si="28"/>
        <v>9.9184711496506733E-2</v>
      </c>
      <c r="M226">
        <v>223</v>
      </c>
      <c r="N226">
        <f t="shared" si="25"/>
        <v>0.72187543669465193</v>
      </c>
      <c r="O226">
        <f t="shared" si="29"/>
        <v>0.391257179115166</v>
      </c>
      <c r="Q226">
        <v>223</v>
      </c>
      <c r="R226">
        <f t="shared" si="26"/>
        <v>1.3170327767692462</v>
      </c>
      <c r="S226">
        <f t="shared" si="27"/>
        <v>0.22986923725168265</v>
      </c>
      <c r="AG226">
        <v>223</v>
      </c>
      <c r="AH226">
        <f>(0.01)*COS(RADIANS(AG226))+'Centre of Gravity'!$F$7</f>
        <v>0.7883284960886402</v>
      </c>
      <c r="AI226">
        <f>((0.01)*SIN(RADIANS(AG226)))+'Centre of Gravity'!$F$8</f>
        <v>0.70880639412452962</v>
      </c>
      <c r="AK226">
        <v>223</v>
      </c>
      <c r="AL226">
        <f>(0.01)*COS(RADIANS(AK226))+'Centre of Gravity'!$E$7</f>
        <v>0.69700829908339323</v>
      </c>
      <c r="AM226">
        <f>((0.01)*SIN(RADIANS(AK226)))+'Centre of Gravity'!$E$8</f>
        <v>0.52973284819575328</v>
      </c>
    </row>
    <row r="227" spans="5:39">
      <c r="E227">
        <v>224</v>
      </c>
      <c r="F227">
        <f t="shared" si="30"/>
        <v>-0.21573000612156146</v>
      </c>
      <c r="G227">
        <f t="shared" si="31"/>
        <v>9.1571954699346703E-2</v>
      </c>
      <c r="I227">
        <v>224</v>
      </c>
      <c r="J227">
        <f t="shared" si="24"/>
        <v>1.1806379162743748</v>
      </c>
      <c r="K227">
        <f t="shared" si="28"/>
        <v>9.5236054253838714E-2</v>
      </c>
      <c r="M227">
        <v>224</v>
      </c>
      <c r="N227">
        <f t="shared" si="25"/>
        <v>0.72238176256411935</v>
      </c>
      <c r="O227">
        <f t="shared" si="29"/>
        <v>0.39072362297700552</v>
      </c>
      <c r="Q227">
        <v>224</v>
      </c>
      <c r="R227">
        <f t="shared" si="26"/>
        <v>1.3184778088152671</v>
      </c>
      <c r="S227">
        <f t="shared" si="27"/>
        <v>0.22834649120119177</v>
      </c>
      <c r="AG227">
        <v>224</v>
      </c>
      <c r="AH227">
        <f>(0.01)*COS(RADIANS(AG227))+'Centre of Gravity'!$F$7</f>
        <v>0.78844863510144547</v>
      </c>
      <c r="AI227">
        <f>((0.01)*SIN(RADIANS(AG227)))+'Centre of Gravity'!$F$8</f>
        <v>0.70867979402056458</v>
      </c>
      <c r="AK227">
        <v>224</v>
      </c>
      <c r="AL227">
        <f>(0.01)*COS(RADIANS(AK227))+'Centre of Gravity'!$E$7</f>
        <v>0.69712843809619851</v>
      </c>
      <c r="AM227">
        <f>((0.01)*SIN(RADIANS(AK227)))+'Centre of Gravity'!$E$8</f>
        <v>0.52960624809178825</v>
      </c>
    </row>
    <row r="228" spans="5:39">
      <c r="E228">
        <v>225</v>
      </c>
      <c r="F228">
        <f t="shared" si="30"/>
        <v>-0.21206132367784564</v>
      </c>
      <c r="G228">
        <f t="shared" si="31"/>
        <v>8.7838676322154419E-2</v>
      </c>
      <c r="I228">
        <v>225</v>
      </c>
      <c r="J228">
        <f t="shared" si="24"/>
        <v>1.1844533949479159</v>
      </c>
      <c r="K228">
        <f t="shared" si="28"/>
        <v>9.1353394947915834E-2</v>
      </c>
      <c r="M228">
        <v>225</v>
      </c>
      <c r="N228">
        <f t="shared" si="25"/>
        <v>0.72289732315628474</v>
      </c>
      <c r="O228">
        <f t="shared" si="29"/>
        <v>0.39019898470689296</v>
      </c>
      <c r="Q228">
        <v>225</v>
      </c>
      <c r="R228">
        <f t="shared" si="26"/>
        <v>1.3199491963588821</v>
      </c>
      <c r="S228">
        <f t="shared" si="27"/>
        <v>0.22684919635888201</v>
      </c>
      <c r="AG228">
        <v>225</v>
      </c>
      <c r="AH228">
        <f>(0.01)*COS(RADIANS(AG228))+'Centre of Gravity'!$F$7</f>
        <v>0.78857096529296644</v>
      </c>
      <c r="AI228">
        <f>((0.01)*SIN(RADIANS(AG228)))+'Centre of Gravity'!$F$8</f>
        <v>0.70855530991328908</v>
      </c>
      <c r="AK228">
        <v>225</v>
      </c>
      <c r="AL228">
        <f>(0.01)*COS(RADIANS(AK228))+'Centre of Gravity'!$E$7</f>
        <v>0.69725076828771948</v>
      </c>
      <c r="AM228">
        <f>((0.01)*SIN(RADIANS(AK228)))+'Centre of Gravity'!$E$8</f>
        <v>0.52948176398451274</v>
      </c>
    </row>
    <row r="229" spans="5:39">
      <c r="E229">
        <v>226</v>
      </c>
      <c r="F229">
        <f t="shared" si="30"/>
        <v>-0.20832804530065327</v>
      </c>
      <c r="G229">
        <f t="shared" si="31"/>
        <v>8.4169993878438515E-2</v>
      </c>
      <c r="I229">
        <v>226</v>
      </c>
      <c r="J229">
        <f t="shared" si="24"/>
        <v>1.1883360542538388</v>
      </c>
      <c r="K229">
        <f t="shared" si="28"/>
        <v>8.7537916274374683E-2</v>
      </c>
      <c r="M229">
        <v>226</v>
      </c>
      <c r="N229">
        <f t="shared" si="25"/>
        <v>0.72342196142639736</v>
      </c>
      <c r="O229">
        <f t="shared" si="29"/>
        <v>0.38968342411472751</v>
      </c>
      <c r="Q229">
        <v>226</v>
      </c>
      <c r="R229">
        <f t="shared" si="26"/>
        <v>1.3214464912011918</v>
      </c>
      <c r="S229">
        <f t="shared" si="27"/>
        <v>0.22537780881526698</v>
      </c>
      <c r="AG229">
        <v>226</v>
      </c>
      <c r="AH229">
        <f>(0.01)*COS(RADIANS(AG229))+'Centre of Gravity'!$F$7</f>
        <v>0.78869544940024194</v>
      </c>
      <c r="AI229">
        <f>((0.01)*SIN(RADIANS(AG229)))+'Centre of Gravity'!$F$8</f>
        <v>0.70843297972176811</v>
      </c>
      <c r="AK229">
        <v>226</v>
      </c>
      <c r="AL229">
        <f>(0.01)*COS(RADIANS(AK229))+'Centre of Gravity'!$E$7</f>
        <v>0.69737525239499498</v>
      </c>
      <c r="AM229">
        <f>((0.01)*SIN(RADIANS(AK229)))+'Centre of Gravity'!$E$8</f>
        <v>0.52935943379299177</v>
      </c>
    </row>
    <row r="230" spans="5:39">
      <c r="E230">
        <v>227</v>
      </c>
      <c r="F230">
        <f t="shared" si="30"/>
        <v>-0.20453130818274332</v>
      </c>
      <c r="G230">
        <f t="shared" si="31"/>
        <v>8.0567024884410782E-2</v>
      </c>
      <c r="I230">
        <v>227</v>
      </c>
      <c r="J230">
        <f t="shared" si="24"/>
        <v>1.1922847114965067</v>
      </c>
      <c r="K230">
        <f t="shared" si="28"/>
        <v>8.379078046498073E-2</v>
      </c>
      <c r="M230">
        <v>227</v>
      </c>
      <c r="N230">
        <f t="shared" si="25"/>
        <v>0.72395551756455778</v>
      </c>
      <c r="O230">
        <f t="shared" si="29"/>
        <v>0.38917709824526003</v>
      </c>
      <c r="Q230">
        <v>227</v>
      </c>
      <c r="R230">
        <f t="shared" si="26"/>
        <v>1.3229692372516828</v>
      </c>
      <c r="S230">
        <f t="shared" si="27"/>
        <v>0.22393277676924614</v>
      </c>
      <c r="AG230">
        <v>227</v>
      </c>
      <c r="AH230">
        <f>(0.01)*COS(RADIANS(AG230))+'Centre of Gravity'!$F$7</f>
        <v>0.78882204950420698</v>
      </c>
      <c r="AI230">
        <f>((0.01)*SIN(RADIANS(AG230)))+'Centre of Gravity'!$F$8</f>
        <v>0.70831284070896283</v>
      </c>
      <c r="AK230">
        <v>227</v>
      </c>
      <c r="AL230">
        <f>(0.01)*COS(RADIANS(AK230))+'Centre of Gravity'!$E$7</f>
        <v>0.69750185249896002</v>
      </c>
      <c r="AM230">
        <f>((0.01)*SIN(RADIANS(AK230)))+'Centre of Gravity'!$E$8</f>
        <v>0.5292392947801865</v>
      </c>
    </row>
    <row r="231" spans="5:39">
      <c r="E231">
        <v>228</v>
      </c>
      <c r="F231">
        <f t="shared" si="30"/>
        <v>-0.20067226884702155</v>
      </c>
      <c r="G231">
        <f t="shared" si="31"/>
        <v>7.7030866839329443E-2</v>
      </c>
      <c r="I231">
        <v>228</v>
      </c>
      <c r="J231">
        <f t="shared" si="24"/>
        <v>1.1962981638766723</v>
      </c>
      <c r="K231">
        <f t="shared" si="28"/>
        <v>8.0113128933600702E-2</v>
      </c>
      <c r="M231">
        <v>228</v>
      </c>
      <c r="N231">
        <f t="shared" si="25"/>
        <v>0.72449782904439775</v>
      </c>
      <c r="O231">
        <f t="shared" si="29"/>
        <v>0.38868016133025518</v>
      </c>
      <c r="Q231">
        <v>228</v>
      </c>
      <c r="R231">
        <f t="shared" si="26"/>
        <v>1.3245169706671565</v>
      </c>
      <c r="S231">
        <f t="shared" si="27"/>
        <v>0.22251454039157897</v>
      </c>
      <c r="AG231">
        <v>228</v>
      </c>
      <c r="AH231">
        <f>(0.01)*COS(RADIANS(AG231))+'Centre of Gravity'!$F$7</f>
        <v>0.78895072704124336</v>
      </c>
      <c r="AI231">
        <f>((0.01)*SIN(RADIANS(AG231)))+'Centre of Gravity'!$F$8</f>
        <v>0.70819492947038065</v>
      </c>
      <c r="AK231">
        <v>228</v>
      </c>
      <c r="AL231">
        <f>(0.01)*COS(RADIANS(AK231))+'Centre of Gravity'!$E$7</f>
        <v>0.6976305300359964</v>
      </c>
      <c r="AM231">
        <f>((0.01)*SIN(RADIANS(AK231)))+'Centre of Gravity'!$E$8</f>
        <v>0.52912138354160432</v>
      </c>
    </row>
    <row r="232" spans="5:39">
      <c r="E232">
        <v>229</v>
      </c>
      <c r="F232">
        <f t="shared" si="30"/>
        <v>-0.19675210279425312</v>
      </c>
      <c r="G232">
        <f t="shared" si="31"/>
        <v>7.3562596891190685E-2</v>
      </c>
      <c r="I232">
        <v>229</v>
      </c>
      <c r="J232">
        <f t="shared" si="24"/>
        <v>1.2003751888578609</v>
      </c>
      <c r="K232">
        <f t="shared" si="28"/>
        <v>7.6506081928517405E-2</v>
      </c>
      <c r="M232">
        <v>229</v>
      </c>
      <c r="N232">
        <f t="shared" si="25"/>
        <v>0.72504873067258691</v>
      </c>
      <c r="O232">
        <f t="shared" si="29"/>
        <v>0.38819276474151126</v>
      </c>
      <c r="Q232">
        <v>229</v>
      </c>
      <c r="R232">
        <f t="shared" si="26"/>
        <v>1.3260892199930219</v>
      </c>
      <c r="S232">
        <f t="shared" si="27"/>
        <v>0.22112353169080495</v>
      </c>
      <c r="AG232">
        <v>229</v>
      </c>
      <c r="AH232">
        <f>(0.01)*COS(RADIANS(AG232))+'Centre of Gravity'!$F$7</f>
        <v>0.78908144281492687</v>
      </c>
      <c r="AI232">
        <f>((0.01)*SIN(RADIANS(AG232)))+'Centre of Gravity'!$F$8</f>
        <v>0.70807928192292691</v>
      </c>
      <c r="AK232">
        <v>229</v>
      </c>
      <c r="AL232">
        <f>(0.01)*COS(RADIANS(AK232))+'Centre of Gravity'!$E$7</f>
        <v>0.69776124580967991</v>
      </c>
      <c r="AM232">
        <f>((0.01)*SIN(RADIANS(AK232)))+'Centre of Gravity'!$E$8</f>
        <v>0.52900573599415057</v>
      </c>
    </row>
    <row r="233" spans="5:39">
      <c r="E233">
        <v>230</v>
      </c>
      <c r="F233">
        <f t="shared" si="30"/>
        <v>-0.19277200414499318</v>
      </c>
      <c r="G233">
        <f t="shared" si="31"/>
        <v>7.0163271508618535E-2</v>
      </c>
      <c r="I233">
        <v>230</v>
      </c>
      <c r="J233">
        <f t="shared" si="24"/>
        <v>1.2045145445387684</v>
      </c>
      <c r="K233">
        <f t="shared" si="28"/>
        <v>7.2970738191190793E-2</v>
      </c>
      <c r="M233">
        <v>230</v>
      </c>
      <c r="N233">
        <f t="shared" si="25"/>
        <v>0.72560805463915257</v>
      </c>
      <c r="O233">
        <f t="shared" si="29"/>
        <v>0.38771505694475067</v>
      </c>
      <c r="Q233">
        <v>230</v>
      </c>
      <c r="R233">
        <f t="shared" si="26"/>
        <v>1.3276855063069031</v>
      </c>
      <c r="S233">
        <f t="shared" si="27"/>
        <v>0.2197601743816493</v>
      </c>
      <c r="AG233">
        <v>230</v>
      </c>
      <c r="AH233">
        <f>(0.01)*COS(RADIANS(AG233))+'Centre of Gravity'!$F$7</f>
        <v>0.7892141570079666</v>
      </c>
      <c r="AI233">
        <f>((0.01)*SIN(RADIANS(AG233)))+'Centre of Gravity'!$F$8</f>
        <v>0.70796593329396484</v>
      </c>
      <c r="AK233">
        <v>230</v>
      </c>
      <c r="AL233">
        <f>(0.01)*COS(RADIANS(AK233))+'Centre of Gravity'!$E$7</f>
        <v>0.69789396000271964</v>
      </c>
      <c r="AM233">
        <f>((0.01)*SIN(RADIANS(AK233)))+'Centre of Gravity'!$E$8</f>
        <v>0.52889238736518851</v>
      </c>
    </row>
    <row r="234" spans="5:39">
      <c r="E234">
        <v>231</v>
      </c>
      <c r="F234">
        <f t="shared" si="30"/>
        <v>-0.18873318527584637</v>
      </c>
      <c r="G234">
        <f t="shared" si="31"/>
        <v>6.6833926159054535E-2</v>
      </c>
      <c r="I234">
        <v>231</v>
      </c>
      <c r="J234">
        <f t="shared" si="24"/>
        <v>1.2087149700315556</v>
      </c>
      <c r="K234">
        <f t="shared" si="28"/>
        <v>6.9508174621570856E-2</v>
      </c>
      <c r="M234">
        <v>231</v>
      </c>
      <c r="N234">
        <f t="shared" si="25"/>
        <v>0.72617563056859646</v>
      </c>
      <c r="O234">
        <f t="shared" si="29"/>
        <v>0.38724718345439596</v>
      </c>
      <c r="Q234">
        <v>231</v>
      </c>
      <c r="R234">
        <f t="shared" si="26"/>
        <v>1.3293053433645254</v>
      </c>
      <c r="S234">
        <f t="shared" si="27"/>
        <v>0.21842488375595553</v>
      </c>
      <c r="AG234">
        <v>231</v>
      </c>
      <c r="AH234">
        <f>(0.01)*COS(RADIANS(AG234))+'Centre of Gravity'!$F$7</f>
        <v>0.78934882919433358</v>
      </c>
      <c r="AI234">
        <f>((0.01)*SIN(RADIANS(AG234)))+'Centre of Gravity'!$F$8</f>
        <v>0.70785491811058487</v>
      </c>
      <c r="AK234">
        <v>231</v>
      </c>
      <c r="AL234">
        <f>(0.01)*COS(RADIANS(AK234))+'Centre of Gravity'!$E$7</f>
        <v>0.69802863218908662</v>
      </c>
      <c r="AM234">
        <f>((0.01)*SIN(RADIANS(AK234)))+'Centre of Gravity'!$E$8</f>
        <v>0.52878137218180854</v>
      </c>
    </row>
    <row r="235" spans="5:39">
      <c r="E235">
        <v>232</v>
      </c>
      <c r="F235">
        <f t="shared" si="30"/>
        <v>-0.18463687645016486</v>
      </c>
      <c r="G235">
        <f t="shared" si="31"/>
        <v>6.3575574993344042E-2</v>
      </c>
      <c r="I235">
        <v>232</v>
      </c>
      <c r="J235">
        <f t="shared" si="24"/>
        <v>1.2129751858459272</v>
      </c>
      <c r="K235">
        <f t="shared" si="28"/>
        <v>6.611944595006336E-2</v>
      </c>
      <c r="M235">
        <v>232</v>
      </c>
      <c r="N235">
        <f t="shared" si="25"/>
        <v>0.72675128557179192</v>
      </c>
      <c r="O235">
        <f t="shared" si="29"/>
        <v>0.38678928678924468</v>
      </c>
      <c r="Q235">
        <v>232</v>
      </c>
      <c r="R235">
        <f t="shared" si="26"/>
        <v>1.3309482377478299</v>
      </c>
      <c r="S235">
        <f t="shared" si="27"/>
        <v>0.21711806655618343</v>
      </c>
      <c r="AG235">
        <v>232</v>
      </c>
      <c r="AH235">
        <f>(0.01)*COS(RADIANS(AG235))+'Centre of Gravity'!$F$7</f>
        <v>0.78948541835157537</v>
      </c>
      <c r="AI235">
        <f>((0.01)*SIN(RADIANS(AG235)))+'Centre of Gravity'!$F$8</f>
        <v>0.70774627018908731</v>
      </c>
      <c r="AK235">
        <v>232</v>
      </c>
      <c r="AL235">
        <f>(0.01)*COS(RADIANS(AK235))+'Centre of Gravity'!$E$7</f>
        <v>0.69816522134632841</v>
      </c>
      <c r="AM235">
        <f>((0.01)*SIN(RADIANS(AK235)))+'Centre of Gravity'!$E$8</f>
        <v>0.52867272426031098</v>
      </c>
    </row>
    <row r="236" spans="5:39">
      <c r="E236">
        <v>233</v>
      </c>
      <c r="F236">
        <f t="shared" si="30"/>
        <v>-0.18048432544329929</v>
      </c>
      <c r="G236">
        <f t="shared" si="31"/>
        <v>6.0389210536816867E-2</v>
      </c>
      <c r="I236">
        <v>233</v>
      </c>
      <c r="J236">
        <f t="shared" si="24"/>
        <v>1.2172938942788762</v>
      </c>
      <c r="K236">
        <f t="shared" si="28"/>
        <v>6.2805584416249366E-2</v>
      </c>
      <c r="M236">
        <v>233</v>
      </c>
      <c r="N236">
        <f t="shared" si="25"/>
        <v>0.7273348442986487</v>
      </c>
      <c r="O236">
        <f t="shared" si="29"/>
        <v>0.38634150642905685</v>
      </c>
      <c r="Q236">
        <v>233</v>
      </c>
      <c r="R236">
        <f t="shared" si="26"/>
        <v>1.3326136890152718</v>
      </c>
      <c r="S236">
        <f t="shared" si="27"/>
        <v>0.21584012085151158</v>
      </c>
      <c r="AG236">
        <v>233</v>
      </c>
      <c r="AH236">
        <f>(0.01)*COS(RADIANS(AG236))+'Centre of Gravity'!$F$7</f>
        <v>0.78962388287331142</v>
      </c>
      <c r="AI236">
        <f>((0.01)*SIN(RADIANS(AG236)))+'Centre of Gravity'!$F$8</f>
        <v>0.70764002262468162</v>
      </c>
      <c r="AK236">
        <v>233</v>
      </c>
      <c r="AL236">
        <f>(0.01)*COS(RADIANS(AK236))+'Centre of Gravity'!$E$7</f>
        <v>0.69830368586806446</v>
      </c>
      <c r="AM236">
        <f>((0.01)*SIN(RADIANS(AK236)))+'Centre of Gravity'!$E$8</f>
        <v>0.52856647669590529</v>
      </c>
    </row>
    <row r="237" spans="5:39">
      <c r="E237">
        <v>234</v>
      </c>
      <c r="F237">
        <f t="shared" si="30"/>
        <v>-0.17627679716251274</v>
      </c>
      <c r="G237">
        <f t="shared" si="31"/>
        <v>5.7275803386953289E-2</v>
      </c>
      <c r="I237">
        <v>234</v>
      </c>
      <c r="J237">
        <f t="shared" si="24"/>
        <v>1.2216697798099776</v>
      </c>
      <c r="K237">
        <f t="shared" si="28"/>
        <v>5.956759945445389E-2</v>
      </c>
      <c r="M237">
        <v>234</v>
      </c>
      <c r="N237">
        <f t="shared" si="25"/>
        <v>0.72792612899152553</v>
      </c>
      <c r="O237">
        <f t="shared" si="29"/>
        <v>0.38590397877206783</v>
      </c>
      <c r="Q237">
        <v>234</v>
      </c>
      <c r="R237">
        <f t="shared" si="26"/>
        <v>1.3343011898542614</v>
      </c>
      <c r="S237">
        <f t="shared" si="27"/>
        <v>0.21459143591658131</v>
      </c>
      <c r="AG237">
        <v>234</v>
      </c>
      <c r="AH237">
        <f>(0.01)*COS(RADIANS(AG237))+'Centre of Gravity'!$F$7</f>
        <v>0.78976418058190723</v>
      </c>
      <c r="AI237">
        <f>((0.01)*SIN(RADIANS(AG237)))+'Centre of Gravity'!$F$8</f>
        <v>0.70753620778140514</v>
      </c>
      <c r="AK237">
        <v>234</v>
      </c>
      <c r="AL237">
        <f>(0.01)*COS(RADIANS(AK237))+'Centre of Gravity'!$E$7</f>
        <v>0.69844398357666027</v>
      </c>
      <c r="AM237">
        <f>((0.01)*SIN(RADIANS(AK237)))+'Centre of Gravity'!$E$8</f>
        <v>0.5284626618526288</v>
      </c>
    </row>
    <row r="238" spans="5:39">
      <c r="E238">
        <v>235</v>
      </c>
      <c r="F238">
        <f t="shared" si="30"/>
        <v>-0.17201557326167882</v>
      </c>
      <c r="G238">
        <f t="shared" si="31"/>
        <v>5.4236301917731433E-2</v>
      </c>
      <c r="I238">
        <v>235</v>
      </c>
      <c r="J238">
        <f t="shared" si="24"/>
        <v>1.2261015095021086</v>
      </c>
      <c r="K238">
        <f t="shared" si="28"/>
        <v>5.6406477386263532E-2</v>
      </c>
      <c r="M238">
        <v>235</v>
      </c>
      <c r="N238">
        <f t="shared" si="25"/>
        <v>0.72852495953937702</v>
      </c>
      <c r="O238">
        <f t="shared" si="29"/>
        <v>0.38547683709344044</v>
      </c>
      <c r="Q238">
        <v>235</v>
      </c>
      <c r="R238">
        <f t="shared" si="26"/>
        <v>1.3360102262356961</v>
      </c>
      <c r="S238">
        <f t="shared" si="27"/>
        <v>0.21337239211292006</v>
      </c>
      <c r="AG238">
        <v>235</v>
      </c>
      <c r="AH238">
        <f>(0.01)*COS(RADIANS(AG238))+'Centre of Gravity'!$F$7</f>
        <v>0.78990626874132153</v>
      </c>
      <c r="AI238">
        <f>((0.01)*SIN(RADIANS(AG238)))+'Centre of Gravity'!$F$8</f>
        <v>0.70743485728226463</v>
      </c>
      <c r="AK238">
        <v>235</v>
      </c>
      <c r="AL238">
        <f>(0.01)*COS(RADIANS(AK238))+'Centre of Gravity'!$E$7</f>
        <v>0.69858607173607457</v>
      </c>
      <c r="AM238">
        <f>((0.01)*SIN(RADIANS(AK238)))+'Centre of Gravity'!$E$8</f>
        <v>0.52836131135348829</v>
      </c>
    </row>
    <row r="239" spans="5:39">
      <c r="E239">
        <v>236</v>
      </c>
      <c r="F239">
        <f t="shared" si="30"/>
        <v>-0.1677019517508769</v>
      </c>
      <c r="G239">
        <f t="shared" si="31"/>
        <v>5.1271631990742944E-2</v>
      </c>
      <c r="I239">
        <v>236</v>
      </c>
      <c r="J239">
        <f t="shared" si="24"/>
        <v>1.2305877334074742</v>
      </c>
      <c r="K239">
        <f t="shared" si="28"/>
        <v>5.3323181120082441E-2</v>
      </c>
      <c r="M239">
        <v>236</v>
      </c>
      <c r="N239">
        <f t="shared" si="25"/>
        <v>0.72913115353261726</v>
      </c>
      <c r="O239">
        <f t="shared" si="29"/>
        <v>0.38506021150466774</v>
      </c>
      <c r="Q239">
        <v>236</v>
      </c>
      <c r="R239">
        <f t="shared" si="26"/>
        <v>1.3377402775705387</v>
      </c>
      <c r="S239">
        <f t="shared" si="27"/>
        <v>0.21218336077307953</v>
      </c>
      <c r="AG239">
        <v>236</v>
      </c>
      <c r="AH239">
        <f>(0.01)*COS(RADIANS(AG239))+'Centre of Gravity'!$F$7</f>
        <v>0.79005010407012444</v>
      </c>
      <c r="AI239">
        <f>((0.01)*SIN(RADIANS(AG239)))+'Centre of Gravity'!$F$8</f>
        <v>0.70733600199960411</v>
      </c>
      <c r="AK239">
        <v>236</v>
      </c>
      <c r="AL239">
        <f>(0.01)*COS(RADIANS(AK239))+'Centre of Gravity'!$E$7</f>
        <v>0.69872990706487748</v>
      </c>
      <c r="AM239">
        <f>((0.01)*SIN(RADIANS(AK239)))+'Centre of Gravity'!$E$8</f>
        <v>0.52826245607082778</v>
      </c>
    </row>
    <row r="240" spans="5:39">
      <c r="E240">
        <v>237</v>
      </c>
      <c r="F240">
        <f t="shared" si="30"/>
        <v>-0.1633372466010066</v>
      </c>
      <c r="G240">
        <f t="shared" si="31"/>
        <v>4.8382696673167302E-2</v>
      </c>
      <c r="I240">
        <v>237</v>
      </c>
      <c r="J240">
        <f t="shared" si="24"/>
        <v>1.2351270849788132</v>
      </c>
      <c r="K240">
        <f t="shared" si="28"/>
        <v>5.0318649857822251E-2</v>
      </c>
      <c r="M240">
        <v>237</v>
      </c>
      <c r="N240">
        <f t="shared" si="25"/>
        <v>0.72974452631868347</v>
      </c>
      <c r="O240">
        <f t="shared" si="29"/>
        <v>0.38465422891394008</v>
      </c>
      <c r="Q240">
        <v>237</v>
      </c>
      <c r="R240">
        <f t="shared" si="26"/>
        <v>1.3394908168683926</v>
      </c>
      <c r="S240">
        <f t="shared" si="27"/>
        <v>0.21102470408752436</v>
      </c>
      <c r="AG240">
        <v>237</v>
      </c>
      <c r="AH240">
        <f>(0.01)*COS(RADIANS(AG240))+'Centre of Gravity'!$F$7</f>
        <v>0.79019564275468168</v>
      </c>
      <c r="AI240">
        <f>((0.01)*SIN(RADIANS(AG240)))+'Centre of Gravity'!$F$8</f>
        <v>0.70723967204570037</v>
      </c>
      <c r="AK240">
        <v>237</v>
      </c>
      <c r="AL240">
        <f>(0.01)*COS(RADIANS(AK240))+'Centre of Gravity'!$E$7</f>
        <v>0.69887544574943472</v>
      </c>
      <c r="AM240">
        <f>((0.01)*SIN(RADIANS(AK240)))+'Centre of Gravity'!$E$8</f>
        <v>0.52816612611692404</v>
      </c>
    </row>
    <row r="241" spans="5:39">
      <c r="E241">
        <v>238</v>
      </c>
      <c r="F241">
        <f t="shared" si="30"/>
        <v>-0.15892278734353818</v>
      </c>
      <c r="G241">
        <f t="shared" si="31"/>
        <v>4.557037596268787E-2</v>
      </c>
      <c r="I241">
        <v>238</v>
      </c>
      <c r="J241">
        <f t="shared" si="24"/>
        <v>1.2397181814856635</v>
      </c>
      <c r="K241">
        <f t="shared" si="28"/>
        <v>4.7393798808810728E-2</v>
      </c>
      <c r="M241">
        <v>238</v>
      </c>
      <c r="N241">
        <f t="shared" si="25"/>
        <v>0.73036489105828339</v>
      </c>
      <c r="O241">
        <f t="shared" si="29"/>
        <v>0.38425901298748744</v>
      </c>
      <c r="Q241">
        <v>238</v>
      </c>
      <c r="R241">
        <f t="shared" si="26"/>
        <v>1.3412613108980302</v>
      </c>
      <c r="S241">
        <f t="shared" si="27"/>
        <v>0.20989677499430504</v>
      </c>
      <c r="AG241">
        <v>238</v>
      </c>
      <c r="AH241">
        <f>(0.01)*COS(RADIANS(AG241))+'Centre of Gravity'!$F$7</f>
        <v>0.79034284046249992</v>
      </c>
      <c r="AI241">
        <f>((0.01)*SIN(RADIANS(AG241)))+'Centre of Gravity'!$F$8</f>
        <v>0.7071458967635903</v>
      </c>
      <c r="AK241">
        <v>238</v>
      </c>
      <c r="AL241">
        <f>(0.01)*COS(RADIANS(AK241))+'Centre of Gravity'!$E$7</f>
        <v>0.69902264345725296</v>
      </c>
      <c r="AM241">
        <f>((0.01)*SIN(RADIANS(AK241)))+'Centre of Gravity'!$E$8</f>
        <v>0.52807235083481396</v>
      </c>
    </row>
    <row r="242" spans="5:39">
      <c r="E242">
        <v>239</v>
      </c>
      <c r="F242">
        <f t="shared" si="30"/>
        <v>-0.15445991866552533</v>
      </c>
      <c r="G242">
        <f t="shared" si="31"/>
        <v>4.2835526519436562E-2</v>
      </c>
      <c r="I242">
        <v>239</v>
      </c>
      <c r="J242">
        <f t="shared" si="24"/>
        <v>1.2443596244355541</v>
      </c>
      <c r="K242">
        <f t="shared" si="28"/>
        <v>4.4549518911011221E-2</v>
      </c>
      <c r="M242">
        <v>239</v>
      </c>
      <c r="N242">
        <f t="shared" si="25"/>
        <v>0.73099205878230755</v>
      </c>
      <c r="O242">
        <f t="shared" si="29"/>
        <v>0.38387468411190945</v>
      </c>
      <c r="Q242">
        <v>239</v>
      </c>
      <c r="R242">
        <f t="shared" si="26"/>
        <v>1.3430512203498186</v>
      </c>
      <c r="S242">
        <f t="shared" si="27"/>
        <v>0.20879991707154991</v>
      </c>
      <c r="AG242">
        <v>239</v>
      </c>
      <c r="AH242">
        <f>(0.01)*COS(RADIANS(AG242))+'Centre of Gravity'!$F$7</f>
        <v>0.79049165235573138</v>
      </c>
      <c r="AI242">
        <f>((0.01)*SIN(RADIANS(AG242)))+'Centre of Gravity'!$F$8</f>
        <v>0.70705470471813348</v>
      </c>
      <c r="AK242">
        <v>239</v>
      </c>
      <c r="AL242">
        <f>(0.01)*COS(RADIANS(AK242))+'Centre of Gravity'!$E$7</f>
        <v>0.69917145535048442</v>
      </c>
      <c r="AM242">
        <f>((0.01)*SIN(RADIANS(AK242)))+'Centre of Gravity'!$E$8</f>
        <v>0.52798115878935714</v>
      </c>
    </row>
    <row r="243" spans="5:39">
      <c r="E243">
        <v>240</v>
      </c>
      <c r="F243">
        <f t="shared" si="30"/>
        <v>-0.14995000000000014</v>
      </c>
      <c r="G243">
        <f t="shared" si="31"/>
        <v>4.0178981405046943E-2</v>
      </c>
      <c r="I243">
        <v>240</v>
      </c>
      <c r="J243">
        <f t="shared" si="24"/>
        <v>1.24905</v>
      </c>
      <c r="K243">
        <f t="shared" si="28"/>
        <v>4.178667655963364E-2</v>
      </c>
      <c r="M243">
        <v>240</v>
      </c>
      <c r="N243">
        <f t="shared" si="25"/>
        <v>0.73162583844939177</v>
      </c>
      <c r="O243">
        <f t="shared" si="29"/>
        <v>0.38350135935750485</v>
      </c>
      <c r="Q243">
        <v>240</v>
      </c>
      <c r="R243">
        <f t="shared" si="26"/>
        <v>1.3448599999999999</v>
      </c>
      <c r="S243">
        <f t="shared" si="27"/>
        <v>0.20773446443280771</v>
      </c>
      <c r="AG243">
        <v>240</v>
      </c>
      <c r="AH243">
        <f>(0.01)*COS(RADIANS(AG243))+'Centre of Gravity'!$F$7</f>
        <v>0.79064203310483194</v>
      </c>
      <c r="AI243">
        <f>((0.01)*SIN(RADIANS(AG243)))+'Centre of Gravity'!$F$8</f>
        <v>0.70696612368731016</v>
      </c>
      <c r="AK243">
        <v>240</v>
      </c>
      <c r="AL243">
        <f>(0.01)*COS(RADIANS(AK243))+'Centre of Gravity'!$E$7</f>
        <v>0.69932183609958498</v>
      </c>
      <c r="AM243">
        <f>((0.01)*SIN(RADIANS(AK243)))+'Centre of Gravity'!$E$8</f>
        <v>0.52789257775853382</v>
      </c>
    </row>
    <row r="244" spans="5:39">
      <c r="E244">
        <v>241</v>
      </c>
      <c r="F244">
        <f t="shared" si="30"/>
        <v>-0.14539440511187643</v>
      </c>
      <c r="G244">
        <f t="shared" si="31"/>
        <v>3.7601549828895131E-2</v>
      </c>
      <c r="I244">
        <v>241</v>
      </c>
      <c r="J244">
        <f t="shared" si="24"/>
        <v>1.2537878794451676</v>
      </c>
      <c r="K244">
        <f t="shared" si="28"/>
        <v>3.9106113343222393E-2</v>
      </c>
      <c r="M244">
        <v>241</v>
      </c>
      <c r="N244">
        <f t="shared" si="25"/>
        <v>0.73226603700410997</v>
      </c>
      <c r="O244">
        <f t="shared" si="29"/>
        <v>0.38313915244261015</v>
      </c>
      <c r="Q244">
        <v>241</v>
      </c>
      <c r="R244">
        <f t="shared" si="26"/>
        <v>1.3466870988767707</v>
      </c>
      <c r="S244">
        <f t="shared" si="27"/>
        <v>0.20670074162527341</v>
      </c>
      <c r="AG244">
        <v>241</v>
      </c>
      <c r="AH244">
        <f>(0.01)*COS(RADIANS(AG244))+'Centre of Gravity'!$F$7</f>
        <v>0.79079393690236854</v>
      </c>
      <c r="AI244">
        <f>((0.01)*SIN(RADIANS(AG244)))+'Centre of Gravity'!$F$8</f>
        <v>0.70688018065376057</v>
      </c>
      <c r="AK244">
        <v>241</v>
      </c>
      <c r="AL244">
        <f>(0.01)*COS(RADIANS(AK244))+'Centre of Gravity'!$E$7</f>
        <v>0.69947373989712158</v>
      </c>
      <c r="AM244">
        <f>((0.01)*SIN(RADIANS(AK244)))+'Centre of Gravity'!$E$8</f>
        <v>0.52780663472498424</v>
      </c>
    </row>
    <row r="245" spans="5:39">
      <c r="E245">
        <v>242</v>
      </c>
      <c r="F245">
        <f t="shared" si="30"/>
        <v>-0.14079452167948864</v>
      </c>
      <c r="G245">
        <f t="shared" si="31"/>
        <v>3.5104016901607804E-2</v>
      </c>
      <c r="I245">
        <v>242</v>
      </c>
      <c r="J245">
        <f t="shared" si="24"/>
        <v>1.2585718195670808</v>
      </c>
      <c r="K245">
        <f t="shared" si="28"/>
        <v>3.6508645787300675E-2</v>
      </c>
      <c r="M245">
        <v>242</v>
      </c>
      <c r="N245">
        <f t="shared" si="25"/>
        <v>0.73291245943578043</v>
      </c>
      <c r="O245">
        <f t="shared" si="29"/>
        <v>0.38278817369896051</v>
      </c>
      <c r="Q245">
        <v>242</v>
      </c>
      <c r="R245">
        <f t="shared" si="26"/>
        <v>1.3485319604281132</v>
      </c>
      <c r="S245">
        <f t="shared" si="27"/>
        <v>0.20569906353092821</v>
      </c>
      <c r="AG245">
        <v>242</v>
      </c>
      <c r="AH245">
        <f>(0.01)*COS(RADIANS(AG245))+'Centre of Gravity'!$F$7</f>
        <v>0.790947317476973</v>
      </c>
      <c r="AI245">
        <f>((0.01)*SIN(RADIANS(AG245)))+'Centre of Gravity'!$F$8</f>
        <v>0.70679690179656529</v>
      </c>
      <c r="AK245">
        <v>242</v>
      </c>
      <c r="AL245">
        <f>(0.01)*COS(RADIANS(AK245))+'Centre of Gravity'!$E$7</f>
        <v>0.69962712047172604</v>
      </c>
      <c r="AM245">
        <f>((0.01)*SIN(RADIANS(AK245)))+'Centre of Gravity'!$E$8</f>
        <v>0.52772335586778896</v>
      </c>
    </row>
    <row r="246" spans="5:39">
      <c r="E246">
        <v>243</v>
      </c>
      <c r="F246">
        <f t="shared" si="30"/>
        <v>-0.13615175087189013</v>
      </c>
      <c r="G246">
        <f t="shared" si="31"/>
        <v>3.2687143395908502E-2</v>
      </c>
      <c r="I246">
        <v>243</v>
      </c>
      <c r="J246">
        <f t="shared" si="24"/>
        <v>1.2634003631312354</v>
      </c>
      <c r="K246">
        <f t="shared" si="28"/>
        <v>3.3995065105648092E-2</v>
      </c>
      <c r="M246">
        <v>243</v>
      </c>
      <c r="N246">
        <f t="shared" si="25"/>
        <v>0.73356490883786862</v>
      </c>
      <c r="O246">
        <f t="shared" si="29"/>
        <v>0.38244853003808121</v>
      </c>
      <c r="Q246">
        <v>243</v>
      </c>
      <c r="R246">
        <f t="shared" si="26"/>
        <v>1.3503940226913274</v>
      </c>
      <c r="S246">
        <f t="shared" si="27"/>
        <v>0.20472973527062308</v>
      </c>
      <c r="AG246">
        <v>243</v>
      </c>
      <c r="AH246">
        <f>(0.01)*COS(RADIANS(AG246))+'Centre of Gravity'!$F$7</f>
        <v>0.79110212810743652</v>
      </c>
      <c r="AI246">
        <f>((0.01)*SIN(RADIANS(AG246)))+'Centre of Gravity'!$F$8</f>
        <v>0.70671631248327094</v>
      </c>
      <c r="AK246">
        <v>243</v>
      </c>
      <c r="AL246">
        <f>(0.01)*COS(RADIANS(AK246))+'Centre of Gravity'!$E$7</f>
        <v>0.69978193110218956</v>
      </c>
      <c r="AM246">
        <f>((0.01)*SIN(RADIANS(AK246)))+'Centre of Gravity'!$E$8</f>
        <v>0.5276427665544946</v>
      </c>
    </row>
    <row r="247" spans="5:39">
      <c r="E247">
        <v>244</v>
      </c>
      <c r="F247">
        <f t="shared" si="30"/>
        <v>-0.13146750692204442</v>
      </c>
      <c r="G247">
        <f t="shared" si="31"/>
        <v>3.0351665514879889E-2</v>
      </c>
      <c r="I247">
        <v>244</v>
      </c>
      <c r="J247">
        <f t="shared" si="24"/>
        <v>1.2682720393164866</v>
      </c>
      <c r="K247">
        <f t="shared" si="28"/>
        <v>3.1566136959289892E-2</v>
      </c>
      <c r="M247">
        <v>244</v>
      </c>
      <c r="N247">
        <f t="shared" si="25"/>
        <v>0.73422318646796614</v>
      </c>
      <c r="O247">
        <f t="shared" si="29"/>
        <v>0.38212032491872161</v>
      </c>
      <c r="Q247">
        <v>244</v>
      </c>
      <c r="R247">
        <f t="shared" si="26"/>
        <v>1.3522727184642098</v>
      </c>
      <c r="S247">
        <f t="shared" si="27"/>
        <v>0.20379305211113619</v>
      </c>
      <c r="AG247">
        <v>244</v>
      </c>
      <c r="AH247">
        <f>(0.01)*COS(RADIANS(AG247))+'Centre of Gravity'!$F$7</f>
        <v>0.79125832163694121</v>
      </c>
      <c r="AI247">
        <f>((0.01)*SIN(RADIANS(AG247)))+'Centre of Gravity'!$F$8</f>
        <v>0.70663843726216291</v>
      </c>
      <c r="AK247">
        <v>244</v>
      </c>
      <c r="AL247">
        <f>(0.01)*COS(RADIANS(AK247))+'Centre of Gravity'!$E$7</f>
        <v>0.69993812463169425</v>
      </c>
      <c r="AM247">
        <f>((0.01)*SIN(RADIANS(AK247)))+'Centre of Gravity'!$E$8</f>
        <v>0.52756489133338658</v>
      </c>
    </row>
    <row r="248" spans="5:39">
      <c r="E248">
        <v>245</v>
      </c>
      <c r="F248">
        <f t="shared" si="30"/>
        <v>-0.12674321669603567</v>
      </c>
      <c r="G248">
        <f t="shared" si="31"/>
        <v>2.8098294667708634E-2</v>
      </c>
      <c r="I248">
        <v>245</v>
      </c>
      <c r="J248">
        <f t="shared" si="24"/>
        <v>1.2731853641630759</v>
      </c>
      <c r="K248">
        <f t="shared" si="28"/>
        <v>2.9222601223268863E-2</v>
      </c>
      <c r="M248">
        <v>245</v>
      </c>
      <c r="N248">
        <f t="shared" si="25"/>
        <v>0.73488709180833001</v>
      </c>
      <c r="O248">
        <f t="shared" si="29"/>
        <v>0.38180365831534036</v>
      </c>
      <c r="Q248">
        <v>245</v>
      </c>
      <c r="R248">
        <f t="shared" si="26"/>
        <v>1.3541674754778288</v>
      </c>
      <c r="S248">
        <f t="shared" si="27"/>
        <v>0.2028892993752317</v>
      </c>
      <c r="AG248">
        <v>245</v>
      </c>
      <c r="AH248">
        <f>(0.01)*COS(RADIANS(AG248))+'Centre of Gravity'!$F$7</f>
        <v>0.79141585048742491</v>
      </c>
      <c r="AI248">
        <f>((0.01)*SIN(RADIANS(AG248)))+'Centre of Gravity'!$F$8</f>
        <v>0.70656329985478805</v>
      </c>
      <c r="AK248">
        <v>245</v>
      </c>
      <c r="AL248">
        <f>(0.01)*COS(RADIANS(AK248))+'Centre of Gravity'!$E$7</f>
        <v>0.70009565348217795</v>
      </c>
      <c r="AM248">
        <f>((0.01)*SIN(RADIANS(AK248)))+'Centre of Gravity'!$E$8</f>
        <v>0.52748975392601172</v>
      </c>
    </row>
    <row r="249" spans="5:39">
      <c r="E249">
        <v>246</v>
      </c>
      <c r="F249">
        <f t="shared" si="30"/>
        <v>-0.12198031925843245</v>
      </c>
      <c r="G249">
        <f t="shared" si="31"/>
        <v>2.5927717252983984E-2</v>
      </c>
      <c r="I249">
        <v>246</v>
      </c>
      <c r="J249">
        <f t="shared" si="24"/>
        <v>1.2781388410246579</v>
      </c>
      <c r="K249">
        <f t="shared" si="28"/>
        <v>2.6965171761272777E-2</v>
      </c>
      <c r="M249">
        <v>246</v>
      </c>
      <c r="N249">
        <f t="shared" si="25"/>
        <v>0.73555642262696219</v>
      </c>
      <c r="O249">
        <f t="shared" si="29"/>
        <v>0.38149862668765255</v>
      </c>
      <c r="Q249">
        <v>246</v>
      </c>
      <c r="R249">
        <f t="shared" si="26"/>
        <v>1.3560777165708429</v>
      </c>
      <c r="S249">
        <f t="shared" si="27"/>
        <v>0.20201875235474792</v>
      </c>
      <c r="AG249">
        <v>246</v>
      </c>
      <c r="AH249">
        <f>(0.01)*COS(RADIANS(AG249))+'Centre of Gravity'!$F$7</f>
        <v>0.79157466667407395</v>
      </c>
      <c r="AI249">
        <f>((0.01)*SIN(RADIANS(AG249)))+'Centre of Gravity'!$F$8</f>
        <v>0.70649092314872852</v>
      </c>
      <c r="AK249">
        <v>246</v>
      </c>
      <c r="AL249">
        <f>(0.01)*COS(RADIANS(AK249))+'Centre of Gravity'!$E$7</f>
        <v>0.70025446966882698</v>
      </c>
      <c r="AM249">
        <f>((0.01)*SIN(RADIANS(AK249)))+'Centre of Gravity'!$E$8</f>
        <v>0.52741737721995219</v>
      </c>
    </row>
    <row r="250" spans="5:39">
      <c r="E250">
        <v>247</v>
      </c>
      <c r="F250">
        <f t="shared" si="30"/>
        <v>-0.11718026543393321</v>
      </c>
      <c r="G250">
        <f t="shared" si="31"/>
        <v>2.3840594449613173E-2</v>
      </c>
      <c r="I250">
        <v>247</v>
      </c>
      <c r="J250">
        <f t="shared" si="24"/>
        <v>1.2831309610241954</v>
      </c>
      <c r="K250">
        <f t="shared" si="28"/>
        <v>2.4794536208183893E-2</v>
      </c>
      <c r="M250">
        <v>247</v>
      </c>
      <c r="N250">
        <f t="shared" si="25"/>
        <v>0.73623097503921142</v>
      </c>
      <c r="O250">
        <f t="shared" si="29"/>
        <v>0.38120532295124687</v>
      </c>
      <c r="Q250">
        <v>247</v>
      </c>
      <c r="R250">
        <f t="shared" si="26"/>
        <v>1.3580028598653102</v>
      </c>
      <c r="S250">
        <f t="shared" si="27"/>
        <v>0.20118167622674044</v>
      </c>
      <c r="AG250">
        <v>247</v>
      </c>
      <c r="AH250">
        <f>(0.01)*COS(RADIANS(AG250))+'Centre of Gravity'!$F$7</f>
        <v>0.7917347218199392</v>
      </c>
      <c r="AI250">
        <f>((0.01)*SIN(RADIANS(AG250)))+'Centre of Gravity'!$F$8</f>
        <v>0.70642132919063017</v>
      </c>
      <c r="AK250">
        <v>247</v>
      </c>
      <c r="AL250">
        <f>(0.01)*COS(RADIANS(AK250))+'Centre of Gravity'!$E$7</f>
        <v>0.70041452481469224</v>
      </c>
      <c r="AM250">
        <f>((0.01)*SIN(RADIANS(AK250)))+'Centre of Gravity'!$E$8</f>
        <v>0.52734778326185383</v>
      </c>
    </row>
    <row r="251" spans="5:39">
      <c r="E251">
        <v>248</v>
      </c>
      <c r="F251">
        <f t="shared" si="30"/>
        <v>-0.11234451736543209</v>
      </c>
      <c r="G251">
        <f t="shared" si="31"/>
        <v>2.1837562015420475E-2</v>
      </c>
      <c r="I251">
        <v>248</v>
      </c>
      <c r="J251">
        <f t="shared" si="24"/>
        <v>1.2881602035135771</v>
      </c>
      <c r="K251">
        <f t="shared" si="28"/>
        <v>2.2711355760619056E-2</v>
      </c>
      <c r="M251">
        <v>248</v>
      </c>
      <c r="N251">
        <f t="shared" si="25"/>
        <v>0.73691054356987817</v>
      </c>
      <c r="O251">
        <f t="shared" si="29"/>
        <v>0.38092383644928274</v>
      </c>
      <c r="Q251">
        <v>248</v>
      </c>
      <c r="R251">
        <f t="shared" si="26"/>
        <v>1.3599423189439341</v>
      </c>
      <c r="S251">
        <f t="shared" si="27"/>
        <v>0.20037832597270677</v>
      </c>
      <c r="AG251">
        <v>248</v>
      </c>
      <c r="AH251">
        <f>(0.01)*COS(RADIANS(AG251))+'Centre of Gravity'!$F$7</f>
        <v>0.79189596717067279</v>
      </c>
      <c r="AI251">
        <f>((0.01)*SIN(RADIANS(AG251)))+'Centre of Gravity'!$F$8</f>
        <v>0.70635453917948676</v>
      </c>
      <c r="AK251">
        <v>248</v>
      </c>
      <c r="AL251">
        <f>(0.01)*COS(RADIANS(AK251))+'Centre of Gravity'!$E$7</f>
        <v>0.70057577016542583</v>
      </c>
      <c r="AM251">
        <f>((0.01)*SIN(RADIANS(AK251)))+'Centre of Gravity'!$E$8</f>
        <v>0.52728099325071043</v>
      </c>
    </row>
    <row r="252" spans="5:39">
      <c r="E252">
        <v>249</v>
      </c>
      <c r="F252">
        <f t="shared" si="30"/>
        <v>-0.10747454806863568</v>
      </c>
      <c r="G252">
        <f t="shared" si="31"/>
        <v>1.9919230093489226E-2</v>
      </c>
      <c r="I252">
        <v>249</v>
      </c>
      <c r="J252">
        <f t="shared" si="24"/>
        <v>1.2932250365368207</v>
      </c>
      <c r="K252">
        <f t="shared" si="28"/>
        <v>2.0716264975522813E-2</v>
      </c>
      <c r="M252">
        <v>249</v>
      </c>
      <c r="N252">
        <f t="shared" si="25"/>
        <v>0.73759492121580517</v>
      </c>
      <c r="O252">
        <f t="shared" si="29"/>
        <v>0.38065425292527544</v>
      </c>
      <c r="Q252">
        <v>249</v>
      </c>
      <c r="R252">
        <f t="shared" si="26"/>
        <v>1.3618955030286912</v>
      </c>
      <c r="S252">
        <f t="shared" si="27"/>
        <v>0.19960894630091655</v>
      </c>
      <c r="AG252">
        <v>249</v>
      </c>
      <c r="AH252">
        <f>(0.01)*COS(RADIANS(AG252))+'Centre of Gravity'!$F$7</f>
        <v>0.79205835360937893</v>
      </c>
      <c r="AI252">
        <f>((0.01)*SIN(RADIANS(AG252)))+'Centre of Gravity'!$F$8</f>
        <v>0.70629057346018254</v>
      </c>
      <c r="AK252">
        <v>249</v>
      </c>
      <c r="AL252">
        <f>(0.01)*COS(RADIANS(AK252))+'Centre of Gravity'!$E$7</f>
        <v>0.70073815660413197</v>
      </c>
      <c r="AM252">
        <f>((0.01)*SIN(RADIANS(AK252)))+'Centre of Gravity'!$E$8</f>
        <v>0.5272170275314062</v>
      </c>
    </row>
    <row r="253" spans="5:39">
      <c r="E253">
        <v>250</v>
      </c>
      <c r="F253">
        <f t="shared" si="30"/>
        <v>-0.102571840983368</v>
      </c>
      <c r="G253">
        <f t="shared" si="31"/>
        <v>1.8086183026306046E-2</v>
      </c>
      <c r="I253">
        <v>250</v>
      </c>
      <c r="J253">
        <f t="shared" si="24"/>
        <v>1.298323917296724</v>
      </c>
      <c r="K253">
        <f t="shared" si="28"/>
        <v>1.8809871576875137E-2</v>
      </c>
      <c r="M253">
        <v>250</v>
      </c>
      <c r="N253">
        <f t="shared" si="25"/>
        <v>0.73828389950893147</v>
      </c>
      <c r="O253">
        <f t="shared" si="29"/>
        <v>0.38039665449697785</v>
      </c>
      <c r="Q253">
        <v>250</v>
      </c>
      <c r="R253">
        <f t="shared" si="26"/>
        <v>1.3638618171607886</v>
      </c>
      <c r="S253">
        <f t="shared" si="27"/>
        <v>0.19887377157187089</v>
      </c>
      <c r="AG253">
        <v>250</v>
      </c>
      <c r="AH253">
        <f>(0.01)*COS(RADIANS(AG253))+'Centre of Gravity'!$F$7</f>
        <v>0.79222183167157523</v>
      </c>
      <c r="AI253">
        <f>((0.01)*SIN(RADIANS(AG253)))+'Centre of Gravity'!$F$8</f>
        <v>0.70622945151729555</v>
      </c>
      <c r="AK253">
        <v>250</v>
      </c>
      <c r="AL253">
        <f>(0.01)*COS(RADIANS(AK253))+'Centre of Gravity'!$E$7</f>
        <v>0.70090163466632827</v>
      </c>
      <c r="AM253">
        <f>((0.01)*SIN(RADIANS(AK253)))+'Centre of Gravity'!$E$8</f>
        <v>0.52715590558851921</v>
      </c>
    </row>
    <row r="254" spans="5:39">
      <c r="E254">
        <v>251</v>
      </c>
      <c r="F254">
        <f t="shared" si="30"/>
        <v>-9.7637889521701271E-2</v>
      </c>
      <c r="G254">
        <f t="shared" si="31"/>
        <v>1.633897917776489E-2</v>
      </c>
      <c r="I254">
        <v>251</v>
      </c>
      <c r="J254">
        <f t="shared" si="24"/>
        <v>1.3034552926248129</v>
      </c>
      <c r="K254">
        <f t="shared" si="28"/>
        <v>1.6992756270573062E-2</v>
      </c>
      <c r="M254">
        <v>251</v>
      </c>
      <c r="N254">
        <f t="shared" si="25"/>
        <v>0.73897726857979495</v>
      </c>
      <c r="O254">
        <f t="shared" si="29"/>
        <v>0.38015111963136677</v>
      </c>
      <c r="Q254">
        <v>251</v>
      </c>
      <c r="R254">
        <f t="shared" si="26"/>
        <v>1.3658406623818933</v>
      </c>
      <c r="S254">
        <f t="shared" si="27"/>
        <v>0.19817302572691414</v>
      </c>
      <c r="AG254">
        <v>251</v>
      </c>
      <c r="AH254">
        <f>(0.01)*COS(RADIANS(AG254))+'Centre of Gravity'!$F$7</f>
        <v>0.79238635156026038</v>
      </c>
      <c r="AI254">
        <f>((0.01)*SIN(RADIANS(AG254)))+'Centre of Gravity'!$F$8</f>
        <v>0.70617119196916145</v>
      </c>
      <c r="AK254">
        <v>251</v>
      </c>
      <c r="AL254">
        <f>(0.01)*COS(RADIANS(AK254))+'Centre of Gravity'!$E$7</f>
        <v>0.70106615455501342</v>
      </c>
      <c r="AM254">
        <f>((0.01)*SIN(RADIANS(AK254)))+'Centre of Gravity'!$E$8</f>
        <v>0.52709764604038511</v>
      </c>
    </row>
    <row r="255" spans="5:39">
      <c r="E255">
        <v>252</v>
      </c>
      <c r="F255">
        <f t="shared" si="30"/>
        <v>-9.267419661304678E-2</v>
      </c>
      <c r="G255">
        <f t="shared" si="31"/>
        <v>1.4678150763083431E-2</v>
      </c>
      <c r="I255">
        <v>252</v>
      </c>
      <c r="J255">
        <f t="shared" si="24"/>
        <v>1.308617599454454</v>
      </c>
      <c r="K255">
        <f t="shared" si="28"/>
        <v>1.5265472567541627E-2</v>
      </c>
      <c r="M255">
        <v>252</v>
      </c>
      <c r="N255">
        <f t="shared" si="25"/>
        <v>0.73967481722145967</v>
      </c>
      <c r="O255">
        <f t="shared" si="29"/>
        <v>0.37991772312074074</v>
      </c>
      <c r="Q255">
        <v>252</v>
      </c>
      <c r="R255">
        <f t="shared" si="26"/>
        <v>1.3678314359165813</v>
      </c>
      <c r="S255">
        <f t="shared" si="27"/>
        <v>0.19750692222001889</v>
      </c>
      <c r="AG255">
        <v>252</v>
      </c>
      <c r="AH255">
        <f>(0.01)*COS(RADIANS(AG255))+'Centre of Gravity'!$F$7</f>
        <v>0.7925518631610825</v>
      </c>
      <c r="AI255">
        <f>((0.01)*SIN(RADIANS(AG255)))+'Centre of Gravity'!$F$8</f>
        <v>0.70611581256220302</v>
      </c>
      <c r="AK255">
        <v>252</v>
      </c>
      <c r="AL255">
        <f>(0.01)*COS(RADIANS(AK255))+'Centre of Gravity'!$E$7</f>
        <v>0.70123166615583554</v>
      </c>
      <c r="AM255">
        <f>((0.01)*SIN(RADIANS(AK255)))+'Centre of Gravity'!$E$8</f>
        <v>0.52704226663342668</v>
      </c>
    </row>
    <row r="256" spans="5:39">
      <c r="E256">
        <v>253</v>
      </c>
      <c r="F256">
        <f t="shared" si="30"/>
        <v>-8.7682274246348862E-2</v>
      </c>
      <c r="G256">
        <f t="shared" si="31"/>
        <v>1.3104203686685689E-2</v>
      </c>
      <c r="I256">
        <v>253</v>
      </c>
      <c r="J256">
        <f t="shared" si="24"/>
        <v>1.3138092652969784</v>
      </c>
      <c r="K256">
        <f t="shared" si="28"/>
        <v>1.36285466151293E-2</v>
      </c>
      <c r="M256">
        <v>253</v>
      </c>
      <c r="N256">
        <f t="shared" si="25"/>
        <v>0.74037633295385208</v>
      </c>
      <c r="O256">
        <f t="shared" si="29"/>
        <v>0.37969653605993786</v>
      </c>
      <c r="Q256">
        <v>253</v>
      </c>
      <c r="R256">
        <f t="shared" si="26"/>
        <v>1.3698335313559493</v>
      </c>
      <c r="S256">
        <f t="shared" si="27"/>
        <v>0.19687566395276607</v>
      </c>
      <c r="AG256">
        <v>253</v>
      </c>
      <c r="AH256">
        <f>(0.01)*COS(RADIANS(AG256))+'Centre of Gravity'!$F$7</f>
        <v>0.79271831605760457</v>
      </c>
      <c r="AI256">
        <f>((0.01)*SIN(RADIANS(AG256)))+'Centre of Gravity'!$F$8</f>
        <v>0.70606333016552425</v>
      </c>
      <c r="AK256">
        <v>253</v>
      </c>
      <c r="AL256">
        <f>(0.01)*COS(RADIANS(AK256))+'Centre of Gravity'!$E$7</f>
        <v>0.7013981190523576</v>
      </c>
      <c r="AM256">
        <f>((0.01)*SIN(RADIANS(AK256)))+'Centre of Gravity'!$E$8</f>
        <v>0.52698978423674792</v>
      </c>
    </row>
    <row r="257" spans="5:39">
      <c r="E257">
        <v>254</v>
      </c>
      <c r="F257">
        <f t="shared" si="30"/>
        <v>-8.2663643009517965E-2</v>
      </c>
      <c r="G257">
        <f t="shared" si="31"/>
        <v>1.1617617388098134E-2</v>
      </c>
      <c r="I257">
        <v>254</v>
      </c>
      <c r="J257">
        <f t="shared" si="24"/>
        <v>1.319028708720678</v>
      </c>
      <c r="K257">
        <f t="shared" si="28"/>
        <v>1.2082477036838291E-2</v>
      </c>
      <c r="M257">
        <v>254</v>
      </c>
      <c r="N257">
        <f t="shared" si="25"/>
        <v>0.74108160208848439</v>
      </c>
      <c r="O257">
        <f t="shared" si="29"/>
        <v>0.37948762582467954</v>
      </c>
      <c r="Q257">
        <v>254</v>
      </c>
      <c r="R257">
        <f t="shared" si="26"/>
        <v>1.3718463388423314</v>
      </c>
      <c r="S257">
        <f t="shared" si="27"/>
        <v>0.19627944321253893</v>
      </c>
      <c r="AG257">
        <v>254</v>
      </c>
      <c r="AH257">
        <f>(0.01)*COS(RADIANS(AG257))+'Centre of Gravity'!$F$7</f>
        <v>0.79288565954666201</v>
      </c>
      <c r="AI257">
        <f>((0.01)*SIN(RADIANS(AG257)))+'Centre of Gravity'!$F$8</f>
        <v>0.70601376076577138</v>
      </c>
      <c r="AK257">
        <v>254</v>
      </c>
      <c r="AL257">
        <f>(0.01)*COS(RADIANS(AK257))+'Centre of Gravity'!$E$7</f>
        <v>0.70156546254141494</v>
      </c>
      <c r="AM257">
        <f>((0.01)*SIN(RADIANS(AK257)))+'Centre of Gravity'!$E$8</f>
        <v>0.52694021483699505</v>
      </c>
    </row>
    <row r="258" spans="5:39">
      <c r="E258">
        <v>255</v>
      </c>
      <c r="F258">
        <f t="shared" si="30"/>
        <v>-7.761983162624593E-2</v>
      </c>
      <c r="G258">
        <f t="shared" si="31"/>
        <v>1.0218844695908391E-2</v>
      </c>
      <c r="I258">
        <v>255</v>
      </c>
      <c r="J258">
        <f t="shared" si="24"/>
        <v>1.3242743398325239</v>
      </c>
      <c r="K258">
        <f t="shared" si="28"/>
        <v>1.0627734780439602E-2</v>
      </c>
      <c r="M258">
        <v>255</v>
      </c>
      <c r="N258">
        <f t="shared" si="25"/>
        <v>0.74179040979354605</v>
      </c>
      <c r="O258">
        <f t="shared" si="29"/>
        <v>0.37929105605104718</v>
      </c>
      <c r="Q258">
        <v>255</v>
      </c>
      <c r="R258">
        <f t="shared" si="26"/>
        <v>1.3738692452550689</v>
      </c>
      <c r="S258">
        <f t="shared" si="27"/>
        <v>0.1957184416139508</v>
      </c>
      <c r="AG258">
        <v>255</v>
      </c>
      <c r="AH258">
        <f>(0.01)*COS(RADIANS(AG258))+'Centre of Gravity'!$F$7</f>
        <v>0.79305384265380674</v>
      </c>
      <c r="AI258">
        <f>((0.01)*SIN(RADIANS(AG258)))+'Centre of Gravity'!$F$8</f>
        <v>0.70596711946226387</v>
      </c>
      <c r="AK258">
        <v>255</v>
      </c>
      <c r="AL258">
        <f>(0.01)*COS(RADIANS(AK258))+'Centre of Gravity'!$E$7</f>
        <v>0.70173364564855978</v>
      </c>
      <c r="AM258">
        <f>((0.01)*SIN(RADIANS(AK258)))+'Centre of Gravity'!$E$8</f>
        <v>0.52689357353348754</v>
      </c>
    </row>
    <row r="259" spans="5:39">
      <c r="E259">
        <v>256</v>
      </c>
      <c r="F259">
        <f t="shared" si="30"/>
        <v>-7.2552376490340367E-2</v>
      </c>
      <c r="G259">
        <f t="shared" si="31"/>
        <v>8.9083116898286407E-3</v>
      </c>
      <c r="I259">
        <v>256</v>
      </c>
      <c r="J259">
        <f t="shared" ref="J259:J322" si="32">($C$3)*COS(RADIANS(I259))+($C$14)</f>
        <v>1.3295445607624636</v>
      </c>
      <c r="K259">
        <f t="shared" si="28"/>
        <v>9.2647629745166715E-3</v>
      </c>
      <c r="M259">
        <v>256</v>
      </c>
      <c r="N259">
        <f t="shared" ref="N259:N322" si="33">($C$8/2000)*COS(RADIANS(M259))+($V$4-($C$12/1000))</f>
        <v>0.7425025401593438</v>
      </c>
      <c r="O259">
        <f t="shared" si="29"/>
        <v>0.37910688661609809</v>
      </c>
      <c r="Q259">
        <v>256</v>
      </c>
      <c r="R259">
        <f t="shared" ref="R259:R322" si="34">($C$9/2000)*COS(RADIANS(Q259))+($C$14)</f>
        <v>1.3759016343972721</v>
      </c>
      <c r="S259">
        <f t="shared" ref="S259:S322" si="35">(($C$9/2000)*SIN(RADIANS(Q259)))+$C$3</f>
        <v>0.19519283004352311</v>
      </c>
      <c r="AG259">
        <v>256</v>
      </c>
      <c r="AH259">
        <f>(0.01)*COS(RADIANS(AG259))+'Centre of Gravity'!$F$7</f>
        <v>0.79322281414883522</v>
      </c>
      <c r="AI259">
        <f>((0.01)*SIN(RADIANS(AG259)))+'Centre of Gravity'!$F$8</f>
        <v>0.70592342046239465</v>
      </c>
      <c r="AK259">
        <v>256</v>
      </c>
      <c r="AL259">
        <f>(0.01)*COS(RADIANS(AK259))+'Centre of Gravity'!$E$7</f>
        <v>0.70190261714358826</v>
      </c>
      <c r="AM259">
        <f>((0.01)*SIN(RADIANS(AK259)))+'Centre of Gravity'!$E$8</f>
        <v>0.52684987453361831</v>
      </c>
    </row>
    <row r="260" spans="5:39">
      <c r="E260">
        <v>257</v>
      </c>
      <c r="F260">
        <f t="shared" si="30"/>
        <v>-6.746282119772519E-2</v>
      </c>
      <c r="G260">
        <f t="shared" si="31"/>
        <v>7.6864175709079885E-3</v>
      </c>
      <c r="I260">
        <v>257</v>
      </c>
      <c r="J260">
        <f t="shared" si="32"/>
        <v>1.3348377661501485</v>
      </c>
      <c r="K260">
        <f t="shared" ref="K260:K323" si="36">(($C$3)*SIN(RADIANS(E260)))+$C$3</f>
        <v>7.9939767934851802E-3</v>
      </c>
      <c r="M260">
        <v>257</v>
      </c>
      <c r="N260">
        <f t="shared" si="33"/>
        <v>0.7432177762640696</v>
      </c>
      <c r="O260">
        <f t="shared" ref="O260:O323" si="37">(($C$8/2000)*SIN(RADIANS(M260)))+($C$10/1000)</f>
        <v>0.37893517361962625</v>
      </c>
      <c r="Q260">
        <v>257</v>
      </c>
      <c r="R260">
        <f t="shared" si="34"/>
        <v>1.37794288718352</v>
      </c>
      <c r="S260">
        <f t="shared" si="35"/>
        <v>0.19470276860763186</v>
      </c>
      <c r="AG260">
        <v>257</v>
      </c>
      <c r="AH260">
        <f>(0.01)*COS(RADIANS(AG260))+'Centre of Gravity'!$F$7</f>
        <v>0.79339252256139325</v>
      </c>
      <c r="AI260">
        <f>((0.01)*SIN(RADIANS(AG260)))+'Centre of Gravity'!$F$8</f>
        <v>0.70588267707730223</v>
      </c>
      <c r="AK260">
        <v>257</v>
      </c>
      <c r="AL260">
        <f>(0.01)*COS(RADIANS(AK260))+'Centre of Gravity'!$E$7</f>
        <v>0.70207232555614629</v>
      </c>
      <c r="AM260">
        <f>((0.01)*SIN(RADIANS(AK260)))+'Centre of Gravity'!$E$8</f>
        <v>0.5268091311485259</v>
      </c>
    </row>
    <row r="261" spans="5:39">
      <c r="E261">
        <v>258</v>
      </c>
      <c r="F261">
        <f t="shared" ref="F261:F324" si="38">($C$2)*COS(RADIANS(E261))</f>
        <v>-6.2352716076246158E-2</v>
      </c>
      <c r="G261">
        <f t="shared" ref="G261:G324" si="39">(($C$2)*SIN(RADIANS(E261)))+$C$2</f>
        <v>6.5535345399316824E-3</v>
      </c>
      <c r="I261">
        <v>258</v>
      </c>
      <c r="J261">
        <f t="shared" si="32"/>
        <v>1.3401523436339406</v>
      </c>
      <c r="K261">
        <f t="shared" si="36"/>
        <v>6.8157633311260457E-3</v>
      </c>
      <c r="M261">
        <v>258</v>
      </c>
      <c r="N261">
        <f t="shared" si="33"/>
        <v>0.74393590023987732</v>
      </c>
      <c r="O261">
        <f t="shared" si="37"/>
        <v>0.37877596936707375</v>
      </c>
      <c r="Q261">
        <v>258</v>
      </c>
      <c r="R261">
        <f t="shared" si="34"/>
        <v>1.3799923818284399</v>
      </c>
      <c r="S261">
        <f t="shared" si="35"/>
        <v>0.19424840658373782</v>
      </c>
      <c r="AG261">
        <v>258</v>
      </c>
      <c r="AH261">
        <f>(0.01)*COS(RADIANS(AG261))+'Centre of Gravity'!$F$7</f>
        <v>0.79356291619665431</v>
      </c>
      <c r="AI261">
        <f>((0.01)*SIN(RADIANS(AG261)))+'Centre of Gravity'!$F$8</f>
        <v>0.70584490171781655</v>
      </c>
      <c r="AK261">
        <v>258</v>
      </c>
      <c r="AL261">
        <f>(0.01)*COS(RADIANS(AK261))+'Centre of Gravity'!$E$7</f>
        <v>0.70224271919140735</v>
      </c>
      <c r="AM261">
        <f>((0.01)*SIN(RADIANS(AK261)))+'Centre of Gravity'!$E$8</f>
        <v>0.52677135578904022</v>
      </c>
    </row>
    <row r="262" spans="5:39">
      <c r="E262">
        <v>259</v>
      </c>
      <c r="F262">
        <f t="shared" si="38"/>
        <v>-5.7223617713425726E-2</v>
      </c>
      <c r="G262">
        <f t="shared" si="39"/>
        <v>5.5100076840455814E-3</v>
      </c>
      <c r="I262">
        <v>259</v>
      </c>
      <c r="J262">
        <f t="shared" si="32"/>
        <v>1.3454866743420557</v>
      </c>
      <c r="K262">
        <f t="shared" si="36"/>
        <v>5.7304814826736328E-3</v>
      </c>
      <c r="M262">
        <v>259</v>
      </c>
      <c r="N262">
        <f t="shared" si="33"/>
        <v>0.74465669333924733</v>
      </c>
      <c r="O262">
        <f t="shared" si="37"/>
        <v>0.3786293223535982</v>
      </c>
      <c r="Q262">
        <v>259</v>
      </c>
      <c r="R262">
        <f t="shared" si="34"/>
        <v>1.3820494940361092</v>
      </c>
      <c r="S262">
        <f t="shared" si="35"/>
        <v>0.19382988237491494</v>
      </c>
      <c r="AG262">
        <v>259</v>
      </c>
      <c r="AH262">
        <f>(0.01)*COS(RADIANS(AG262))+'Centre of Gravity'!$F$7</f>
        <v>0.79373394315106649</v>
      </c>
      <c r="AI262">
        <f>((0.01)*SIN(RADIANS(AG262)))+'Centre of Gravity'!$F$8</f>
        <v>0.70581010589067794</v>
      </c>
      <c r="AK262">
        <v>259</v>
      </c>
      <c r="AL262">
        <f>(0.01)*COS(RADIANS(AK262))+'Centre of Gravity'!$E$7</f>
        <v>0.70241374614581953</v>
      </c>
      <c r="AM262">
        <f>((0.01)*SIN(RADIANS(AK262)))+'Centre of Gravity'!$E$8</f>
        <v>0.52673655996190161</v>
      </c>
    </row>
    <row r="263" spans="5:39">
      <c r="E263">
        <v>260</v>
      </c>
      <c r="F263">
        <f t="shared" si="38"/>
        <v>-5.2077088482312406E-2</v>
      </c>
      <c r="G263">
        <f t="shared" si="39"/>
        <v>4.5561548716387956E-3</v>
      </c>
      <c r="I263">
        <v>260</v>
      </c>
      <c r="J263">
        <f t="shared" si="32"/>
        <v>1.3508391333856844</v>
      </c>
      <c r="K263">
        <f t="shared" si="36"/>
        <v>4.7384618354923136E-3</v>
      </c>
      <c r="M263">
        <v>260</v>
      </c>
      <c r="N263">
        <f t="shared" si="33"/>
        <v>0.745379936001619</v>
      </c>
      <c r="O263">
        <f t="shared" si="37"/>
        <v>0.37849527724930049</v>
      </c>
      <c r="Q263">
        <v>260</v>
      </c>
      <c r="R263">
        <f t="shared" si="34"/>
        <v>1.3841135971902216</v>
      </c>
      <c r="S263">
        <f t="shared" si="35"/>
        <v>0.19344732346769156</v>
      </c>
      <c r="AG263">
        <v>260</v>
      </c>
      <c r="AH263">
        <f>(0.01)*COS(RADIANS(AG263))+'Centre of Gravity'!$F$7</f>
        <v>0.79390555132816265</v>
      </c>
      <c r="AI263">
        <f>((0.01)*SIN(RADIANS(AG263)))+'Centre of Gravity'!$F$8</f>
        <v>0.70577830019503252</v>
      </c>
      <c r="AK263">
        <v>260</v>
      </c>
      <c r="AL263">
        <f>(0.01)*COS(RADIANS(AK263))+'Centre of Gravity'!$E$7</f>
        <v>0.70258535432291569</v>
      </c>
      <c r="AM263">
        <f>((0.01)*SIN(RADIANS(AK263)))+'Centre of Gravity'!$E$8</f>
        <v>0.52670475426625618</v>
      </c>
    </row>
    <row r="264" spans="5:39">
      <c r="E264">
        <v>261</v>
      </c>
      <c r="F264">
        <f t="shared" si="38"/>
        <v>-4.6914696065565288E-2</v>
      </c>
      <c r="G264">
        <f t="shared" si="39"/>
        <v>3.6922666555181949E-3</v>
      </c>
      <c r="I264">
        <v>261</v>
      </c>
      <c r="J264">
        <f t="shared" si="32"/>
        <v>1.356208090353952</v>
      </c>
      <c r="K264">
        <f t="shared" si="36"/>
        <v>3.8400065683765749E-3</v>
      </c>
      <c r="M264">
        <v>261</v>
      </c>
      <c r="N264">
        <f t="shared" si="33"/>
        <v>0.74610540792027125</v>
      </c>
      <c r="O264">
        <f t="shared" si="37"/>
        <v>0.37837387488561791</v>
      </c>
      <c r="Q264">
        <v>261</v>
      </c>
      <c r="R264">
        <f t="shared" si="34"/>
        <v>1.3861840625449611</v>
      </c>
      <c r="S264">
        <f t="shared" si="35"/>
        <v>0.19310084639321679</v>
      </c>
      <c r="AG264">
        <v>261</v>
      </c>
      <c r="AH264">
        <f>(0.01)*COS(RADIANS(AG264))+'Centre of Gravity'!$F$7</f>
        <v>0.79407768845442961</v>
      </c>
      <c r="AI264">
        <f>((0.01)*SIN(RADIANS(AG264)))+'Centre of Gravity'!$F$8</f>
        <v>0.7057494943192032</v>
      </c>
      <c r="AK264">
        <v>261</v>
      </c>
      <c r="AL264">
        <f>(0.01)*COS(RADIANS(AK264))+'Centre of Gravity'!$E$7</f>
        <v>0.70275749144918265</v>
      </c>
      <c r="AM264">
        <f>((0.01)*SIN(RADIANS(AK264)))+'Centre of Gravity'!$E$8</f>
        <v>0.52667594839042686</v>
      </c>
    </row>
    <row r="265" spans="5:39">
      <c r="E265">
        <v>262</v>
      </c>
      <c r="F265">
        <f t="shared" si="38"/>
        <v>-4.173801297792374E-2</v>
      </c>
      <c r="G265">
        <f t="shared" si="39"/>
        <v>2.9186061844030942E-3</v>
      </c>
      <c r="I265">
        <v>262</v>
      </c>
      <c r="J265">
        <f t="shared" si="32"/>
        <v>1.3615919098105556</v>
      </c>
      <c r="K265">
        <f t="shared" si="36"/>
        <v>3.0353893595042591E-3</v>
      </c>
      <c r="M265">
        <v>262</v>
      </c>
      <c r="N265">
        <f t="shared" si="33"/>
        <v>0.74683288810942983</v>
      </c>
      <c r="O265">
        <f t="shared" si="37"/>
        <v>0.37826515224288648</v>
      </c>
      <c r="Q265">
        <v>262</v>
      </c>
      <c r="R265">
        <f t="shared" si="34"/>
        <v>1.3882602594165232</v>
      </c>
      <c r="S265">
        <f t="shared" si="35"/>
        <v>0.19279055669176387</v>
      </c>
      <c r="AG265">
        <v>262</v>
      </c>
      <c r="AH265">
        <f>(0.01)*COS(RADIANS(AG265))+'Centre of Gravity'!$F$7</f>
        <v>0.79425030209523129</v>
      </c>
      <c r="AI265">
        <f>((0.01)*SIN(RADIANS(AG265)))+'Centre of Gravity'!$F$8</f>
        <v>0.70572369703773885</v>
      </c>
      <c r="AK265">
        <v>262</v>
      </c>
      <c r="AL265">
        <f>(0.01)*COS(RADIANS(AK265))+'Centre of Gravity'!$E$7</f>
        <v>0.70293010508998433</v>
      </c>
      <c r="AM265">
        <f>((0.01)*SIN(RADIANS(AK265)))+'Centre of Gravity'!$E$8</f>
        <v>0.52665015110896252</v>
      </c>
    </row>
    <row r="266" spans="5:39">
      <c r="E266">
        <v>263</v>
      </c>
      <c r="F266">
        <f t="shared" si="38"/>
        <v>-3.6548616087203639E-2</v>
      </c>
      <c r="G266">
        <f t="shared" si="39"/>
        <v>2.2354091227674844E-3</v>
      </c>
      <c r="I266">
        <v>263</v>
      </c>
      <c r="J266">
        <f t="shared" si="32"/>
        <v>1.3669889517919347</v>
      </c>
      <c r="K266">
        <f t="shared" si="36"/>
        <v>2.3248553030716379E-3</v>
      </c>
      <c r="M266">
        <v>263</v>
      </c>
      <c r="N266">
        <f t="shared" si="33"/>
        <v>0.74756215497158185</v>
      </c>
      <c r="O266">
        <f t="shared" si="37"/>
        <v>0.37816914243907646</v>
      </c>
      <c r="Q266">
        <v>263</v>
      </c>
      <c r="R266">
        <f t="shared" si="34"/>
        <v>1.390341555375229</v>
      </c>
      <c r="S266">
        <f t="shared" si="35"/>
        <v>0.19251654888058173</v>
      </c>
      <c r="AG266">
        <v>263</v>
      </c>
      <c r="AH266">
        <f>(0.01)*COS(RADIANS(AG266))+'Centre of Gravity'!$F$7</f>
        <v>0.79442333967078049</v>
      </c>
      <c r="AI266">
        <f>((0.01)*SIN(RADIANS(AG266)))+'Centre of Gravity'!$F$8</f>
        <v>0.70570091620874131</v>
      </c>
      <c r="AK266">
        <v>263</v>
      </c>
      <c r="AL266">
        <f>(0.01)*COS(RADIANS(AK266))+'Centre of Gravity'!$E$7</f>
        <v>0.70310314266553353</v>
      </c>
      <c r="AM266">
        <f>((0.01)*SIN(RADIANS(AK266)))+'Centre of Gravity'!$E$8</f>
        <v>0.52662737027996498</v>
      </c>
    </row>
    <row r="267" spans="5:39">
      <c r="E267">
        <v>264</v>
      </c>
      <c r="F267">
        <f t="shared" si="38"/>
        <v>-3.1348086133969243E-2</v>
      </c>
      <c r="G267">
        <f t="shared" si="39"/>
        <v>1.642883579054788E-3</v>
      </c>
      <c r="I267">
        <v>264</v>
      </c>
      <c r="J267">
        <f t="shared" si="32"/>
        <v>1.3723975723068189</v>
      </c>
      <c r="K267">
        <f t="shared" si="36"/>
        <v>1.7086208346355214E-3</v>
      </c>
      <c r="M267">
        <v>264</v>
      </c>
      <c r="N267">
        <f t="shared" si="33"/>
        <v>0.74829298636497654</v>
      </c>
      <c r="O267">
        <f t="shared" si="37"/>
        <v>0.37808587471970412</v>
      </c>
      <c r="Q267">
        <v>264</v>
      </c>
      <c r="R267">
        <f t="shared" si="34"/>
        <v>1.3924273164381666</v>
      </c>
      <c r="S267">
        <f t="shared" si="35"/>
        <v>0.19227890642510403</v>
      </c>
      <c r="AG267">
        <v>264</v>
      </c>
      <c r="AH267">
        <f>(0.01)*COS(RADIANS(AG267))+'Centre of Gravity'!$F$7</f>
        <v>0.79459674847215545</v>
      </c>
      <c r="AI267">
        <f>((0.01)*SIN(RADIANS(AG267)))+'Centre of Gravity'!$F$8</f>
        <v>0.70568115877147186</v>
      </c>
      <c r="AK267">
        <v>264</v>
      </c>
      <c r="AL267">
        <f>(0.01)*COS(RADIANS(AK267))+'Centre of Gravity'!$E$7</f>
        <v>0.70327655146690848</v>
      </c>
      <c r="AM267">
        <f>((0.01)*SIN(RADIANS(AK267)))+'Centre of Gravity'!$E$8</f>
        <v>0.52660761284269553</v>
      </c>
    </row>
    <row r="268" spans="5:39">
      <c r="E268">
        <v>265</v>
      </c>
      <c r="F268">
        <f t="shared" si="38"/>
        <v>-2.6138007250022709E-2</v>
      </c>
      <c r="G268">
        <f t="shared" si="39"/>
        <v>1.141210042285512E-3</v>
      </c>
      <c r="I268">
        <v>265</v>
      </c>
      <c r="J268">
        <f t="shared" si="32"/>
        <v>1.3778161238370055</v>
      </c>
      <c r="K268">
        <f t="shared" si="36"/>
        <v>1.1868736651845513E-3</v>
      </c>
      <c r="M268">
        <v>265</v>
      </c>
      <c r="N268">
        <f t="shared" si="33"/>
        <v>0.7490251596712918</v>
      </c>
      <c r="O268">
        <f t="shared" si="37"/>
        <v>0.37801537444892336</v>
      </c>
      <c r="Q268">
        <v>265</v>
      </c>
      <c r="R268">
        <f t="shared" si="34"/>
        <v>1.3945169072623116</v>
      </c>
      <c r="S268">
        <f t="shared" si="35"/>
        <v>0.19207770171352478</v>
      </c>
      <c r="AG268">
        <v>265</v>
      </c>
      <c r="AH268">
        <f>(0.01)*COS(RADIANS(AG268))+'Centre of Gravity'!$F$7</f>
        <v>0.79477047567735537</v>
      </c>
      <c r="AI268">
        <f>((0.01)*SIN(RADIANS(AG268)))+'Centre of Gravity'!$F$8</f>
        <v>0.70566443074423713</v>
      </c>
      <c r="AK268">
        <v>265</v>
      </c>
      <c r="AL268">
        <f>(0.01)*COS(RADIANS(AK268))+'Centre of Gravity'!$E$7</f>
        <v>0.70345027867210841</v>
      </c>
      <c r="AM268">
        <f>((0.01)*SIN(RADIANS(AK268)))+'Centre of Gravity'!$E$8</f>
        <v>0.52659088481546079</v>
      </c>
    </row>
    <row r="269" spans="5:39">
      <c r="E269">
        <v>266</v>
      </c>
      <c r="F269">
        <f t="shared" si="38"/>
        <v>-2.091996647586326E-2</v>
      </c>
      <c r="G269">
        <f t="shared" si="39"/>
        <v>7.3054132707872643E-4</v>
      </c>
      <c r="I269">
        <v>266</v>
      </c>
      <c r="J269">
        <f t="shared" si="32"/>
        <v>1.3832429558392072</v>
      </c>
      <c r="K269">
        <f t="shared" si="36"/>
        <v>7.5977272396082762E-4</v>
      </c>
      <c r="M269">
        <v>266</v>
      </c>
      <c r="N269">
        <f t="shared" si="33"/>
        <v>0.7497584518634457</v>
      </c>
      <c r="O269">
        <f t="shared" si="37"/>
        <v>0.37795766310179968</v>
      </c>
      <c r="Q269">
        <v>266</v>
      </c>
      <c r="R269">
        <f t="shared" si="34"/>
        <v>1.3966096913380566</v>
      </c>
      <c r="S269">
        <f t="shared" si="35"/>
        <v>0.19191299603474832</v>
      </c>
      <c r="AG269">
        <v>266</v>
      </c>
      <c r="AH269">
        <f>(0.01)*COS(RADIANS(AG269))+'Centre of Gravity'!$F$7</f>
        <v>0.79494446836739074</v>
      </c>
      <c r="AI269">
        <f>((0.01)*SIN(RADIANS(AG269)))+'Centre of Gravity'!$F$8</f>
        <v>0.70565073722255633</v>
      </c>
      <c r="AK269">
        <v>266</v>
      </c>
      <c r="AL269">
        <f>(0.01)*COS(RADIANS(AK269))+'Centre of Gravity'!$E$7</f>
        <v>0.70362427136214378</v>
      </c>
      <c r="AM269">
        <f>((0.01)*SIN(RADIANS(AK269)))+'Centre of Gravity'!$E$8</f>
        <v>0.52657719129378</v>
      </c>
    </row>
    <row r="270" spans="5:39">
      <c r="E270">
        <v>267</v>
      </c>
      <c r="F270">
        <f t="shared" si="38"/>
        <v>-1.5695553277258998E-2</v>
      </c>
      <c r="G270">
        <f t="shared" si="39"/>
        <v>4.110025271032991E-4</v>
      </c>
      <c r="I270">
        <v>267</v>
      </c>
      <c r="J270">
        <f t="shared" si="32"/>
        <v>1.3886764152478257</v>
      </c>
      <c r="K270">
        <f t="shared" si="36"/>
        <v>4.2744811004841177E-4</v>
      </c>
      <c r="M270">
        <v>267</v>
      </c>
      <c r="N270">
        <f t="shared" si="33"/>
        <v>0.75049263957353296</v>
      </c>
      <c r="O270">
        <f t="shared" si="37"/>
        <v>0.37791275825776849</v>
      </c>
      <c r="Q270">
        <v>267</v>
      </c>
      <c r="R270">
        <f t="shared" si="34"/>
        <v>1.3987050311830986</v>
      </c>
      <c r="S270">
        <f t="shared" si="35"/>
        <v>0.19178483955971981</v>
      </c>
      <c r="AG270">
        <v>267</v>
      </c>
      <c r="AH270">
        <f>(0.01)*COS(RADIANS(AG270))+'Centre of Gravity'!$F$7</f>
        <v>0.79511867354240251</v>
      </c>
      <c r="AI270">
        <f>((0.01)*SIN(RADIANS(AG270)))+'Centre of Gravity'!$F$8</f>
        <v>0.70564008237760889</v>
      </c>
      <c r="AK270">
        <v>267</v>
      </c>
      <c r="AL270">
        <f>(0.01)*COS(RADIANS(AK270))+'Centre of Gravity'!$E$7</f>
        <v>0.70379847653715555</v>
      </c>
      <c r="AM270">
        <f>((0.01)*SIN(RADIANS(AK270)))+'Centre of Gravity'!$E$8</f>
        <v>0.52656653644883256</v>
      </c>
    </row>
    <row r="271" spans="5:39">
      <c r="E271">
        <v>268</v>
      </c>
      <c r="F271">
        <f t="shared" si="38"/>
        <v>-1.0466359061079978E-2</v>
      </c>
      <c r="G271">
        <f t="shared" si="39"/>
        <v>1.826909769731544E-4</v>
      </c>
      <c r="I271">
        <v>268</v>
      </c>
      <c r="J271">
        <f t="shared" si="32"/>
        <v>1.3941148469784901</v>
      </c>
      <c r="K271">
        <f t="shared" si="36"/>
        <v>1.9000105274402657E-4</v>
      </c>
      <c r="M271">
        <v>268</v>
      </c>
      <c r="N271">
        <f t="shared" si="33"/>
        <v>0.75122749916086495</v>
      </c>
      <c r="O271">
        <f t="shared" si="37"/>
        <v>0.37788067359528021</v>
      </c>
      <c r="Q271">
        <v>268</v>
      </c>
      <c r="R271">
        <f t="shared" si="34"/>
        <v>1.4008022885366231</v>
      </c>
      <c r="S271">
        <f t="shared" si="35"/>
        <v>0.19169327132614311</v>
      </c>
      <c r="AG271">
        <v>268</v>
      </c>
      <c r="AH271">
        <f>(0.01)*COS(RADIANS(AG271))+'Centre of Gravity'!$F$7</f>
        <v>0.79529303813780694</v>
      </c>
      <c r="AI271">
        <f>((0.01)*SIN(RADIANS(AG271)))+'Centre of Gravity'!$F$8</f>
        <v>0.70563246945496361</v>
      </c>
      <c r="AK271">
        <v>268</v>
      </c>
      <c r="AL271">
        <f>(0.01)*COS(RADIANS(AK271))+'Centre of Gravity'!$E$7</f>
        <v>0.70397284113255998</v>
      </c>
      <c r="AM271">
        <f>((0.01)*SIN(RADIANS(AK271)))+'Centre of Gravity'!$E$8</f>
        <v>0.52655892352618727</v>
      </c>
    </row>
    <row r="272" spans="5:39">
      <c r="E272">
        <v>269</v>
      </c>
      <c r="F272">
        <f t="shared" si="38"/>
        <v>-5.2339766905413207E-3</v>
      </c>
      <c r="G272">
        <f t="shared" si="39"/>
        <v>4.5676222598267646E-5</v>
      </c>
      <c r="I272">
        <v>269</v>
      </c>
      <c r="J272">
        <f t="shared" si="32"/>
        <v>1.3995565944322113</v>
      </c>
      <c r="K272">
        <f t="shared" si="36"/>
        <v>4.7503880721555536E-5</v>
      </c>
      <c r="M272">
        <v>269</v>
      </c>
      <c r="N272">
        <f t="shared" si="33"/>
        <v>0.75196280678009253</v>
      </c>
      <c r="O272">
        <f t="shared" si="37"/>
        <v>0.37786141888763386</v>
      </c>
      <c r="Q272">
        <v>269</v>
      </c>
      <c r="R272">
        <f t="shared" si="34"/>
        <v>1.4029008245537236</v>
      </c>
      <c r="S272">
        <f t="shared" si="35"/>
        <v>0.19163831922658922</v>
      </c>
      <c r="AG272">
        <v>269</v>
      </c>
      <c r="AH272">
        <f>(0.01)*COS(RADIANS(AG272))+'Centre of Gravity'!$F$7</f>
        <v>0.79546750904045915</v>
      </c>
      <c r="AI272">
        <f>((0.01)*SIN(RADIANS(AG272)))+'Centre of Gravity'!$F$8</f>
        <v>0.70562790077359072</v>
      </c>
      <c r="AK272">
        <v>269</v>
      </c>
      <c r="AL272">
        <f>(0.01)*COS(RADIANS(AK272))+'Centre of Gravity'!$E$7</f>
        <v>0.70414731203521219</v>
      </c>
      <c r="AM272">
        <f>((0.01)*SIN(RADIANS(AK272)))+'Centre of Gravity'!$E$8</f>
        <v>0.52655435484481439</v>
      </c>
    </row>
    <row r="273" spans="5:39">
      <c r="E273">
        <v>270</v>
      </c>
      <c r="F273">
        <f t="shared" si="38"/>
        <v>-5.5113303244064268E-17</v>
      </c>
      <c r="G273">
        <f t="shared" si="39"/>
        <v>0</v>
      </c>
      <c r="I273">
        <v>270</v>
      </c>
      <c r="J273">
        <f t="shared" si="32"/>
        <v>1.405</v>
      </c>
      <c r="K273">
        <f t="shared" si="36"/>
        <v>0</v>
      </c>
      <c r="M273">
        <v>270</v>
      </c>
      <c r="N273">
        <f t="shared" si="33"/>
        <v>0.75269833844939182</v>
      </c>
      <c r="O273">
        <f t="shared" si="37"/>
        <v>0.377855</v>
      </c>
      <c r="Q273">
        <v>270</v>
      </c>
      <c r="R273">
        <f t="shared" si="34"/>
        <v>1.405</v>
      </c>
      <c r="S273">
        <f t="shared" si="35"/>
        <v>0.19161999999999996</v>
      </c>
      <c r="AG273">
        <v>270</v>
      </c>
      <c r="AH273">
        <f>(0.01)*COS(RADIANS(AG273))+'Centre of Gravity'!$F$7</f>
        <v>0.79564203310483195</v>
      </c>
      <c r="AI273">
        <f>((0.01)*SIN(RADIANS(AG273)))+'Centre of Gravity'!$F$8</f>
        <v>0.70562637772515457</v>
      </c>
      <c r="AK273">
        <v>270</v>
      </c>
      <c r="AL273">
        <f>(0.01)*COS(RADIANS(AK273))+'Centre of Gravity'!$E$7</f>
        <v>0.70432183609958499</v>
      </c>
      <c r="AM273">
        <f>((0.01)*SIN(RADIANS(AK273)))+'Centre of Gravity'!$E$8</f>
        <v>0.52655283179637824</v>
      </c>
    </row>
    <row r="274" spans="5:39">
      <c r="E274">
        <v>271</v>
      </c>
      <c r="F274">
        <f t="shared" si="38"/>
        <v>5.2339766905412106E-3</v>
      </c>
      <c r="G274">
        <f t="shared" si="39"/>
        <v>4.5676222598267646E-5</v>
      </c>
      <c r="I274">
        <v>271</v>
      </c>
      <c r="J274">
        <f t="shared" si="32"/>
        <v>1.4104434055677886</v>
      </c>
      <c r="K274">
        <f t="shared" si="36"/>
        <v>4.7503880721555536E-5</v>
      </c>
      <c r="M274">
        <v>271</v>
      </c>
      <c r="N274">
        <f t="shared" si="33"/>
        <v>0.75343387011869112</v>
      </c>
      <c r="O274">
        <f t="shared" si="37"/>
        <v>0.37786141888763386</v>
      </c>
      <c r="Q274">
        <v>271</v>
      </c>
      <c r="R274">
        <f t="shared" si="34"/>
        <v>1.4070991754462765</v>
      </c>
      <c r="S274">
        <f t="shared" si="35"/>
        <v>0.19163831922658922</v>
      </c>
      <c r="AG274">
        <v>271</v>
      </c>
      <c r="AH274">
        <f>(0.01)*COS(RADIANS(AG274))+'Centre of Gravity'!$F$7</f>
        <v>0.79581655716920474</v>
      </c>
      <c r="AI274">
        <f>((0.01)*SIN(RADIANS(AG274)))+'Centre of Gravity'!$F$8</f>
        <v>0.70562790077359072</v>
      </c>
      <c r="AK274">
        <v>271</v>
      </c>
      <c r="AL274">
        <f>(0.01)*COS(RADIANS(AK274))+'Centre of Gravity'!$E$7</f>
        <v>0.70449636016395778</v>
      </c>
      <c r="AM274">
        <f>((0.01)*SIN(RADIANS(AK274)))+'Centre of Gravity'!$E$8</f>
        <v>0.52655435484481439</v>
      </c>
    </row>
    <row r="275" spans="5:39">
      <c r="E275">
        <v>272</v>
      </c>
      <c r="F275">
        <f t="shared" si="38"/>
        <v>1.0466359061080134E-2</v>
      </c>
      <c r="G275">
        <f t="shared" si="39"/>
        <v>1.826909769731544E-4</v>
      </c>
      <c r="I275">
        <v>272</v>
      </c>
      <c r="J275">
        <f t="shared" si="32"/>
        <v>1.4158851530215102</v>
      </c>
      <c r="K275">
        <f t="shared" si="36"/>
        <v>1.9000105274402657E-4</v>
      </c>
      <c r="M275">
        <v>272</v>
      </c>
      <c r="N275">
        <f t="shared" si="33"/>
        <v>0.75416917773791869</v>
      </c>
      <c r="O275">
        <f t="shared" si="37"/>
        <v>0.37788067359528021</v>
      </c>
      <c r="Q275">
        <v>272</v>
      </c>
      <c r="R275">
        <f t="shared" si="34"/>
        <v>1.4091977114633769</v>
      </c>
      <c r="S275">
        <f t="shared" si="35"/>
        <v>0.19169327132614311</v>
      </c>
      <c r="AG275">
        <v>272</v>
      </c>
      <c r="AH275">
        <f>(0.01)*COS(RADIANS(AG275))+'Centre of Gravity'!$F$7</f>
        <v>0.79599102807185695</v>
      </c>
      <c r="AI275">
        <f>((0.01)*SIN(RADIANS(AG275)))+'Centre of Gravity'!$F$8</f>
        <v>0.70563246945496361</v>
      </c>
      <c r="AK275">
        <v>272</v>
      </c>
      <c r="AL275">
        <f>(0.01)*COS(RADIANS(AK275))+'Centre of Gravity'!$E$7</f>
        <v>0.70467083106660999</v>
      </c>
      <c r="AM275">
        <f>((0.01)*SIN(RADIANS(AK275)))+'Centre of Gravity'!$E$8</f>
        <v>0.52655892352618727</v>
      </c>
    </row>
    <row r="276" spans="5:39">
      <c r="E276">
        <v>273</v>
      </c>
      <c r="F276">
        <f t="shared" si="38"/>
        <v>1.569555327725889E-2</v>
      </c>
      <c r="G276">
        <f t="shared" si="39"/>
        <v>4.110025271032991E-4</v>
      </c>
      <c r="I276">
        <v>273</v>
      </c>
      <c r="J276">
        <f t="shared" si="32"/>
        <v>1.4213235847521744</v>
      </c>
      <c r="K276">
        <f t="shared" si="36"/>
        <v>4.2744811004841177E-4</v>
      </c>
      <c r="M276">
        <v>273</v>
      </c>
      <c r="N276">
        <f t="shared" si="33"/>
        <v>0.75490403732525069</v>
      </c>
      <c r="O276">
        <f t="shared" si="37"/>
        <v>0.37791275825776849</v>
      </c>
      <c r="Q276">
        <v>273</v>
      </c>
      <c r="R276">
        <f t="shared" si="34"/>
        <v>1.4112949688169014</v>
      </c>
      <c r="S276">
        <f t="shared" si="35"/>
        <v>0.19178483955971981</v>
      </c>
      <c r="AG276">
        <v>273</v>
      </c>
      <c r="AH276">
        <f>(0.01)*COS(RADIANS(AG276))+'Centre of Gravity'!$F$7</f>
        <v>0.79616539266726138</v>
      </c>
      <c r="AI276">
        <f>((0.01)*SIN(RADIANS(AG276)))+'Centre of Gravity'!$F$8</f>
        <v>0.70564008237760889</v>
      </c>
      <c r="AK276">
        <v>273</v>
      </c>
      <c r="AL276">
        <f>(0.01)*COS(RADIANS(AK276))+'Centre of Gravity'!$E$7</f>
        <v>0.70484519566201442</v>
      </c>
      <c r="AM276">
        <f>((0.01)*SIN(RADIANS(AK276)))+'Centre of Gravity'!$E$8</f>
        <v>0.52656653644883256</v>
      </c>
    </row>
    <row r="277" spans="5:39">
      <c r="E277">
        <v>274</v>
      </c>
      <c r="F277">
        <f t="shared" si="38"/>
        <v>2.0919966475863153E-2</v>
      </c>
      <c r="G277">
        <f t="shared" si="39"/>
        <v>7.3054132707867092E-4</v>
      </c>
      <c r="I277">
        <v>274</v>
      </c>
      <c r="J277">
        <f t="shared" si="32"/>
        <v>1.4267570441607926</v>
      </c>
      <c r="K277">
        <f t="shared" si="36"/>
        <v>7.5977272396077211E-4</v>
      </c>
      <c r="M277">
        <v>274</v>
      </c>
      <c r="N277">
        <f t="shared" si="33"/>
        <v>0.75563822503533795</v>
      </c>
      <c r="O277">
        <f t="shared" si="37"/>
        <v>0.37795766310179968</v>
      </c>
      <c r="Q277">
        <v>274</v>
      </c>
      <c r="R277">
        <f t="shared" si="34"/>
        <v>1.4133903086619435</v>
      </c>
      <c r="S277">
        <f t="shared" si="35"/>
        <v>0.19191299603474829</v>
      </c>
      <c r="AG277">
        <v>274</v>
      </c>
      <c r="AH277">
        <f>(0.01)*COS(RADIANS(AG277))+'Centre of Gravity'!$F$7</f>
        <v>0.79633959784227315</v>
      </c>
      <c r="AI277">
        <f>((0.01)*SIN(RADIANS(AG277)))+'Centre of Gravity'!$F$8</f>
        <v>0.70565073722255633</v>
      </c>
      <c r="AK277">
        <v>274</v>
      </c>
      <c r="AL277">
        <f>(0.01)*COS(RADIANS(AK277))+'Centre of Gravity'!$E$7</f>
        <v>0.70501940083702619</v>
      </c>
      <c r="AM277">
        <f>((0.01)*SIN(RADIANS(AK277)))+'Centre of Gravity'!$E$8</f>
        <v>0.52657719129378</v>
      </c>
    </row>
    <row r="278" spans="5:39">
      <c r="E278">
        <v>275</v>
      </c>
      <c r="F278">
        <f t="shared" si="38"/>
        <v>2.6138007250022601E-2</v>
      </c>
      <c r="G278">
        <f t="shared" si="39"/>
        <v>1.141210042285512E-3</v>
      </c>
      <c r="I278">
        <v>275</v>
      </c>
      <c r="J278">
        <f t="shared" si="32"/>
        <v>1.4321838761629946</v>
      </c>
      <c r="K278">
        <f t="shared" si="36"/>
        <v>1.1868736651845513E-3</v>
      </c>
      <c r="M278">
        <v>275</v>
      </c>
      <c r="N278">
        <f t="shared" si="33"/>
        <v>0.75637151722749185</v>
      </c>
      <c r="O278">
        <f t="shared" si="37"/>
        <v>0.37801537444892336</v>
      </c>
      <c r="Q278">
        <v>275</v>
      </c>
      <c r="R278">
        <f t="shared" si="34"/>
        <v>1.4154830927376882</v>
      </c>
      <c r="S278">
        <f t="shared" si="35"/>
        <v>0.19207770171352478</v>
      </c>
      <c r="AG278">
        <v>275</v>
      </c>
      <c r="AH278">
        <f>(0.01)*COS(RADIANS(AG278))+'Centre of Gravity'!$F$7</f>
        <v>0.79651359053230852</v>
      </c>
      <c r="AI278">
        <f>((0.01)*SIN(RADIANS(AG278)))+'Centre of Gravity'!$F$8</f>
        <v>0.70566443074423713</v>
      </c>
      <c r="AK278">
        <v>275</v>
      </c>
      <c r="AL278">
        <f>(0.01)*COS(RADIANS(AK278))+'Centre of Gravity'!$E$7</f>
        <v>0.70519339352706156</v>
      </c>
      <c r="AM278">
        <f>((0.01)*SIN(RADIANS(AK278)))+'Centre of Gravity'!$E$8</f>
        <v>0.52659088481546079</v>
      </c>
    </row>
    <row r="279" spans="5:39">
      <c r="E279">
        <v>276</v>
      </c>
      <c r="F279">
        <f t="shared" si="38"/>
        <v>3.1348086133969132E-2</v>
      </c>
      <c r="G279">
        <f t="shared" si="39"/>
        <v>1.642883579054788E-3</v>
      </c>
      <c r="I279">
        <v>276</v>
      </c>
      <c r="J279">
        <f t="shared" si="32"/>
        <v>1.4376024276931809</v>
      </c>
      <c r="K279">
        <f t="shared" si="36"/>
        <v>1.7086208346355214E-3</v>
      </c>
      <c r="M279">
        <v>276</v>
      </c>
      <c r="N279">
        <f t="shared" si="33"/>
        <v>0.75710369053380711</v>
      </c>
      <c r="O279">
        <f t="shared" si="37"/>
        <v>0.37808587471970412</v>
      </c>
      <c r="Q279">
        <v>276</v>
      </c>
      <c r="R279">
        <f t="shared" si="34"/>
        <v>1.4175726835618334</v>
      </c>
      <c r="S279">
        <f t="shared" si="35"/>
        <v>0.19227890642510403</v>
      </c>
      <c r="AG279">
        <v>276</v>
      </c>
      <c r="AH279">
        <f>(0.01)*COS(RADIANS(AG279))+'Centre of Gravity'!$F$7</f>
        <v>0.79668731773750845</v>
      </c>
      <c r="AI279">
        <f>((0.01)*SIN(RADIANS(AG279)))+'Centre of Gravity'!$F$8</f>
        <v>0.70568115877147186</v>
      </c>
      <c r="AK279">
        <v>276</v>
      </c>
      <c r="AL279">
        <f>(0.01)*COS(RADIANS(AK279))+'Centre of Gravity'!$E$7</f>
        <v>0.70536712073226149</v>
      </c>
      <c r="AM279">
        <f>((0.01)*SIN(RADIANS(AK279)))+'Centre of Gravity'!$E$8</f>
        <v>0.52660761284269553</v>
      </c>
    </row>
    <row r="280" spans="5:39">
      <c r="E280">
        <v>277</v>
      </c>
      <c r="F280">
        <f t="shared" si="38"/>
        <v>3.6548616087203792E-2</v>
      </c>
      <c r="G280">
        <f t="shared" si="39"/>
        <v>2.2354091227675399E-3</v>
      </c>
      <c r="I280">
        <v>277</v>
      </c>
      <c r="J280">
        <f t="shared" si="32"/>
        <v>1.4430110482080656</v>
      </c>
      <c r="K280">
        <f t="shared" si="36"/>
        <v>2.3248553030716934E-3</v>
      </c>
      <c r="M280">
        <v>277</v>
      </c>
      <c r="N280">
        <f t="shared" si="33"/>
        <v>0.7578345219272018</v>
      </c>
      <c r="O280">
        <f t="shared" si="37"/>
        <v>0.37816914243907646</v>
      </c>
      <c r="Q280">
        <v>277</v>
      </c>
      <c r="R280">
        <f t="shared" si="34"/>
        <v>1.4196584446247711</v>
      </c>
      <c r="S280">
        <f t="shared" si="35"/>
        <v>0.19251654888058173</v>
      </c>
      <c r="AG280">
        <v>277</v>
      </c>
      <c r="AH280">
        <f>(0.01)*COS(RADIANS(AG280))+'Centre of Gravity'!$F$7</f>
        <v>0.7968607265388834</v>
      </c>
      <c r="AI280">
        <f>((0.01)*SIN(RADIANS(AG280)))+'Centre of Gravity'!$F$8</f>
        <v>0.70570091620874131</v>
      </c>
      <c r="AK280">
        <v>277</v>
      </c>
      <c r="AL280">
        <f>(0.01)*COS(RADIANS(AK280))+'Centre of Gravity'!$E$7</f>
        <v>0.70554052953363644</v>
      </c>
      <c r="AM280">
        <f>((0.01)*SIN(RADIANS(AK280)))+'Centre of Gravity'!$E$8</f>
        <v>0.52662737027996498</v>
      </c>
    </row>
    <row r="281" spans="5:39">
      <c r="E281">
        <v>278</v>
      </c>
      <c r="F281">
        <f t="shared" si="38"/>
        <v>4.1738012977923636E-2</v>
      </c>
      <c r="G281">
        <f t="shared" si="39"/>
        <v>2.9186061844030387E-3</v>
      </c>
      <c r="I281">
        <v>278</v>
      </c>
      <c r="J281">
        <f t="shared" si="32"/>
        <v>1.4484080901894445</v>
      </c>
      <c r="K281">
        <f t="shared" si="36"/>
        <v>3.0353893595042036E-3</v>
      </c>
      <c r="M281">
        <v>278</v>
      </c>
      <c r="N281">
        <f t="shared" si="33"/>
        <v>0.75856378878935382</v>
      </c>
      <c r="O281">
        <f t="shared" si="37"/>
        <v>0.37826515224288648</v>
      </c>
      <c r="Q281">
        <v>278</v>
      </c>
      <c r="R281">
        <f t="shared" si="34"/>
        <v>1.4217397405834766</v>
      </c>
      <c r="S281">
        <f t="shared" si="35"/>
        <v>0.19279055669176387</v>
      </c>
      <c r="AG281">
        <v>278</v>
      </c>
      <c r="AH281">
        <f>(0.01)*COS(RADIANS(AG281))+'Centre of Gravity'!$F$7</f>
        <v>0.79703376411443261</v>
      </c>
      <c r="AI281">
        <f>((0.01)*SIN(RADIANS(AG281)))+'Centre of Gravity'!$F$8</f>
        <v>0.70572369703773885</v>
      </c>
      <c r="AK281">
        <v>278</v>
      </c>
      <c r="AL281">
        <f>(0.01)*COS(RADIANS(AK281))+'Centre of Gravity'!$E$7</f>
        <v>0.70571356710918565</v>
      </c>
      <c r="AM281">
        <f>((0.01)*SIN(RADIANS(AK281)))+'Centre of Gravity'!$E$8</f>
        <v>0.52665015110896252</v>
      </c>
    </row>
    <row r="282" spans="5:39">
      <c r="E282">
        <v>279</v>
      </c>
      <c r="F282">
        <f t="shared" si="38"/>
        <v>4.6914696065565177E-2</v>
      </c>
      <c r="G282">
        <f t="shared" si="39"/>
        <v>3.6922666555181949E-3</v>
      </c>
      <c r="I282">
        <v>279</v>
      </c>
      <c r="J282">
        <f t="shared" si="32"/>
        <v>1.4537919096460479</v>
      </c>
      <c r="K282">
        <f t="shared" si="36"/>
        <v>3.8400065683765194E-3</v>
      </c>
      <c r="M282">
        <v>279</v>
      </c>
      <c r="N282">
        <f t="shared" si="33"/>
        <v>0.75929126897851229</v>
      </c>
      <c r="O282">
        <f t="shared" si="37"/>
        <v>0.37837387488561791</v>
      </c>
      <c r="Q282">
        <v>279</v>
      </c>
      <c r="R282">
        <f t="shared" si="34"/>
        <v>1.423815937455039</v>
      </c>
      <c r="S282">
        <f t="shared" si="35"/>
        <v>0.19310084639321679</v>
      </c>
      <c r="AG282">
        <v>279</v>
      </c>
      <c r="AH282">
        <f>(0.01)*COS(RADIANS(AG282))+'Centre of Gravity'!$F$7</f>
        <v>0.79720637775523429</v>
      </c>
      <c r="AI282">
        <f>((0.01)*SIN(RADIANS(AG282)))+'Centre of Gravity'!$F$8</f>
        <v>0.7057494943192032</v>
      </c>
      <c r="AK282">
        <v>279</v>
      </c>
      <c r="AL282">
        <f>(0.01)*COS(RADIANS(AK282))+'Centre of Gravity'!$E$7</f>
        <v>0.70588618074998732</v>
      </c>
      <c r="AM282">
        <f>((0.01)*SIN(RADIANS(AK282)))+'Centre of Gravity'!$E$8</f>
        <v>0.52667594839042686</v>
      </c>
    </row>
    <row r="283" spans="5:39">
      <c r="E283">
        <v>280</v>
      </c>
      <c r="F283">
        <f t="shared" si="38"/>
        <v>5.2077088482312295E-2</v>
      </c>
      <c r="G283">
        <f t="shared" si="39"/>
        <v>4.5561548716387956E-3</v>
      </c>
      <c r="I283">
        <v>280</v>
      </c>
      <c r="J283">
        <f t="shared" si="32"/>
        <v>1.4591608666143154</v>
      </c>
      <c r="K283">
        <f t="shared" si="36"/>
        <v>4.7384618354922581E-3</v>
      </c>
      <c r="M283">
        <v>280</v>
      </c>
      <c r="N283">
        <f t="shared" si="33"/>
        <v>0.76001674089716453</v>
      </c>
      <c r="O283">
        <f t="shared" si="37"/>
        <v>0.37849527724930049</v>
      </c>
      <c r="Q283">
        <v>280</v>
      </c>
      <c r="R283">
        <f t="shared" si="34"/>
        <v>1.4258864028097784</v>
      </c>
      <c r="S283">
        <f t="shared" si="35"/>
        <v>0.19344732346769156</v>
      </c>
      <c r="AG283">
        <v>280</v>
      </c>
      <c r="AH283">
        <f>(0.01)*COS(RADIANS(AG283))+'Centre of Gravity'!$F$7</f>
        <v>0.79737851488150124</v>
      </c>
      <c r="AI283">
        <f>((0.01)*SIN(RADIANS(AG283)))+'Centre of Gravity'!$F$8</f>
        <v>0.70577830019503252</v>
      </c>
      <c r="AK283">
        <v>280</v>
      </c>
      <c r="AL283">
        <f>(0.01)*COS(RADIANS(AK283))+'Centre of Gravity'!$E$7</f>
        <v>0.70605831787625428</v>
      </c>
      <c r="AM283">
        <f>((0.01)*SIN(RADIANS(AK283)))+'Centre of Gravity'!$E$8</f>
        <v>0.52670475426625618</v>
      </c>
    </row>
    <row r="284" spans="5:39">
      <c r="E284">
        <v>281</v>
      </c>
      <c r="F284">
        <f t="shared" si="38"/>
        <v>5.7223617713425878E-2</v>
      </c>
      <c r="G284">
        <f t="shared" si="39"/>
        <v>5.5100076840455814E-3</v>
      </c>
      <c r="I284">
        <v>281</v>
      </c>
      <c r="J284">
        <f t="shared" si="32"/>
        <v>1.4645133256579443</v>
      </c>
      <c r="K284">
        <f t="shared" si="36"/>
        <v>5.7304814826736328E-3</v>
      </c>
      <c r="M284">
        <v>281</v>
      </c>
      <c r="N284">
        <f t="shared" si="33"/>
        <v>0.76073998355953631</v>
      </c>
      <c r="O284">
        <f t="shared" si="37"/>
        <v>0.3786293223535982</v>
      </c>
      <c r="Q284">
        <v>281</v>
      </c>
      <c r="R284">
        <f t="shared" si="34"/>
        <v>1.4279505059638908</v>
      </c>
      <c r="S284">
        <f t="shared" si="35"/>
        <v>0.19382988237491494</v>
      </c>
      <c r="AG284">
        <v>281</v>
      </c>
      <c r="AH284">
        <f>(0.01)*COS(RADIANS(AG284))+'Centre of Gravity'!$F$7</f>
        <v>0.7975501230585974</v>
      </c>
      <c r="AI284">
        <f>((0.01)*SIN(RADIANS(AG284)))+'Centre of Gravity'!$F$8</f>
        <v>0.70581010589067794</v>
      </c>
      <c r="AK284">
        <v>281</v>
      </c>
      <c r="AL284">
        <f>(0.01)*COS(RADIANS(AK284))+'Centre of Gravity'!$E$7</f>
        <v>0.70622992605335044</v>
      </c>
      <c r="AM284">
        <f>((0.01)*SIN(RADIANS(AK284)))+'Centre of Gravity'!$E$8</f>
        <v>0.52673655996190161</v>
      </c>
    </row>
    <row r="285" spans="5:39">
      <c r="E285">
        <v>282</v>
      </c>
      <c r="F285">
        <f t="shared" si="38"/>
        <v>6.2352716076246054E-2</v>
      </c>
      <c r="G285">
        <f t="shared" si="39"/>
        <v>6.5535345399316824E-3</v>
      </c>
      <c r="I285">
        <v>282</v>
      </c>
      <c r="J285">
        <f t="shared" si="32"/>
        <v>1.4698476563660592</v>
      </c>
      <c r="K285">
        <f t="shared" si="36"/>
        <v>6.8157633311260457E-3</v>
      </c>
      <c r="M285">
        <v>282</v>
      </c>
      <c r="N285">
        <f t="shared" si="33"/>
        <v>0.76146077665890632</v>
      </c>
      <c r="O285">
        <f t="shared" si="37"/>
        <v>0.37877596936707375</v>
      </c>
      <c r="Q285">
        <v>282</v>
      </c>
      <c r="R285">
        <f t="shared" si="34"/>
        <v>1.4300076181715602</v>
      </c>
      <c r="S285">
        <f t="shared" si="35"/>
        <v>0.19424840658373782</v>
      </c>
      <c r="AG285">
        <v>282</v>
      </c>
      <c r="AH285">
        <f>(0.01)*COS(RADIANS(AG285))+'Centre of Gravity'!$F$7</f>
        <v>0.79772115001300958</v>
      </c>
      <c r="AI285">
        <f>((0.01)*SIN(RADIANS(AG285)))+'Centre of Gravity'!$F$8</f>
        <v>0.70584490171781655</v>
      </c>
      <c r="AK285">
        <v>282</v>
      </c>
      <c r="AL285">
        <f>(0.01)*COS(RADIANS(AK285))+'Centre of Gravity'!$E$7</f>
        <v>0.70640095300776262</v>
      </c>
      <c r="AM285">
        <f>((0.01)*SIN(RADIANS(AK285)))+'Centre of Gravity'!$E$8</f>
        <v>0.52677135578904022</v>
      </c>
    </row>
    <row r="286" spans="5:39">
      <c r="E286">
        <v>283</v>
      </c>
      <c r="F286">
        <f t="shared" si="38"/>
        <v>6.7462821197725092E-2</v>
      </c>
      <c r="G286">
        <f t="shared" si="39"/>
        <v>7.686417570907933E-3</v>
      </c>
      <c r="I286">
        <v>283</v>
      </c>
      <c r="J286">
        <f t="shared" si="32"/>
        <v>1.4751622338498516</v>
      </c>
      <c r="K286">
        <f t="shared" si="36"/>
        <v>7.9939767934851247E-3</v>
      </c>
      <c r="M286">
        <v>283</v>
      </c>
      <c r="N286">
        <f t="shared" si="33"/>
        <v>0.76217890063471405</v>
      </c>
      <c r="O286">
        <f t="shared" si="37"/>
        <v>0.37893517361962625</v>
      </c>
      <c r="Q286">
        <v>283</v>
      </c>
      <c r="R286">
        <f t="shared" si="34"/>
        <v>1.4320571128164801</v>
      </c>
      <c r="S286">
        <f t="shared" si="35"/>
        <v>0.19470276860763186</v>
      </c>
      <c r="AG286">
        <v>283</v>
      </c>
      <c r="AH286">
        <f>(0.01)*COS(RADIANS(AG286))+'Centre of Gravity'!$F$7</f>
        <v>0.79789154364827064</v>
      </c>
      <c r="AI286">
        <f>((0.01)*SIN(RADIANS(AG286)))+'Centre of Gravity'!$F$8</f>
        <v>0.70588267707730223</v>
      </c>
      <c r="AK286">
        <v>283</v>
      </c>
      <c r="AL286">
        <f>(0.01)*COS(RADIANS(AK286))+'Centre of Gravity'!$E$7</f>
        <v>0.70657134664302368</v>
      </c>
      <c r="AM286">
        <f>((0.01)*SIN(RADIANS(AK286)))+'Centre of Gravity'!$E$8</f>
        <v>0.5268091311485259</v>
      </c>
    </row>
    <row r="287" spans="5:39">
      <c r="E287">
        <v>284</v>
      </c>
      <c r="F287">
        <f t="shared" si="38"/>
        <v>7.255237649034027E-2</v>
      </c>
      <c r="G287">
        <f t="shared" si="39"/>
        <v>8.9083116898286407E-3</v>
      </c>
      <c r="I287">
        <v>284</v>
      </c>
      <c r="J287">
        <f t="shared" si="32"/>
        <v>1.4804554392375362</v>
      </c>
      <c r="K287">
        <f t="shared" si="36"/>
        <v>9.2647629745166715E-3</v>
      </c>
      <c r="M287">
        <v>284</v>
      </c>
      <c r="N287">
        <f t="shared" si="33"/>
        <v>0.76289413673943984</v>
      </c>
      <c r="O287">
        <f t="shared" si="37"/>
        <v>0.37910688661609809</v>
      </c>
      <c r="Q287">
        <v>284</v>
      </c>
      <c r="R287">
        <f t="shared" si="34"/>
        <v>1.434098365602728</v>
      </c>
      <c r="S287">
        <f t="shared" si="35"/>
        <v>0.19519283004352309</v>
      </c>
      <c r="AG287">
        <v>284</v>
      </c>
      <c r="AH287">
        <f>(0.01)*COS(RADIANS(AG287))+'Centre of Gravity'!$F$7</f>
        <v>0.79806125206082867</v>
      </c>
      <c r="AI287">
        <f>((0.01)*SIN(RADIANS(AG287)))+'Centre of Gravity'!$F$8</f>
        <v>0.70592342046239465</v>
      </c>
      <c r="AK287">
        <v>284</v>
      </c>
      <c r="AL287">
        <f>(0.01)*COS(RADIANS(AK287))+'Centre of Gravity'!$E$7</f>
        <v>0.70674105505558171</v>
      </c>
      <c r="AM287">
        <f>((0.01)*SIN(RADIANS(AK287)))+'Centre of Gravity'!$E$8</f>
        <v>0.52684987453361831</v>
      </c>
    </row>
    <row r="288" spans="5:39">
      <c r="E288">
        <v>285</v>
      </c>
      <c r="F288">
        <f t="shared" si="38"/>
        <v>7.7619831626245833E-2</v>
      </c>
      <c r="G288">
        <f t="shared" si="39"/>
        <v>1.0218844695908391E-2</v>
      </c>
      <c r="I288">
        <v>285</v>
      </c>
      <c r="J288">
        <f t="shared" si="32"/>
        <v>1.4857256601674762</v>
      </c>
      <c r="K288">
        <f t="shared" si="36"/>
        <v>1.0627734780439546E-2</v>
      </c>
      <c r="M288">
        <v>285</v>
      </c>
      <c r="N288">
        <f t="shared" si="33"/>
        <v>0.76360626710523749</v>
      </c>
      <c r="O288">
        <f t="shared" si="37"/>
        <v>0.37929105605104718</v>
      </c>
      <c r="Q288">
        <v>285</v>
      </c>
      <c r="R288">
        <f t="shared" si="34"/>
        <v>1.4361307547449311</v>
      </c>
      <c r="S288">
        <f t="shared" si="35"/>
        <v>0.1957184416139508</v>
      </c>
      <c r="AG288">
        <v>285</v>
      </c>
      <c r="AH288">
        <f>(0.01)*COS(RADIANS(AG288))+'Centre of Gravity'!$F$7</f>
        <v>0.79823022355585715</v>
      </c>
      <c r="AI288">
        <f>((0.01)*SIN(RADIANS(AG288)))+'Centre of Gravity'!$F$8</f>
        <v>0.70596711946226387</v>
      </c>
      <c r="AK288">
        <v>285</v>
      </c>
      <c r="AL288">
        <f>(0.01)*COS(RADIANS(AK288))+'Centre of Gravity'!$E$7</f>
        <v>0.70691002655061019</v>
      </c>
      <c r="AM288">
        <f>((0.01)*SIN(RADIANS(AK288)))+'Centre of Gravity'!$E$8</f>
        <v>0.52689357353348754</v>
      </c>
    </row>
    <row r="289" spans="5:39">
      <c r="E289">
        <v>286</v>
      </c>
      <c r="F289">
        <f t="shared" si="38"/>
        <v>8.2663643009518117E-2</v>
      </c>
      <c r="G289">
        <f t="shared" si="39"/>
        <v>1.1617617388098189E-2</v>
      </c>
      <c r="I289">
        <v>286</v>
      </c>
      <c r="J289">
        <f t="shared" si="32"/>
        <v>1.490971291279322</v>
      </c>
      <c r="K289">
        <f t="shared" si="36"/>
        <v>1.2082477036838346E-2</v>
      </c>
      <c r="M289">
        <v>286</v>
      </c>
      <c r="N289">
        <f t="shared" si="33"/>
        <v>0.76431507481029926</v>
      </c>
      <c r="O289">
        <f t="shared" si="37"/>
        <v>0.37948762582467954</v>
      </c>
      <c r="Q289">
        <v>286</v>
      </c>
      <c r="R289">
        <f t="shared" si="34"/>
        <v>1.4381536611576686</v>
      </c>
      <c r="S289">
        <f t="shared" si="35"/>
        <v>0.19627944321253898</v>
      </c>
      <c r="AG289">
        <v>286</v>
      </c>
      <c r="AH289">
        <f>(0.01)*COS(RADIANS(AG289))+'Centre of Gravity'!$F$7</f>
        <v>0.79839840666300199</v>
      </c>
      <c r="AI289">
        <f>((0.01)*SIN(RADIANS(AG289)))+'Centre of Gravity'!$F$8</f>
        <v>0.70601376076577138</v>
      </c>
      <c r="AK289">
        <v>286</v>
      </c>
      <c r="AL289">
        <f>(0.01)*COS(RADIANS(AK289))+'Centre of Gravity'!$E$7</f>
        <v>0.70707820965775503</v>
      </c>
      <c r="AM289">
        <f>((0.01)*SIN(RADIANS(AK289)))+'Centre of Gravity'!$E$8</f>
        <v>0.52694021483699505</v>
      </c>
    </row>
    <row r="290" spans="5:39">
      <c r="E290">
        <v>287</v>
      </c>
      <c r="F290">
        <f t="shared" si="38"/>
        <v>8.7682274246348738E-2</v>
      </c>
      <c r="G290">
        <f t="shared" si="39"/>
        <v>1.3104203686685689E-2</v>
      </c>
      <c r="I290">
        <v>287</v>
      </c>
      <c r="J290">
        <f t="shared" si="32"/>
        <v>1.4961907347030217</v>
      </c>
      <c r="K290">
        <f t="shared" si="36"/>
        <v>1.3628546615129244E-2</v>
      </c>
      <c r="M290">
        <v>287</v>
      </c>
      <c r="N290">
        <f t="shared" si="33"/>
        <v>0.76502034394493157</v>
      </c>
      <c r="O290">
        <f t="shared" si="37"/>
        <v>0.37969653605993786</v>
      </c>
      <c r="Q290">
        <v>287</v>
      </c>
      <c r="R290">
        <f t="shared" si="34"/>
        <v>1.4401664686440507</v>
      </c>
      <c r="S290">
        <f t="shared" si="35"/>
        <v>0.19687566395276607</v>
      </c>
      <c r="AG290">
        <v>287</v>
      </c>
      <c r="AH290">
        <f>(0.01)*COS(RADIANS(AG290))+'Centre of Gravity'!$F$7</f>
        <v>0.79856575015205933</v>
      </c>
      <c r="AI290">
        <f>((0.01)*SIN(RADIANS(AG290)))+'Centre of Gravity'!$F$8</f>
        <v>0.70606333016552425</v>
      </c>
      <c r="AK290">
        <v>287</v>
      </c>
      <c r="AL290">
        <f>(0.01)*COS(RADIANS(AK290))+'Centre of Gravity'!$E$7</f>
        <v>0.70724555314681237</v>
      </c>
      <c r="AM290">
        <f>((0.01)*SIN(RADIANS(AK290)))+'Centre of Gravity'!$E$8</f>
        <v>0.52698978423674792</v>
      </c>
    </row>
    <row r="291" spans="5:39">
      <c r="E291">
        <v>288</v>
      </c>
      <c r="F291">
        <f t="shared" si="38"/>
        <v>9.2674196613046669E-2</v>
      </c>
      <c r="G291">
        <f t="shared" si="39"/>
        <v>1.4678150763083431E-2</v>
      </c>
      <c r="I291">
        <v>288</v>
      </c>
      <c r="J291">
        <f t="shared" si="32"/>
        <v>1.5013824005455461</v>
      </c>
      <c r="K291">
        <f t="shared" si="36"/>
        <v>1.5265472567541571E-2</v>
      </c>
      <c r="M291">
        <v>288</v>
      </c>
      <c r="N291">
        <f t="shared" si="33"/>
        <v>0.76572185967732398</v>
      </c>
      <c r="O291">
        <f t="shared" si="37"/>
        <v>0.37991772312074074</v>
      </c>
      <c r="Q291">
        <v>288</v>
      </c>
      <c r="R291">
        <f t="shared" si="34"/>
        <v>1.4421685640834188</v>
      </c>
      <c r="S291">
        <f t="shared" si="35"/>
        <v>0.19750692222001887</v>
      </c>
      <c r="AG291">
        <v>288</v>
      </c>
      <c r="AH291">
        <f>(0.01)*COS(RADIANS(AG291))+'Centre of Gravity'!$F$7</f>
        <v>0.79873220304858139</v>
      </c>
      <c r="AI291">
        <f>((0.01)*SIN(RADIANS(AG291)))+'Centre of Gravity'!$F$8</f>
        <v>0.70611581256220302</v>
      </c>
      <c r="AK291">
        <v>288</v>
      </c>
      <c r="AL291">
        <f>(0.01)*COS(RADIANS(AK291))+'Centre of Gravity'!$E$7</f>
        <v>0.70741200604333443</v>
      </c>
      <c r="AM291">
        <f>((0.01)*SIN(RADIANS(AK291)))+'Centre of Gravity'!$E$8</f>
        <v>0.52704226663342668</v>
      </c>
    </row>
    <row r="292" spans="5:39">
      <c r="E292">
        <v>289</v>
      </c>
      <c r="F292">
        <f t="shared" si="38"/>
        <v>9.7637889521701174E-2</v>
      </c>
      <c r="G292">
        <f t="shared" si="39"/>
        <v>1.6338979177764834E-2</v>
      </c>
      <c r="I292">
        <v>289</v>
      </c>
      <c r="J292">
        <f t="shared" si="32"/>
        <v>1.506544707375187</v>
      </c>
      <c r="K292">
        <f t="shared" si="36"/>
        <v>1.6992756270573062E-2</v>
      </c>
      <c r="M292">
        <v>289</v>
      </c>
      <c r="N292">
        <f t="shared" si="33"/>
        <v>0.76641940831898869</v>
      </c>
      <c r="O292">
        <f t="shared" si="37"/>
        <v>0.38015111963136677</v>
      </c>
      <c r="Q292">
        <v>289</v>
      </c>
      <c r="R292">
        <f t="shared" si="34"/>
        <v>1.4441593376181068</v>
      </c>
      <c r="S292">
        <f t="shared" si="35"/>
        <v>0.19817302572691411</v>
      </c>
      <c r="AG292">
        <v>289</v>
      </c>
      <c r="AH292">
        <f>(0.01)*COS(RADIANS(AG292))+'Centre of Gravity'!$F$7</f>
        <v>0.79889771464940351</v>
      </c>
      <c r="AI292">
        <f>((0.01)*SIN(RADIANS(AG292)))+'Centre of Gravity'!$F$8</f>
        <v>0.70617119196916145</v>
      </c>
      <c r="AK292">
        <v>289</v>
      </c>
      <c r="AL292">
        <f>(0.01)*COS(RADIANS(AK292))+'Centre of Gravity'!$E$7</f>
        <v>0.70757751764415655</v>
      </c>
      <c r="AM292">
        <f>((0.01)*SIN(RADIANS(AK292)))+'Centre of Gravity'!$E$8</f>
        <v>0.52709764604038511</v>
      </c>
    </row>
    <row r="293" spans="5:39">
      <c r="E293">
        <v>290</v>
      </c>
      <c r="F293">
        <f t="shared" si="38"/>
        <v>0.10257184098336813</v>
      </c>
      <c r="G293">
        <f t="shared" si="39"/>
        <v>1.8086183026306102E-2</v>
      </c>
      <c r="I293">
        <v>290</v>
      </c>
      <c r="J293">
        <f t="shared" si="32"/>
        <v>1.5116760827032762</v>
      </c>
      <c r="K293">
        <f t="shared" si="36"/>
        <v>1.8809871576875192E-2</v>
      </c>
      <c r="M293">
        <v>290</v>
      </c>
      <c r="N293">
        <f t="shared" si="33"/>
        <v>0.76711277738985217</v>
      </c>
      <c r="O293">
        <f t="shared" si="37"/>
        <v>0.3803966544969779</v>
      </c>
      <c r="Q293">
        <v>290</v>
      </c>
      <c r="R293">
        <f t="shared" si="34"/>
        <v>1.4461381828392115</v>
      </c>
      <c r="S293">
        <f t="shared" si="35"/>
        <v>0.19887377157187092</v>
      </c>
      <c r="AG293">
        <v>290</v>
      </c>
      <c r="AH293">
        <f>(0.01)*COS(RADIANS(AG293))+'Centre of Gravity'!$F$7</f>
        <v>0.79906223453808867</v>
      </c>
      <c r="AI293">
        <f>((0.01)*SIN(RADIANS(AG293)))+'Centre of Gravity'!$F$8</f>
        <v>0.70622945151729555</v>
      </c>
      <c r="AK293">
        <v>290</v>
      </c>
      <c r="AL293">
        <f>(0.01)*COS(RADIANS(AK293))+'Centre of Gravity'!$E$7</f>
        <v>0.70774203753284171</v>
      </c>
      <c r="AM293">
        <f>((0.01)*SIN(RADIANS(AK293)))+'Centre of Gravity'!$E$8</f>
        <v>0.52715590558851921</v>
      </c>
    </row>
    <row r="294" spans="5:39">
      <c r="E294">
        <v>291</v>
      </c>
      <c r="F294">
        <f t="shared" si="38"/>
        <v>0.10747454806863559</v>
      </c>
      <c r="G294">
        <f t="shared" si="39"/>
        <v>1.9919230093489171E-2</v>
      </c>
      <c r="I294">
        <v>291</v>
      </c>
      <c r="J294">
        <f t="shared" si="32"/>
        <v>1.5167749634631793</v>
      </c>
      <c r="K294">
        <f t="shared" si="36"/>
        <v>2.0716264975522758E-2</v>
      </c>
      <c r="M294">
        <v>291</v>
      </c>
      <c r="N294">
        <f t="shared" si="33"/>
        <v>0.76780175568297848</v>
      </c>
      <c r="O294">
        <f t="shared" si="37"/>
        <v>0.38065425292527544</v>
      </c>
      <c r="Q294">
        <v>291</v>
      </c>
      <c r="R294">
        <f t="shared" si="34"/>
        <v>1.4481044969713088</v>
      </c>
      <c r="S294">
        <f t="shared" si="35"/>
        <v>0.19960894630091652</v>
      </c>
      <c r="AG294">
        <v>291</v>
      </c>
      <c r="AH294">
        <f>(0.01)*COS(RADIANS(AG294))+'Centre of Gravity'!$F$7</f>
        <v>0.79922571260028497</v>
      </c>
      <c r="AI294">
        <f>((0.01)*SIN(RADIANS(AG294)))+'Centre of Gravity'!$F$8</f>
        <v>0.70629057346018254</v>
      </c>
      <c r="AK294">
        <v>291</v>
      </c>
      <c r="AL294">
        <f>(0.01)*COS(RADIANS(AK294))+'Centre of Gravity'!$E$7</f>
        <v>0.707905515595038</v>
      </c>
      <c r="AM294">
        <f>((0.01)*SIN(RADIANS(AK294)))+'Centre of Gravity'!$E$8</f>
        <v>0.5272170275314062</v>
      </c>
    </row>
    <row r="295" spans="5:39">
      <c r="E295">
        <v>292</v>
      </c>
      <c r="F295">
        <f t="shared" si="38"/>
        <v>0.112344517365432</v>
      </c>
      <c r="G295">
        <f t="shared" si="39"/>
        <v>2.1837562015420475E-2</v>
      </c>
      <c r="I295">
        <v>292</v>
      </c>
      <c r="J295">
        <f t="shared" si="32"/>
        <v>1.521839796486423</v>
      </c>
      <c r="K295">
        <f t="shared" si="36"/>
        <v>2.2711355760619001E-2</v>
      </c>
      <c r="M295">
        <v>292</v>
      </c>
      <c r="N295">
        <f t="shared" si="33"/>
        <v>0.76848613332890547</v>
      </c>
      <c r="O295">
        <f t="shared" si="37"/>
        <v>0.38092383644928274</v>
      </c>
      <c r="Q295">
        <v>292</v>
      </c>
      <c r="R295">
        <f t="shared" si="34"/>
        <v>1.4500576810560659</v>
      </c>
      <c r="S295">
        <f t="shared" si="35"/>
        <v>0.20037832597270677</v>
      </c>
      <c r="AG295">
        <v>292</v>
      </c>
      <c r="AH295">
        <f>(0.01)*COS(RADIANS(AG295))+'Centre of Gravity'!$F$7</f>
        <v>0.79938809903899111</v>
      </c>
      <c r="AI295">
        <f>((0.01)*SIN(RADIANS(AG295)))+'Centre of Gravity'!$F$8</f>
        <v>0.70635453917948676</v>
      </c>
      <c r="AK295">
        <v>292</v>
      </c>
      <c r="AL295">
        <f>(0.01)*COS(RADIANS(AK295))+'Centre of Gravity'!$E$7</f>
        <v>0.70806790203374415</v>
      </c>
      <c r="AM295">
        <f>((0.01)*SIN(RADIANS(AK295)))+'Centre of Gravity'!$E$8</f>
        <v>0.52728099325071043</v>
      </c>
    </row>
    <row r="296" spans="5:39">
      <c r="E296">
        <v>293</v>
      </c>
      <c r="F296">
        <f t="shared" si="38"/>
        <v>0.11718026543393312</v>
      </c>
      <c r="G296">
        <f t="shared" si="39"/>
        <v>2.3840594449613117E-2</v>
      </c>
      <c r="I296">
        <v>293</v>
      </c>
      <c r="J296">
        <f t="shared" si="32"/>
        <v>1.5268690389758044</v>
      </c>
      <c r="K296">
        <f t="shared" si="36"/>
        <v>2.4794536208183782E-2</v>
      </c>
      <c r="M296">
        <v>293</v>
      </c>
      <c r="N296">
        <f t="shared" si="33"/>
        <v>0.76916570185957223</v>
      </c>
      <c r="O296">
        <f t="shared" si="37"/>
        <v>0.38120532295124687</v>
      </c>
      <c r="Q296">
        <v>293</v>
      </c>
      <c r="R296">
        <f t="shared" si="34"/>
        <v>1.4519971401346898</v>
      </c>
      <c r="S296">
        <f t="shared" si="35"/>
        <v>0.20118167622674044</v>
      </c>
      <c r="AG296">
        <v>293</v>
      </c>
      <c r="AH296">
        <f>(0.01)*COS(RADIANS(AG296))+'Centre of Gravity'!$F$7</f>
        <v>0.79954934438972469</v>
      </c>
      <c r="AI296">
        <f>((0.01)*SIN(RADIANS(AG296)))+'Centre of Gravity'!$F$8</f>
        <v>0.70642132919063017</v>
      </c>
      <c r="AK296">
        <v>293</v>
      </c>
      <c r="AL296">
        <f>(0.01)*COS(RADIANS(AK296))+'Centre of Gravity'!$E$7</f>
        <v>0.70822914738447773</v>
      </c>
      <c r="AM296">
        <f>((0.01)*SIN(RADIANS(AK296)))+'Centre of Gravity'!$E$8</f>
        <v>0.52734778326185383</v>
      </c>
    </row>
    <row r="297" spans="5:39">
      <c r="E297">
        <v>294</v>
      </c>
      <c r="F297">
        <f t="shared" si="38"/>
        <v>0.12198031925843235</v>
      </c>
      <c r="G297">
        <f t="shared" si="39"/>
        <v>2.5927717252983928E-2</v>
      </c>
      <c r="I297">
        <v>294</v>
      </c>
      <c r="J297">
        <f t="shared" si="32"/>
        <v>1.5318611589753419</v>
      </c>
      <c r="K297">
        <f t="shared" si="36"/>
        <v>2.6965171761272722E-2</v>
      </c>
      <c r="M297">
        <v>294</v>
      </c>
      <c r="N297">
        <f t="shared" si="33"/>
        <v>0.76984025427182146</v>
      </c>
      <c r="O297">
        <f t="shared" si="37"/>
        <v>0.38149862668765255</v>
      </c>
      <c r="Q297">
        <v>294</v>
      </c>
      <c r="R297">
        <f t="shared" si="34"/>
        <v>1.4539222834291572</v>
      </c>
      <c r="S297">
        <f t="shared" si="35"/>
        <v>0.20201875235474789</v>
      </c>
      <c r="AG297">
        <v>294</v>
      </c>
      <c r="AH297">
        <f>(0.01)*COS(RADIANS(AG297))+'Centre of Gravity'!$F$7</f>
        <v>0.79970939953558995</v>
      </c>
      <c r="AI297">
        <f>((0.01)*SIN(RADIANS(AG297)))+'Centre of Gravity'!$F$8</f>
        <v>0.70649092314872852</v>
      </c>
      <c r="AK297">
        <v>294</v>
      </c>
      <c r="AL297">
        <f>(0.01)*COS(RADIANS(AK297))+'Centre of Gravity'!$E$7</f>
        <v>0.70838920253034299</v>
      </c>
      <c r="AM297">
        <f>((0.01)*SIN(RADIANS(AK297)))+'Centre of Gravity'!$E$8</f>
        <v>0.52741737721995219</v>
      </c>
    </row>
    <row r="298" spans="5:39">
      <c r="E298">
        <v>295</v>
      </c>
      <c r="F298">
        <f t="shared" si="38"/>
        <v>0.1267432166960358</v>
      </c>
      <c r="G298">
        <f t="shared" si="39"/>
        <v>2.809829466770869E-2</v>
      </c>
      <c r="I298">
        <v>295</v>
      </c>
      <c r="J298">
        <f t="shared" si="32"/>
        <v>1.5368146358369241</v>
      </c>
      <c r="K298">
        <f t="shared" si="36"/>
        <v>2.9222601223268863E-2</v>
      </c>
      <c r="M298">
        <v>295</v>
      </c>
      <c r="N298">
        <f t="shared" si="33"/>
        <v>0.77050958509045364</v>
      </c>
      <c r="O298">
        <f t="shared" si="37"/>
        <v>0.38180365831534036</v>
      </c>
      <c r="Q298">
        <v>295</v>
      </c>
      <c r="R298">
        <f t="shared" si="34"/>
        <v>1.4558325245221713</v>
      </c>
      <c r="S298">
        <f t="shared" si="35"/>
        <v>0.2028892993752317</v>
      </c>
      <c r="AG298">
        <v>295</v>
      </c>
      <c r="AH298">
        <f>(0.01)*COS(RADIANS(AG298))+'Centre of Gravity'!$F$7</f>
        <v>0.79986821572223898</v>
      </c>
      <c r="AI298">
        <f>((0.01)*SIN(RADIANS(AG298)))+'Centre of Gravity'!$F$8</f>
        <v>0.70656329985478805</v>
      </c>
      <c r="AK298">
        <v>295</v>
      </c>
      <c r="AL298">
        <f>(0.01)*COS(RADIANS(AK298))+'Centre of Gravity'!$E$7</f>
        <v>0.70854801871699202</v>
      </c>
      <c r="AM298">
        <f>((0.01)*SIN(RADIANS(AK298)))+'Centre of Gravity'!$E$8</f>
        <v>0.52748975392601172</v>
      </c>
    </row>
    <row r="299" spans="5:39">
      <c r="E299">
        <v>296</v>
      </c>
      <c r="F299">
        <f t="shared" si="38"/>
        <v>0.13146750692204431</v>
      </c>
      <c r="G299">
        <f t="shared" si="39"/>
        <v>3.0351665514879833E-2</v>
      </c>
      <c r="I299">
        <v>296</v>
      </c>
      <c r="J299">
        <f t="shared" si="32"/>
        <v>1.5417279606835133</v>
      </c>
      <c r="K299">
        <f t="shared" si="36"/>
        <v>3.1566136959289781E-2</v>
      </c>
      <c r="M299">
        <v>296</v>
      </c>
      <c r="N299">
        <f t="shared" si="33"/>
        <v>0.77117349043081751</v>
      </c>
      <c r="O299">
        <f t="shared" si="37"/>
        <v>0.38212032491872161</v>
      </c>
      <c r="Q299">
        <v>296</v>
      </c>
      <c r="R299">
        <f t="shared" si="34"/>
        <v>1.4577272815357902</v>
      </c>
      <c r="S299">
        <f t="shared" si="35"/>
        <v>0.20379305211113613</v>
      </c>
      <c r="AG299">
        <v>296</v>
      </c>
      <c r="AH299">
        <f>(0.01)*COS(RADIANS(AG299))+'Centre of Gravity'!$F$7</f>
        <v>0.80002574457272269</v>
      </c>
      <c r="AI299">
        <f>((0.01)*SIN(RADIANS(AG299)))+'Centre of Gravity'!$F$8</f>
        <v>0.70663843726216291</v>
      </c>
      <c r="AK299">
        <v>296</v>
      </c>
      <c r="AL299">
        <f>(0.01)*COS(RADIANS(AK299))+'Centre of Gravity'!$E$7</f>
        <v>0.70870554756747572</v>
      </c>
      <c r="AM299">
        <f>((0.01)*SIN(RADIANS(AK299)))+'Centre of Gravity'!$E$8</f>
        <v>0.52756489133338658</v>
      </c>
    </row>
    <row r="300" spans="5:39">
      <c r="E300">
        <v>297</v>
      </c>
      <c r="F300">
        <f t="shared" si="38"/>
        <v>0.13615175087189005</v>
      </c>
      <c r="G300">
        <f t="shared" si="39"/>
        <v>3.2687143395908447E-2</v>
      </c>
      <c r="I300">
        <v>297</v>
      </c>
      <c r="J300">
        <f t="shared" si="32"/>
        <v>1.5465996368687647</v>
      </c>
      <c r="K300">
        <f t="shared" si="36"/>
        <v>3.3995065105648037E-2</v>
      </c>
      <c r="M300">
        <v>297</v>
      </c>
      <c r="N300">
        <f t="shared" si="33"/>
        <v>0.77183176806091502</v>
      </c>
      <c r="O300">
        <f t="shared" si="37"/>
        <v>0.38244853003808121</v>
      </c>
      <c r="Q300">
        <v>297</v>
      </c>
      <c r="R300">
        <f t="shared" si="34"/>
        <v>1.4596059773086727</v>
      </c>
      <c r="S300">
        <f t="shared" si="35"/>
        <v>0.20472973527062305</v>
      </c>
      <c r="AG300">
        <v>297</v>
      </c>
      <c r="AH300">
        <f>(0.01)*COS(RADIANS(AG300))+'Centre of Gravity'!$F$7</f>
        <v>0.80018193810222737</v>
      </c>
      <c r="AI300">
        <f>((0.01)*SIN(RADIANS(AG300)))+'Centre of Gravity'!$F$8</f>
        <v>0.70671631248327094</v>
      </c>
      <c r="AK300">
        <v>297</v>
      </c>
      <c r="AL300">
        <f>(0.01)*COS(RADIANS(AK300))+'Centre of Gravity'!$E$7</f>
        <v>0.70886174109698041</v>
      </c>
      <c r="AM300">
        <f>((0.01)*SIN(RADIANS(AK300)))+'Centre of Gravity'!$E$8</f>
        <v>0.5276427665544946</v>
      </c>
    </row>
    <row r="301" spans="5:39">
      <c r="E301">
        <v>298</v>
      </c>
      <c r="F301">
        <f t="shared" si="38"/>
        <v>0.14079452167948853</v>
      </c>
      <c r="G301">
        <f t="shared" si="39"/>
        <v>3.5104016901607749E-2</v>
      </c>
      <c r="I301">
        <v>298</v>
      </c>
      <c r="J301">
        <f t="shared" si="32"/>
        <v>1.5514281804329193</v>
      </c>
      <c r="K301">
        <f t="shared" si="36"/>
        <v>3.650864578730062E-2</v>
      </c>
      <c r="M301">
        <v>298</v>
      </c>
      <c r="N301">
        <f t="shared" si="33"/>
        <v>0.77248421746300322</v>
      </c>
      <c r="O301">
        <f t="shared" si="37"/>
        <v>0.38278817369896051</v>
      </c>
      <c r="Q301">
        <v>298</v>
      </c>
      <c r="R301">
        <f t="shared" si="34"/>
        <v>1.4614680395718869</v>
      </c>
      <c r="S301">
        <f t="shared" si="35"/>
        <v>0.20569906353092821</v>
      </c>
      <c r="AG301">
        <v>298</v>
      </c>
      <c r="AH301">
        <f>(0.01)*COS(RADIANS(AG301))+'Centre of Gravity'!$F$7</f>
        <v>0.80033674873269089</v>
      </c>
      <c r="AI301">
        <f>((0.01)*SIN(RADIANS(AG301)))+'Centre of Gravity'!$F$8</f>
        <v>0.70679690179656529</v>
      </c>
      <c r="AK301">
        <v>298</v>
      </c>
      <c r="AL301">
        <f>(0.01)*COS(RADIANS(AK301))+'Centre of Gravity'!$E$7</f>
        <v>0.70901655172744393</v>
      </c>
      <c r="AM301">
        <f>((0.01)*SIN(RADIANS(AK301)))+'Centre of Gravity'!$E$8</f>
        <v>0.52772335586778896</v>
      </c>
    </row>
    <row r="302" spans="5:39">
      <c r="E302">
        <v>299</v>
      </c>
      <c r="F302">
        <f t="shared" si="38"/>
        <v>0.14539440511187654</v>
      </c>
      <c r="G302">
        <f t="shared" si="39"/>
        <v>3.7601549828895242E-2</v>
      </c>
      <c r="I302">
        <v>299</v>
      </c>
      <c r="J302">
        <f t="shared" si="32"/>
        <v>1.5562121205548327</v>
      </c>
      <c r="K302">
        <f t="shared" si="36"/>
        <v>3.9106113343222504E-2</v>
      </c>
      <c r="M302">
        <v>299</v>
      </c>
      <c r="N302">
        <f t="shared" si="33"/>
        <v>0.77313063989467368</v>
      </c>
      <c r="O302">
        <f t="shared" si="37"/>
        <v>0.38313915244261015</v>
      </c>
      <c r="Q302">
        <v>299</v>
      </c>
      <c r="R302">
        <f t="shared" si="34"/>
        <v>1.4633129011232295</v>
      </c>
      <c r="S302">
        <f t="shared" si="35"/>
        <v>0.20670074162527347</v>
      </c>
      <c r="AG302">
        <v>299</v>
      </c>
      <c r="AH302">
        <f>(0.01)*COS(RADIANS(AG302))+'Centre of Gravity'!$F$7</f>
        <v>0.80049012930729535</v>
      </c>
      <c r="AI302">
        <f>((0.01)*SIN(RADIANS(AG302)))+'Centre of Gravity'!$F$8</f>
        <v>0.70688018065376068</v>
      </c>
      <c r="AK302">
        <v>299</v>
      </c>
      <c r="AL302">
        <f>(0.01)*COS(RADIANS(AK302))+'Centre of Gravity'!$E$7</f>
        <v>0.70916993230204839</v>
      </c>
      <c r="AM302">
        <f>((0.01)*SIN(RADIANS(AK302)))+'Centre of Gravity'!$E$8</f>
        <v>0.52780663472498435</v>
      </c>
    </row>
    <row r="303" spans="5:39">
      <c r="E303">
        <v>300</v>
      </c>
      <c r="F303">
        <f t="shared" si="38"/>
        <v>0.14995000000000003</v>
      </c>
      <c r="G303">
        <f t="shared" si="39"/>
        <v>4.0178981405046887E-2</v>
      </c>
      <c r="I303">
        <v>300</v>
      </c>
      <c r="J303">
        <f t="shared" si="32"/>
        <v>1.5609500000000001</v>
      </c>
      <c r="K303">
        <f t="shared" si="36"/>
        <v>4.1786676559633584E-2</v>
      </c>
      <c r="M303">
        <v>300</v>
      </c>
      <c r="N303">
        <f t="shared" si="33"/>
        <v>0.77377083844939187</v>
      </c>
      <c r="O303">
        <f t="shared" si="37"/>
        <v>0.38350135935750485</v>
      </c>
      <c r="Q303">
        <v>300</v>
      </c>
      <c r="R303">
        <f t="shared" si="34"/>
        <v>1.4651400000000001</v>
      </c>
      <c r="S303">
        <f t="shared" si="35"/>
        <v>0.20773446443280769</v>
      </c>
      <c r="AG303">
        <v>300</v>
      </c>
      <c r="AH303">
        <f>(0.01)*COS(RADIANS(AG303))+'Centre of Gravity'!$F$7</f>
        <v>0.80064203310483195</v>
      </c>
      <c r="AI303">
        <f>((0.01)*SIN(RADIANS(AG303)))+'Centre of Gravity'!$F$8</f>
        <v>0.70696612368731016</v>
      </c>
      <c r="AK303">
        <v>300</v>
      </c>
      <c r="AL303">
        <f>(0.01)*COS(RADIANS(AK303))+'Centre of Gravity'!$E$7</f>
        <v>0.70932183609958499</v>
      </c>
      <c r="AM303">
        <f>((0.01)*SIN(RADIANS(AK303)))+'Centre of Gravity'!$E$8</f>
        <v>0.52789257775853382</v>
      </c>
    </row>
    <row r="304" spans="5:39">
      <c r="E304">
        <v>301</v>
      </c>
      <c r="F304">
        <f t="shared" si="38"/>
        <v>0.15445991866552525</v>
      </c>
      <c r="G304">
        <f t="shared" si="39"/>
        <v>4.2835526519436506E-2</v>
      </c>
      <c r="I304">
        <v>301</v>
      </c>
      <c r="J304">
        <f t="shared" si="32"/>
        <v>1.5656403755644459</v>
      </c>
      <c r="K304">
        <f t="shared" si="36"/>
        <v>4.4549518911011166E-2</v>
      </c>
      <c r="M304">
        <v>301</v>
      </c>
      <c r="N304">
        <f t="shared" si="33"/>
        <v>0.7744046181164761</v>
      </c>
      <c r="O304">
        <f t="shared" si="37"/>
        <v>0.38387468411190945</v>
      </c>
      <c r="Q304">
        <v>301</v>
      </c>
      <c r="R304">
        <f t="shared" si="34"/>
        <v>1.4669487796501814</v>
      </c>
      <c r="S304">
        <f t="shared" si="35"/>
        <v>0.20879991707154988</v>
      </c>
      <c r="AG304">
        <v>301</v>
      </c>
      <c r="AH304">
        <f>(0.01)*COS(RADIANS(AG304))+'Centre of Gravity'!$F$7</f>
        <v>0.80079241385393252</v>
      </c>
      <c r="AI304">
        <f>((0.01)*SIN(RADIANS(AG304)))+'Centre of Gravity'!$F$8</f>
        <v>0.70705470471813348</v>
      </c>
      <c r="AK304">
        <v>301</v>
      </c>
      <c r="AL304">
        <f>(0.01)*COS(RADIANS(AK304))+'Centre of Gravity'!$E$7</f>
        <v>0.70947221684868556</v>
      </c>
      <c r="AM304">
        <f>((0.01)*SIN(RADIANS(AK304)))+'Centre of Gravity'!$E$8</f>
        <v>0.52798115878935714</v>
      </c>
    </row>
    <row r="305" spans="5:39">
      <c r="E305">
        <v>302</v>
      </c>
      <c r="F305">
        <f t="shared" si="38"/>
        <v>0.1589227873435381</v>
      </c>
      <c r="G305">
        <f t="shared" si="39"/>
        <v>4.5570375962687815E-2</v>
      </c>
      <c r="I305">
        <v>302</v>
      </c>
      <c r="J305">
        <f t="shared" si="32"/>
        <v>1.5702818185143366</v>
      </c>
      <c r="K305">
        <f t="shared" si="36"/>
        <v>4.7393798808810672E-2</v>
      </c>
      <c r="M305">
        <v>302</v>
      </c>
      <c r="N305">
        <f t="shared" si="33"/>
        <v>0.77503178584050025</v>
      </c>
      <c r="O305">
        <f t="shared" si="37"/>
        <v>0.38425901298748738</v>
      </c>
      <c r="Q305">
        <v>302</v>
      </c>
      <c r="R305">
        <f t="shared" si="34"/>
        <v>1.4687386891019698</v>
      </c>
      <c r="S305">
        <f t="shared" si="35"/>
        <v>0.20989677499430504</v>
      </c>
      <c r="AG305">
        <v>302</v>
      </c>
      <c r="AH305">
        <f>(0.01)*COS(RADIANS(AG305))+'Centre of Gravity'!$F$7</f>
        <v>0.80094122574716398</v>
      </c>
      <c r="AI305">
        <f>((0.01)*SIN(RADIANS(AG305)))+'Centre of Gravity'!$F$8</f>
        <v>0.7071458967635903</v>
      </c>
      <c r="AK305">
        <v>302</v>
      </c>
      <c r="AL305">
        <f>(0.01)*COS(RADIANS(AK305))+'Centre of Gravity'!$E$7</f>
        <v>0.70962102874191701</v>
      </c>
      <c r="AM305">
        <f>((0.01)*SIN(RADIANS(AK305)))+'Centre of Gravity'!$E$8</f>
        <v>0.52807235083481396</v>
      </c>
    </row>
    <row r="306" spans="5:39">
      <c r="E306">
        <v>303</v>
      </c>
      <c r="F306">
        <f t="shared" si="38"/>
        <v>0.16333724660100649</v>
      </c>
      <c r="G306">
        <f t="shared" si="39"/>
        <v>4.8382696673167247E-2</v>
      </c>
      <c r="I306">
        <v>303</v>
      </c>
      <c r="J306">
        <f t="shared" si="32"/>
        <v>1.5748729150211869</v>
      </c>
      <c r="K306">
        <f t="shared" si="36"/>
        <v>5.031864985782214E-2</v>
      </c>
      <c r="M306">
        <v>303</v>
      </c>
      <c r="N306">
        <f t="shared" si="33"/>
        <v>0.77565215058010017</v>
      </c>
      <c r="O306">
        <f t="shared" si="37"/>
        <v>0.38465422891394008</v>
      </c>
      <c r="Q306">
        <v>303</v>
      </c>
      <c r="R306">
        <f t="shared" si="34"/>
        <v>1.4705091831316075</v>
      </c>
      <c r="S306">
        <f t="shared" si="35"/>
        <v>0.21102470408752433</v>
      </c>
      <c r="AG306">
        <v>303</v>
      </c>
      <c r="AH306">
        <f>(0.01)*COS(RADIANS(AG306))+'Centre of Gravity'!$F$7</f>
        <v>0.80108842345498221</v>
      </c>
      <c r="AI306">
        <f>((0.01)*SIN(RADIANS(AG306)))+'Centre of Gravity'!$F$8</f>
        <v>0.70723967204570037</v>
      </c>
      <c r="AK306">
        <v>303</v>
      </c>
      <c r="AL306">
        <f>(0.01)*COS(RADIANS(AK306))+'Centre of Gravity'!$E$7</f>
        <v>0.70976822644973525</v>
      </c>
      <c r="AM306">
        <f>((0.01)*SIN(RADIANS(AK306)))+'Centre of Gravity'!$E$8</f>
        <v>0.52816612611692404</v>
      </c>
    </row>
    <row r="307" spans="5:39">
      <c r="E307">
        <v>304</v>
      </c>
      <c r="F307">
        <f t="shared" si="38"/>
        <v>0.16770195175087704</v>
      </c>
      <c r="G307">
        <f t="shared" si="39"/>
        <v>5.1271631990743027E-2</v>
      </c>
      <c r="I307">
        <v>304</v>
      </c>
      <c r="J307">
        <f t="shared" si="32"/>
        <v>1.5794122665925261</v>
      </c>
      <c r="K307">
        <f t="shared" si="36"/>
        <v>5.3323181120082497E-2</v>
      </c>
      <c r="M307">
        <v>304</v>
      </c>
      <c r="N307">
        <f t="shared" si="33"/>
        <v>0.7762655233661665</v>
      </c>
      <c r="O307">
        <f t="shared" si="37"/>
        <v>0.38506021150466774</v>
      </c>
      <c r="Q307">
        <v>304</v>
      </c>
      <c r="R307">
        <f t="shared" si="34"/>
        <v>1.4722597224294616</v>
      </c>
      <c r="S307">
        <f t="shared" si="35"/>
        <v>0.21218336077307953</v>
      </c>
      <c r="AG307">
        <v>304</v>
      </c>
      <c r="AH307">
        <f>(0.01)*COS(RADIANS(AG307))+'Centre of Gravity'!$F$7</f>
        <v>0.80123396213953946</v>
      </c>
      <c r="AI307">
        <f>((0.01)*SIN(RADIANS(AG307)))+'Centre of Gravity'!$F$8</f>
        <v>0.70733600199960411</v>
      </c>
      <c r="AK307">
        <v>304</v>
      </c>
      <c r="AL307">
        <f>(0.01)*COS(RADIANS(AK307))+'Centre of Gravity'!$E$7</f>
        <v>0.7099137651342925</v>
      </c>
      <c r="AM307">
        <f>((0.01)*SIN(RADIANS(AK307)))+'Centre of Gravity'!$E$8</f>
        <v>0.52826245607082778</v>
      </c>
    </row>
    <row r="308" spans="5:39">
      <c r="E308">
        <v>305</v>
      </c>
      <c r="F308">
        <f t="shared" si="38"/>
        <v>0.17201557326167871</v>
      </c>
      <c r="G308">
        <f t="shared" si="39"/>
        <v>5.423630191773135E-2</v>
      </c>
      <c r="I308">
        <v>305</v>
      </c>
      <c r="J308">
        <f t="shared" si="32"/>
        <v>1.5838984904978912</v>
      </c>
      <c r="K308">
        <f t="shared" si="36"/>
        <v>5.6406477386263476E-2</v>
      </c>
      <c r="M308">
        <v>305</v>
      </c>
      <c r="N308">
        <f t="shared" si="33"/>
        <v>0.77687171735940663</v>
      </c>
      <c r="O308">
        <f t="shared" si="37"/>
        <v>0.38547683709344044</v>
      </c>
      <c r="Q308">
        <v>305</v>
      </c>
      <c r="R308">
        <f t="shared" si="34"/>
        <v>1.4739897737643037</v>
      </c>
      <c r="S308">
        <f t="shared" si="35"/>
        <v>0.21337239211292003</v>
      </c>
      <c r="AG308">
        <v>305</v>
      </c>
      <c r="AH308">
        <f>(0.01)*COS(RADIANS(AG308))+'Centre of Gravity'!$F$7</f>
        <v>0.80137779746834237</v>
      </c>
      <c r="AI308">
        <f>((0.01)*SIN(RADIANS(AG308)))+'Centre of Gravity'!$F$8</f>
        <v>0.70743485728226463</v>
      </c>
      <c r="AK308">
        <v>305</v>
      </c>
      <c r="AL308">
        <f>(0.01)*COS(RADIANS(AK308))+'Centre of Gravity'!$E$7</f>
        <v>0.71005760046309541</v>
      </c>
      <c r="AM308">
        <f>((0.01)*SIN(RADIANS(AK308)))+'Centre of Gravity'!$E$8</f>
        <v>0.52836131135348829</v>
      </c>
    </row>
    <row r="309" spans="5:39">
      <c r="E309">
        <v>306</v>
      </c>
      <c r="F309">
        <f t="shared" si="38"/>
        <v>0.17627679716251263</v>
      </c>
      <c r="G309">
        <f t="shared" si="39"/>
        <v>5.7275803386953233E-2</v>
      </c>
      <c r="I309">
        <v>306</v>
      </c>
      <c r="J309">
        <f t="shared" si="32"/>
        <v>1.5883302201900222</v>
      </c>
      <c r="K309">
        <f t="shared" si="36"/>
        <v>5.9567599454453835E-2</v>
      </c>
      <c r="M309">
        <v>306</v>
      </c>
      <c r="N309">
        <f t="shared" si="33"/>
        <v>0.77747054790725811</v>
      </c>
      <c r="O309">
        <f t="shared" si="37"/>
        <v>0.38590397877206783</v>
      </c>
      <c r="Q309">
        <v>306</v>
      </c>
      <c r="R309">
        <f t="shared" si="34"/>
        <v>1.4756988101457387</v>
      </c>
      <c r="S309">
        <f t="shared" si="35"/>
        <v>0.21459143591658125</v>
      </c>
      <c r="AG309">
        <v>306</v>
      </c>
      <c r="AH309">
        <f>(0.01)*COS(RADIANS(AG309))+'Centre of Gravity'!$F$7</f>
        <v>0.80151988562775667</v>
      </c>
      <c r="AI309">
        <f>((0.01)*SIN(RADIANS(AG309)))+'Centre of Gravity'!$F$8</f>
        <v>0.70753620778140514</v>
      </c>
      <c r="AK309">
        <v>306</v>
      </c>
      <c r="AL309">
        <f>(0.01)*COS(RADIANS(AK309))+'Centre of Gravity'!$E$7</f>
        <v>0.71019968862250971</v>
      </c>
      <c r="AM309">
        <f>((0.01)*SIN(RADIANS(AK309)))+'Centre of Gravity'!$E$8</f>
        <v>0.5284626618526288</v>
      </c>
    </row>
    <row r="310" spans="5:39">
      <c r="E310">
        <v>307</v>
      </c>
      <c r="F310">
        <f t="shared" si="38"/>
        <v>0.18048432544329918</v>
      </c>
      <c r="G310">
        <f t="shared" si="39"/>
        <v>6.0389210536816812E-2</v>
      </c>
      <c r="I310">
        <v>307</v>
      </c>
      <c r="J310">
        <f t="shared" si="32"/>
        <v>1.5927061057211238</v>
      </c>
      <c r="K310">
        <f t="shared" si="36"/>
        <v>6.2805584416249283E-2</v>
      </c>
      <c r="M310">
        <v>307</v>
      </c>
      <c r="N310">
        <f t="shared" si="33"/>
        <v>0.77806183260013484</v>
      </c>
      <c r="O310">
        <f t="shared" si="37"/>
        <v>0.38634150642905685</v>
      </c>
      <c r="Q310">
        <v>307</v>
      </c>
      <c r="R310">
        <f t="shared" si="34"/>
        <v>1.4773863109847283</v>
      </c>
      <c r="S310">
        <f t="shared" si="35"/>
        <v>0.21584012085151155</v>
      </c>
      <c r="AG310">
        <v>307</v>
      </c>
      <c r="AH310">
        <f>(0.01)*COS(RADIANS(AG310))+'Centre of Gravity'!$F$7</f>
        <v>0.80166018333635247</v>
      </c>
      <c r="AI310">
        <f>((0.01)*SIN(RADIANS(AG310)))+'Centre of Gravity'!$F$8</f>
        <v>0.70764002262468162</v>
      </c>
      <c r="AK310">
        <v>307</v>
      </c>
      <c r="AL310">
        <f>(0.01)*COS(RADIANS(AK310))+'Centre of Gravity'!$E$7</f>
        <v>0.71033998633110551</v>
      </c>
      <c r="AM310">
        <f>((0.01)*SIN(RADIANS(AK310)))+'Centre of Gravity'!$E$8</f>
        <v>0.52856647669590529</v>
      </c>
    </row>
    <row r="311" spans="5:39">
      <c r="E311">
        <v>308</v>
      </c>
      <c r="F311">
        <f t="shared" si="38"/>
        <v>0.18463687645016499</v>
      </c>
      <c r="G311">
        <f t="shared" si="39"/>
        <v>6.3575574993344125E-2</v>
      </c>
      <c r="I311">
        <v>308</v>
      </c>
      <c r="J311">
        <f t="shared" si="32"/>
        <v>1.5970248141540728</v>
      </c>
      <c r="K311">
        <f t="shared" si="36"/>
        <v>6.6119445950063471E-2</v>
      </c>
      <c r="M311">
        <v>308</v>
      </c>
      <c r="N311">
        <f t="shared" si="33"/>
        <v>0.77864539132699173</v>
      </c>
      <c r="O311">
        <f t="shared" si="37"/>
        <v>0.38678928678924468</v>
      </c>
      <c r="Q311">
        <v>308</v>
      </c>
      <c r="R311">
        <f t="shared" si="34"/>
        <v>1.4790517622521702</v>
      </c>
      <c r="S311">
        <f t="shared" si="35"/>
        <v>0.21711806655618346</v>
      </c>
      <c r="AG311">
        <v>308</v>
      </c>
      <c r="AH311">
        <f>(0.01)*COS(RADIANS(AG311))+'Centre of Gravity'!$F$7</f>
        <v>0.80179864785808852</v>
      </c>
      <c r="AI311">
        <f>((0.01)*SIN(RADIANS(AG311)))+'Centre of Gravity'!$F$8</f>
        <v>0.70774627018908731</v>
      </c>
      <c r="AK311">
        <v>308</v>
      </c>
      <c r="AL311">
        <f>(0.01)*COS(RADIANS(AK311))+'Centre of Gravity'!$E$7</f>
        <v>0.71047845085284156</v>
      </c>
      <c r="AM311">
        <f>((0.01)*SIN(RADIANS(AK311)))+'Centre of Gravity'!$E$8</f>
        <v>0.52867272426031098</v>
      </c>
    </row>
    <row r="312" spans="5:39">
      <c r="E312">
        <v>309</v>
      </c>
      <c r="F312">
        <f t="shared" si="38"/>
        <v>0.18873318527584626</v>
      </c>
      <c r="G312">
        <f t="shared" si="39"/>
        <v>6.6833926159054452E-2</v>
      </c>
      <c r="I312">
        <v>309</v>
      </c>
      <c r="J312">
        <f t="shared" si="32"/>
        <v>1.6012850299684442</v>
      </c>
      <c r="K312">
        <f t="shared" si="36"/>
        <v>6.9508174621570801E-2</v>
      </c>
      <c r="M312">
        <v>309</v>
      </c>
      <c r="N312">
        <f t="shared" si="33"/>
        <v>0.77922104633018718</v>
      </c>
      <c r="O312">
        <f t="shared" si="37"/>
        <v>0.38724718345439596</v>
      </c>
      <c r="Q312">
        <v>309</v>
      </c>
      <c r="R312">
        <f t="shared" si="34"/>
        <v>1.4806946566354744</v>
      </c>
      <c r="S312">
        <f t="shared" si="35"/>
        <v>0.21842488375595551</v>
      </c>
      <c r="AG312">
        <v>309</v>
      </c>
      <c r="AH312">
        <f>(0.01)*COS(RADIANS(AG312))+'Centre of Gravity'!$F$7</f>
        <v>0.80193523701533032</v>
      </c>
      <c r="AI312">
        <f>((0.01)*SIN(RADIANS(AG312)))+'Centre of Gravity'!$F$8</f>
        <v>0.70785491811058487</v>
      </c>
      <c r="AK312">
        <v>309</v>
      </c>
      <c r="AL312">
        <f>(0.01)*COS(RADIANS(AK312))+'Centre of Gravity'!$E$7</f>
        <v>0.71061504001008335</v>
      </c>
      <c r="AM312">
        <f>((0.01)*SIN(RADIANS(AK312)))+'Centre of Gravity'!$E$8</f>
        <v>0.52878137218180854</v>
      </c>
    </row>
    <row r="313" spans="5:39">
      <c r="E313">
        <v>310</v>
      </c>
      <c r="F313">
        <f t="shared" si="38"/>
        <v>0.19277200414499313</v>
      </c>
      <c r="G313">
        <f t="shared" si="39"/>
        <v>7.0163271508618452E-2</v>
      </c>
      <c r="I313">
        <v>310</v>
      </c>
      <c r="J313">
        <f t="shared" si="32"/>
        <v>1.6054854554612317</v>
      </c>
      <c r="K313">
        <f t="shared" si="36"/>
        <v>7.2970738191190709E-2</v>
      </c>
      <c r="M313">
        <v>310</v>
      </c>
      <c r="N313">
        <f t="shared" si="33"/>
        <v>0.77978862225963097</v>
      </c>
      <c r="O313">
        <f t="shared" si="37"/>
        <v>0.38771505694475067</v>
      </c>
      <c r="Q313">
        <v>310</v>
      </c>
      <c r="R313">
        <f t="shared" si="34"/>
        <v>1.482314493693097</v>
      </c>
      <c r="S313">
        <f t="shared" si="35"/>
        <v>0.21976017438164927</v>
      </c>
      <c r="AG313">
        <v>310</v>
      </c>
      <c r="AH313">
        <f>(0.01)*COS(RADIANS(AG313))+'Centre of Gravity'!$F$7</f>
        <v>0.8020699092016973</v>
      </c>
      <c r="AI313">
        <f>((0.01)*SIN(RADIANS(AG313)))+'Centre of Gravity'!$F$8</f>
        <v>0.70796593329396484</v>
      </c>
      <c r="AK313">
        <v>310</v>
      </c>
      <c r="AL313">
        <f>(0.01)*COS(RADIANS(AK313))+'Centre of Gravity'!$E$7</f>
        <v>0.71074971219645033</v>
      </c>
      <c r="AM313">
        <f>((0.01)*SIN(RADIANS(AK313)))+'Centre of Gravity'!$E$8</f>
        <v>0.52889238736518851</v>
      </c>
    </row>
    <row r="314" spans="5:39">
      <c r="E314">
        <v>311</v>
      </c>
      <c r="F314">
        <f t="shared" si="38"/>
        <v>0.19675210279425306</v>
      </c>
      <c r="G314">
        <f t="shared" si="39"/>
        <v>7.3562596891190601E-2</v>
      </c>
      <c r="I314">
        <v>311</v>
      </c>
      <c r="J314">
        <f t="shared" si="32"/>
        <v>1.6096248111421392</v>
      </c>
      <c r="K314">
        <f t="shared" si="36"/>
        <v>7.6506081928517322E-2</v>
      </c>
      <c r="M314">
        <v>311</v>
      </c>
      <c r="N314">
        <f t="shared" si="33"/>
        <v>0.78034794622619674</v>
      </c>
      <c r="O314">
        <f t="shared" si="37"/>
        <v>0.38819276474151126</v>
      </c>
      <c r="Q314">
        <v>311</v>
      </c>
      <c r="R314">
        <f t="shared" si="34"/>
        <v>1.4839107800069782</v>
      </c>
      <c r="S314">
        <f t="shared" si="35"/>
        <v>0.2211235316908049</v>
      </c>
      <c r="AG314">
        <v>311</v>
      </c>
      <c r="AH314">
        <f>(0.01)*COS(RADIANS(AG314))+'Centre of Gravity'!$F$7</f>
        <v>0.80220262339473702</v>
      </c>
      <c r="AI314">
        <f>((0.01)*SIN(RADIANS(AG314)))+'Centre of Gravity'!$F$8</f>
        <v>0.70807928192292691</v>
      </c>
      <c r="AK314">
        <v>311</v>
      </c>
      <c r="AL314">
        <f>(0.01)*COS(RADIANS(AK314))+'Centre of Gravity'!$E$7</f>
        <v>0.71088242638949006</v>
      </c>
      <c r="AM314">
        <f>((0.01)*SIN(RADIANS(AK314)))+'Centre of Gravity'!$E$8</f>
        <v>0.52900573599415057</v>
      </c>
    </row>
    <row r="315" spans="5:39">
      <c r="E315">
        <v>312</v>
      </c>
      <c r="F315">
        <f t="shared" si="38"/>
        <v>0.20067226884702144</v>
      </c>
      <c r="G315">
        <f t="shared" si="39"/>
        <v>7.7030866839329359E-2</v>
      </c>
      <c r="I315">
        <v>312</v>
      </c>
      <c r="J315">
        <f t="shared" si="32"/>
        <v>1.6137018361233277</v>
      </c>
      <c r="K315">
        <f t="shared" si="36"/>
        <v>8.0113128933600619E-2</v>
      </c>
      <c r="M315">
        <v>312</v>
      </c>
      <c r="N315">
        <f t="shared" si="33"/>
        <v>0.7808988478543859</v>
      </c>
      <c r="O315">
        <f t="shared" si="37"/>
        <v>0.38868016133025518</v>
      </c>
      <c r="Q315">
        <v>312</v>
      </c>
      <c r="R315">
        <f t="shared" si="34"/>
        <v>1.4854830293328434</v>
      </c>
      <c r="S315">
        <f t="shared" si="35"/>
        <v>0.22251454039157892</v>
      </c>
      <c r="AG315">
        <v>312</v>
      </c>
      <c r="AH315">
        <f>(0.01)*COS(RADIANS(AG315))+'Centre of Gravity'!$F$7</f>
        <v>0.80233333916842053</v>
      </c>
      <c r="AI315">
        <f>((0.01)*SIN(RADIANS(AG315)))+'Centre of Gravity'!$F$8</f>
        <v>0.70819492947038065</v>
      </c>
      <c r="AK315">
        <v>312</v>
      </c>
      <c r="AL315">
        <f>(0.01)*COS(RADIANS(AK315))+'Centre of Gravity'!$E$7</f>
        <v>0.71101314216317357</v>
      </c>
      <c r="AM315">
        <f>((0.01)*SIN(RADIANS(AK315)))+'Centre of Gravity'!$E$8</f>
        <v>0.52912138354160432</v>
      </c>
    </row>
    <row r="316" spans="5:39">
      <c r="E316">
        <v>313</v>
      </c>
      <c r="F316">
        <f t="shared" si="38"/>
        <v>0.20453130818274332</v>
      </c>
      <c r="G316">
        <f t="shared" si="39"/>
        <v>8.0567024884410809E-2</v>
      </c>
      <c r="I316">
        <v>313</v>
      </c>
      <c r="J316">
        <f t="shared" si="32"/>
        <v>1.6177152885034933</v>
      </c>
      <c r="K316">
        <f t="shared" si="36"/>
        <v>8.3790780464980757E-2</v>
      </c>
      <c r="M316">
        <v>313</v>
      </c>
      <c r="N316">
        <f t="shared" si="33"/>
        <v>0.78144115933422587</v>
      </c>
      <c r="O316">
        <f t="shared" si="37"/>
        <v>0.38917709824526003</v>
      </c>
      <c r="Q316">
        <v>313</v>
      </c>
      <c r="R316">
        <f t="shared" si="34"/>
        <v>1.4870307627483172</v>
      </c>
      <c r="S316">
        <f t="shared" si="35"/>
        <v>0.22393277676924617</v>
      </c>
      <c r="AG316">
        <v>313</v>
      </c>
      <c r="AH316">
        <f>(0.01)*COS(RADIANS(AG316))+'Centre of Gravity'!$F$7</f>
        <v>0.80246201670545692</v>
      </c>
      <c r="AI316">
        <f>((0.01)*SIN(RADIANS(AG316)))+'Centre of Gravity'!$F$8</f>
        <v>0.70831284070896283</v>
      </c>
      <c r="AK316">
        <v>313</v>
      </c>
      <c r="AL316">
        <f>(0.01)*COS(RADIANS(AK316))+'Centre of Gravity'!$E$7</f>
        <v>0.71114181970020995</v>
      </c>
      <c r="AM316">
        <f>((0.01)*SIN(RADIANS(AK316)))+'Centre of Gravity'!$E$8</f>
        <v>0.5292392947801865</v>
      </c>
    </row>
    <row r="317" spans="5:39">
      <c r="E317">
        <v>314</v>
      </c>
      <c r="F317">
        <f t="shared" si="38"/>
        <v>0.20832804530065327</v>
      </c>
      <c r="G317">
        <f t="shared" si="39"/>
        <v>8.4169993878438515E-2</v>
      </c>
      <c r="I317">
        <v>314</v>
      </c>
      <c r="J317">
        <f t="shared" si="32"/>
        <v>1.6216639457461612</v>
      </c>
      <c r="K317">
        <f t="shared" si="36"/>
        <v>8.7537916274374683E-2</v>
      </c>
      <c r="M317">
        <v>314</v>
      </c>
      <c r="N317">
        <f t="shared" si="33"/>
        <v>0.78197471547238628</v>
      </c>
      <c r="O317">
        <f t="shared" si="37"/>
        <v>0.38968342411472751</v>
      </c>
      <c r="Q317">
        <v>314</v>
      </c>
      <c r="R317">
        <f t="shared" si="34"/>
        <v>1.4885535087988082</v>
      </c>
      <c r="S317">
        <f t="shared" si="35"/>
        <v>0.22537780881526698</v>
      </c>
      <c r="AG317">
        <v>314</v>
      </c>
      <c r="AH317">
        <f>(0.01)*COS(RADIANS(AG317))+'Centre of Gravity'!$F$7</f>
        <v>0.80258861680942195</v>
      </c>
      <c r="AI317">
        <f>((0.01)*SIN(RADIANS(AG317)))+'Centre of Gravity'!$F$8</f>
        <v>0.70843297972176811</v>
      </c>
      <c r="AK317">
        <v>314</v>
      </c>
      <c r="AL317">
        <f>(0.01)*COS(RADIANS(AK317))+'Centre of Gravity'!$E$7</f>
        <v>0.71126841980417499</v>
      </c>
      <c r="AM317">
        <f>((0.01)*SIN(RADIANS(AK317)))+'Centre of Gravity'!$E$8</f>
        <v>0.52935943379299177</v>
      </c>
    </row>
    <row r="318" spans="5:39">
      <c r="E318">
        <v>315</v>
      </c>
      <c r="F318">
        <f t="shared" si="38"/>
        <v>0.21206132367784555</v>
      </c>
      <c r="G318">
        <f t="shared" si="39"/>
        <v>8.7838676322154363E-2</v>
      </c>
      <c r="I318">
        <v>315</v>
      </c>
      <c r="J318">
        <f t="shared" si="32"/>
        <v>1.6255466050520841</v>
      </c>
      <c r="K318">
        <f t="shared" si="36"/>
        <v>9.1353394947915778E-2</v>
      </c>
      <c r="M318">
        <v>315</v>
      </c>
      <c r="N318">
        <f t="shared" si="33"/>
        <v>0.7824993537424989</v>
      </c>
      <c r="O318">
        <f t="shared" si="37"/>
        <v>0.39019898470689296</v>
      </c>
      <c r="Q318">
        <v>315</v>
      </c>
      <c r="R318">
        <f t="shared" si="34"/>
        <v>1.490050803641118</v>
      </c>
      <c r="S318">
        <f t="shared" si="35"/>
        <v>0.22684919635888201</v>
      </c>
      <c r="AG318">
        <v>315</v>
      </c>
      <c r="AH318">
        <f>(0.01)*COS(RADIANS(AG318))+'Centre of Gravity'!$F$7</f>
        <v>0.80271310091669745</v>
      </c>
      <c r="AI318">
        <f>((0.01)*SIN(RADIANS(AG318)))+'Centre of Gravity'!$F$8</f>
        <v>0.70855530991328908</v>
      </c>
      <c r="AK318">
        <v>315</v>
      </c>
      <c r="AL318">
        <f>(0.01)*COS(RADIANS(AK318))+'Centre of Gravity'!$E$7</f>
        <v>0.71139290391145049</v>
      </c>
      <c r="AM318">
        <f>((0.01)*SIN(RADIANS(AK318)))+'Centre of Gravity'!$E$8</f>
        <v>0.52948176398451274</v>
      </c>
    </row>
    <row r="319" spans="5:39">
      <c r="E319">
        <v>316</v>
      </c>
      <c r="F319">
        <f t="shared" si="38"/>
        <v>0.2157300061215614</v>
      </c>
      <c r="G319">
        <f t="shared" si="39"/>
        <v>9.1571954699346619E-2</v>
      </c>
      <c r="I319">
        <v>316</v>
      </c>
      <c r="J319">
        <f t="shared" si="32"/>
        <v>1.6293620837256251</v>
      </c>
      <c r="K319">
        <f t="shared" si="36"/>
        <v>9.5236054253838631E-2</v>
      </c>
      <c r="M319">
        <v>316</v>
      </c>
      <c r="N319">
        <f t="shared" si="33"/>
        <v>0.7830149143346643</v>
      </c>
      <c r="O319">
        <f t="shared" si="37"/>
        <v>0.39072362297700552</v>
      </c>
      <c r="Q319">
        <v>316</v>
      </c>
      <c r="R319">
        <f t="shared" si="34"/>
        <v>1.4915221911847329</v>
      </c>
      <c r="S319">
        <f t="shared" si="35"/>
        <v>0.22834649120119171</v>
      </c>
      <c r="AG319">
        <v>316</v>
      </c>
      <c r="AH319">
        <f>(0.01)*COS(RADIANS(AG319))+'Centre of Gravity'!$F$7</f>
        <v>0.80283543110821842</v>
      </c>
      <c r="AI319">
        <f>((0.01)*SIN(RADIANS(AG319)))+'Centre of Gravity'!$F$8</f>
        <v>0.70867979402056458</v>
      </c>
      <c r="AK319">
        <v>316</v>
      </c>
      <c r="AL319">
        <f>(0.01)*COS(RADIANS(AK319))+'Centre of Gravity'!$E$7</f>
        <v>0.71151523410297146</v>
      </c>
      <c r="AM319">
        <f>((0.01)*SIN(RADIANS(AK319)))+'Centre of Gravity'!$E$8</f>
        <v>0.52960624809178825</v>
      </c>
    </row>
    <row r="320" spans="5:39">
      <c r="E320">
        <v>317</v>
      </c>
      <c r="F320">
        <f t="shared" si="38"/>
        <v>0.21933297511558927</v>
      </c>
      <c r="G320">
        <f t="shared" si="39"/>
        <v>9.5368691817256768E-2</v>
      </c>
      <c r="I320">
        <v>317</v>
      </c>
      <c r="J320">
        <f t="shared" si="32"/>
        <v>1.6331092195350194</v>
      </c>
      <c r="K320">
        <f t="shared" si="36"/>
        <v>9.9184711496506789E-2</v>
      </c>
      <c r="M320">
        <v>317</v>
      </c>
      <c r="N320">
        <f t="shared" si="33"/>
        <v>0.78352124020413183</v>
      </c>
      <c r="O320">
        <f t="shared" si="37"/>
        <v>0.391257179115166</v>
      </c>
      <c r="Q320">
        <v>317</v>
      </c>
      <c r="R320">
        <f t="shared" si="34"/>
        <v>1.4929672232307538</v>
      </c>
      <c r="S320">
        <f t="shared" si="35"/>
        <v>0.22986923725168268</v>
      </c>
      <c r="AG320">
        <v>317</v>
      </c>
      <c r="AH320">
        <f>(0.01)*COS(RADIANS(AG320))+'Centre of Gravity'!$F$7</f>
        <v>0.8029555701210237</v>
      </c>
      <c r="AI320">
        <f>((0.01)*SIN(RADIANS(AG320)))+'Centre of Gravity'!$F$8</f>
        <v>0.70880639412452962</v>
      </c>
      <c r="AK320">
        <v>317</v>
      </c>
      <c r="AL320">
        <f>(0.01)*COS(RADIANS(AK320))+'Centre of Gravity'!$E$7</f>
        <v>0.71163537311577674</v>
      </c>
      <c r="AM320">
        <f>((0.01)*SIN(RADIANS(AK320)))+'Centre of Gravity'!$E$8</f>
        <v>0.52973284819575328</v>
      </c>
    </row>
    <row r="321" spans="5:39">
      <c r="E321">
        <v>318</v>
      </c>
      <c r="F321">
        <f t="shared" si="38"/>
        <v>0.22286913316067053</v>
      </c>
      <c r="G321">
        <f t="shared" si="39"/>
        <v>9.9227731152978449E-2</v>
      </c>
      <c r="I321">
        <v>318</v>
      </c>
      <c r="J321">
        <f t="shared" si="32"/>
        <v>1.6367868710663993</v>
      </c>
      <c r="K321">
        <f t="shared" si="36"/>
        <v>0.10319816387667213</v>
      </c>
      <c r="M321">
        <v>318</v>
      </c>
      <c r="N321">
        <f t="shared" si="33"/>
        <v>0.78401817711913657</v>
      </c>
      <c r="O321">
        <f t="shared" si="37"/>
        <v>0.39179949059500591</v>
      </c>
      <c r="Q321">
        <v>318</v>
      </c>
      <c r="R321">
        <f t="shared" si="34"/>
        <v>1.494385459608421</v>
      </c>
      <c r="S321">
        <f t="shared" si="35"/>
        <v>0.2314169706671565</v>
      </c>
      <c r="AG321">
        <v>318</v>
      </c>
      <c r="AH321">
        <f>(0.01)*COS(RADIANS(AG321))+'Centre of Gravity'!$F$7</f>
        <v>0.80307348135960588</v>
      </c>
      <c r="AI321">
        <f>((0.01)*SIN(RADIANS(AG321)))+'Centre of Gravity'!$F$8</f>
        <v>0.708935071661566</v>
      </c>
      <c r="AK321">
        <v>318</v>
      </c>
      <c r="AL321">
        <f>(0.01)*COS(RADIANS(AK321))+'Centre of Gravity'!$E$7</f>
        <v>0.71175328435435892</v>
      </c>
      <c r="AM321">
        <f>((0.01)*SIN(RADIANS(AK321)))+'Centre of Gravity'!$E$8</f>
        <v>0.52986152573278966</v>
      </c>
    </row>
    <row r="322" spans="5:39">
      <c r="E322">
        <v>319</v>
      </c>
      <c r="F322">
        <f t="shared" si="38"/>
        <v>0.22633740310880929</v>
      </c>
      <c r="G322">
        <f t="shared" si="39"/>
        <v>0.10314789720574682</v>
      </c>
      <c r="I322">
        <v>319</v>
      </c>
      <c r="J322">
        <f t="shared" si="32"/>
        <v>1.6403939180714826</v>
      </c>
      <c r="K322">
        <f t="shared" si="36"/>
        <v>0.10727518885786072</v>
      </c>
      <c r="M322">
        <v>319</v>
      </c>
      <c r="N322">
        <f t="shared" si="33"/>
        <v>0.78450557370788054</v>
      </c>
      <c r="O322">
        <f t="shared" si="37"/>
        <v>0.39235039222319507</v>
      </c>
      <c r="Q322">
        <v>319</v>
      </c>
      <c r="R322">
        <f t="shared" si="34"/>
        <v>1.495776468309195</v>
      </c>
      <c r="S322">
        <f t="shared" si="35"/>
        <v>0.23298921999302175</v>
      </c>
      <c r="AG322">
        <v>319</v>
      </c>
      <c r="AH322">
        <f>(0.01)*COS(RADIANS(AG322))+'Centre of Gravity'!$F$7</f>
        <v>0.80318912890705962</v>
      </c>
      <c r="AI322">
        <f>((0.01)*SIN(RADIANS(AG322)))+'Centre of Gravity'!$F$8</f>
        <v>0.70906578743524951</v>
      </c>
      <c r="AK322">
        <v>319</v>
      </c>
      <c r="AL322">
        <f>(0.01)*COS(RADIANS(AK322))+'Centre of Gravity'!$E$7</f>
        <v>0.71186893190181266</v>
      </c>
      <c r="AM322">
        <f>((0.01)*SIN(RADIANS(AK322)))+'Centre of Gravity'!$E$8</f>
        <v>0.52999224150647317</v>
      </c>
    </row>
    <row r="323" spans="5:39">
      <c r="E323">
        <v>320</v>
      </c>
      <c r="F323">
        <f t="shared" si="38"/>
        <v>0.22973672849138144</v>
      </c>
      <c r="G323">
        <f t="shared" si="39"/>
        <v>0.10712799585500679</v>
      </c>
      <c r="I323">
        <v>320</v>
      </c>
      <c r="J323">
        <f t="shared" ref="J323:J386" si="40">($C$3)*COS(RADIANS(I323))+($C$14)</f>
        <v>1.6439292618088093</v>
      </c>
      <c r="K323">
        <f t="shared" si="36"/>
        <v>0.11141454453876828</v>
      </c>
      <c r="M323">
        <v>320</v>
      </c>
      <c r="N323">
        <f t="shared" ref="N323:N386" si="41">($C$8/2000)*COS(RADIANS(M323))+($V$4-($C$12/1000))</f>
        <v>0.78498328150464114</v>
      </c>
      <c r="O323">
        <f t="shared" si="37"/>
        <v>0.39290971618976078</v>
      </c>
      <c r="Q323">
        <v>320</v>
      </c>
      <c r="R323">
        <f t="shared" ref="R323:R386" si="42">($C$9/2000)*COS(RADIANS(Q323))+($C$14)</f>
        <v>1.4971398256183506</v>
      </c>
      <c r="S323">
        <f t="shared" ref="S323:S362" si="43">(($C$9/2000)*SIN(RADIANS(Q323)))+$C$3</f>
        <v>0.23458550630690297</v>
      </c>
      <c r="AG323">
        <v>320</v>
      </c>
      <c r="AH323">
        <f>(0.01)*COS(RADIANS(AG323))+'Centre of Gravity'!$F$7</f>
        <v>0.80330247753602169</v>
      </c>
      <c r="AI323">
        <f>((0.01)*SIN(RADIANS(AG323)))+'Centre of Gravity'!$F$8</f>
        <v>0.70919850162828924</v>
      </c>
      <c r="AK323">
        <v>320</v>
      </c>
      <c r="AL323">
        <f>(0.01)*COS(RADIANS(AK323))+'Centre of Gravity'!$E$7</f>
        <v>0.71198228053077472</v>
      </c>
      <c r="AM323">
        <f>((0.01)*SIN(RADIANS(AK323)))+'Centre of Gravity'!$E$8</f>
        <v>0.5301249556995129</v>
      </c>
    </row>
    <row r="324" spans="5:39">
      <c r="E324">
        <v>321</v>
      </c>
      <c r="F324">
        <f t="shared" si="38"/>
        <v>0.23306607384094546</v>
      </c>
      <c r="G324">
        <f t="shared" si="39"/>
        <v>0.11116681472415363</v>
      </c>
      <c r="I324">
        <v>321</v>
      </c>
      <c r="J324">
        <f t="shared" si="40"/>
        <v>1.6473918253784292</v>
      </c>
      <c r="K324">
        <f t="shared" ref="K324:K362" si="44">(($C$3)*SIN(RADIANS(E324)))+$C$3</f>
        <v>0.11561497003155558</v>
      </c>
      <c r="M324">
        <v>321</v>
      </c>
      <c r="N324">
        <f t="shared" si="41"/>
        <v>0.78545115499499585</v>
      </c>
      <c r="O324">
        <f t="shared" ref="O324:O362" si="45">(($C$8/2000)*SIN(RADIANS(M324)))+($C$10/1000)</f>
        <v>0.39347729211920457</v>
      </c>
      <c r="Q324">
        <v>321</v>
      </c>
      <c r="R324">
        <f t="shared" si="42"/>
        <v>1.4984751162440444</v>
      </c>
      <c r="S324">
        <f t="shared" si="43"/>
        <v>0.23620534336452548</v>
      </c>
      <c r="AG324">
        <v>321</v>
      </c>
      <c r="AH324">
        <f>(0.01)*COS(RADIANS(AG324))+'Centre of Gravity'!$F$7</f>
        <v>0.80341349271940166</v>
      </c>
      <c r="AI324">
        <f>((0.01)*SIN(RADIANS(AG324)))+'Centre of Gravity'!$F$8</f>
        <v>0.70933317381465621</v>
      </c>
      <c r="AK324">
        <v>321</v>
      </c>
      <c r="AL324">
        <f>(0.01)*COS(RADIANS(AK324))+'Centre of Gravity'!$E$7</f>
        <v>0.71209329571415469</v>
      </c>
      <c r="AM324">
        <f>((0.01)*SIN(RADIANS(AK324)))+'Centre of Gravity'!$E$8</f>
        <v>0.53025962788587988</v>
      </c>
    </row>
    <row r="325" spans="5:39">
      <c r="E325">
        <v>322</v>
      </c>
      <c r="F325">
        <f t="shared" ref="F325:F362" si="46">($C$2)*COS(RADIANS(E325))</f>
        <v>0.23632442500665593</v>
      </c>
      <c r="G325">
        <f t="shared" ref="G325:G362" si="47">(($C$2)*SIN(RADIANS(E325)))+$C$2</f>
        <v>0.11526312354983512</v>
      </c>
      <c r="I325">
        <v>322</v>
      </c>
      <c r="J325">
        <f t="shared" si="40"/>
        <v>1.6507805540499365</v>
      </c>
      <c r="K325">
        <f t="shared" si="44"/>
        <v>0.11987518584592718</v>
      </c>
      <c r="M325">
        <v>322</v>
      </c>
      <c r="N325">
        <f t="shared" si="41"/>
        <v>0.78590905166014713</v>
      </c>
      <c r="O325">
        <f t="shared" si="45"/>
        <v>0.39405294712240013</v>
      </c>
      <c r="Q325">
        <v>322</v>
      </c>
      <c r="R325">
        <f t="shared" si="42"/>
        <v>1.4997819334438165</v>
      </c>
      <c r="S325">
        <f t="shared" si="43"/>
        <v>0.23784823774782979</v>
      </c>
      <c r="AG325">
        <v>322</v>
      </c>
      <c r="AH325">
        <f>(0.01)*COS(RADIANS(AG325))+'Centre of Gravity'!$F$7</f>
        <v>0.80352214064089922</v>
      </c>
      <c r="AI325">
        <f>((0.01)*SIN(RADIANS(AG325)))+'Centre of Gravity'!$F$8</f>
        <v>0.70946976297189801</v>
      </c>
      <c r="AK325">
        <v>322</v>
      </c>
      <c r="AL325">
        <f>(0.01)*COS(RADIANS(AK325))+'Centre of Gravity'!$E$7</f>
        <v>0.71220194363565226</v>
      </c>
      <c r="AM325">
        <f>((0.01)*SIN(RADIANS(AK325)))+'Centre of Gravity'!$E$8</f>
        <v>0.53039621704312168</v>
      </c>
    </row>
    <row r="326" spans="5:39">
      <c r="E326">
        <v>323</v>
      </c>
      <c r="F326">
        <f t="shared" si="46"/>
        <v>0.23951078946318313</v>
      </c>
      <c r="G326">
        <f t="shared" si="47"/>
        <v>0.11941567455670071</v>
      </c>
      <c r="I326">
        <v>323</v>
      </c>
      <c r="J326">
        <f t="shared" si="40"/>
        <v>1.6540944155837507</v>
      </c>
      <c r="K326">
        <f t="shared" si="44"/>
        <v>0.12419389427887612</v>
      </c>
      <c r="M326">
        <v>323</v>
      </c>
      <c r="N326">
        <f t="shared" si="41"/>
        <v>0.78635683202033502</v>
      </c>
      <c r="O326">
        <f t="shared" si="45"/>
        <v>0.39463650584925691</v>
      </c>
      <c r="Q326">
        <v>323</v>
      </c>
      <c r="R326">
        <f t="shared" si="42"/>
        <v>1.5010598791484884</v>
      </c>
      <c r="S326">
        <f t="shared" si="43"/>
        <v>0.23951368901527159</v>
      </c>
      <c r="AG326">
        <v>323</v>
      </c>
      <c r="AH326">
        <f>(0.01)*COS(RADIANS(AG326))+'Centre of Gravity'!$F$7</f>
        <v>0.80362838820530491</v>
      </c>
      <c r="AI326">
        <f>((0.01)*SIN(RADIANS(AG326)))+'Centre of Gravity'!$F$8</f>
        <v>0.70960822749363406</v>
      </c>
      <c r="AK326">
        <v>323</v>
      </c>
      <c r="AL326">
        <f>(0.01)*COS(RADIANS(AK326))+'Centre of Gravity'!$E$7</f>
        <v>0.71230819120005795</v>
      </c>
      <c r="AM326">
        <f>((0.01)*SIN(RADIANS(AK326)))+'Centre of Gravity'!$E$8</f>
        <v>0.53053468156485772</v>
      </c>
    </row>
    <row r="327" spans="5:39">
      <c r="E327">
        <v>324</v>
      </c>
      <c r="F327">
        <f t="shared" si="46"/>
        <v>0.24262419661304671</v>
      </c>
      <c r="G327">
        <f t="shared" si="47"/>
        <v>0.12362320283748723</v>
      </c>
      <c r="I327">
        <v>324</v>
      </c>
      <c r="J327">
        <f t="shared" si="40"/>
        <v>1.6573324005455461</v>
      </c>
      <c r="K327">
        <f t="shared" si="44"/>
        <v>0.12856977980997755</v>
      </c>
      <c r="M327">
        <v>324</v>
      </c>
      <c r="N327">
        <f t="shared" si="41"/>
        <v>0.78679435967732403</v>
      </c>
      <c r="O327">
        <f t="shared" si="45"/>
        <v>0.39522779054213369</v>
      </c>
      <c r="Q327">
        <v>324</v>
      </c>
      <c r="R327">
        <f t="shared" si="42"/>
        <v>1.5023085640834186</v>
      </c>
      <c r="S327">
        <f t="shared" si="43"/>
        <v>0.24120118985426126</v>
      </c>
      <c r="AG327">
        <v>324</v>
      </c>
      <c r="AH327">
        <f>(0.01)*COS(RADIANS(AG327))+'Centre of Gravity'!$F$7</f>
        <v>0.8037322030485814</v>
      </c>
      <c r="AI327">
        <f>((0.01)*SIN(RADIANS(AG327)))+'Centre of Gravity'!$F$8</f>
        <v>0.70974852520222986</v>
      </c>
      <c r="AK327">
        <v>324</v>
      </c>
      <c r="AL327">
        <f>(0.01)*COS(RADIANS(AK327))+'Centre of Gravity'!$E$7</f>
        <v>0.71241200604333443</v>
      </c>
      <c r="AM327">
        <f>((0.01)*SIN(RADIANS(AK327)))+'Centre of Gravity'!$E$8</f>
        <v>0.53067497927345353</v>
      </c>
    </row>
    <row r="328" spans="5:39">
      <c r="E328">
        <v>325</v>
      </c>
      <c r="F328">
        <f t="shared" si="46"/>
        <v>0.24566369808226857</v>
      </c>
      <c r="G328">
        <f t="shared" si="47"/>
        <v>0.12788442673832115</v>
      </c>
      <c r="I328">
        <v>325</v>
      </c>
      <c r="J328">
        <f t="shared" si="40"/>
        <v>1.6604935226137365</v>
      </c>
      <c r="K328">
        <f t="shared" si="44"/>
        <v>0.13300150950210857</v>
      </c>
      <c r="M328">
        <v>325</v>
      </c>
      <c r="N328">
        <f t="shared" si="41"/>
        <v>0.78722150135595137</v>
      </c>
      <c r="O328">
        <f t="shared" si="45"/>
        <v>0.39582662108998512</v>
      </c>
      <c r="Q328">
        <v>325</v>
      </c>
      <c r="R328">
        <f t="shared" si="42"/>
        <v>1.5035276078870798</v>
      </c>
      <c r="S328">
        <f t="shared" si="43"/>
        <v>0.24291022623569608</v>
      </c>
      <c r="AG328">
        <v>325</v>
      </c>
      <c r="AH328">
        <f>(0.01)*COS(RADIANS(AG328))+'Centre of Gravity'!$F$7</f>
        <v>0.8038335535477219</v>
      </c>
      <c r="AI328">
        <f>((0.01)*SIN(RADIANS(AG328)))+'Centre of Gravity'!$F$8</f>
        <v>0.70989061336164416</v>
      </c>
      <c r="AK328">
        <v>325</v>
      </c>
      <c r="AL328">
        <f>(0.01)*COS(RADIANS(AK328))+'Centre of Gravity'!$E$7</f>
        <v>0.71251335654247494</v>
      </c>
      <c r="AM328">
        <f>((0.01)*SIN(RADIANS(AK328)))+'Centre of Gravity'!$E$8</f>
        <v>0.53081706743286783</v>
      </c>
    </row>
    <row r="329" spans="5:39">
      <c r="E329">
        <v>326</v>
      </c>
      <c r="F329">
        <f t="shared" si="46"/>
        <v>0.24862836800925706</v>
      </c>
      <c r="G329">
        <f t="shared" si="47"/>
        <v>0.1321980482491231</v>
      </c>
      <c r="I329">
        <v>326</v>
      </c>
      <c r="J329">
        <f t="shared" si="40"/>
        <v>1.6635768188799176</v>
      </c>
      <c r="K329">
        <f t="shared" si="44"/>
        <v>0.13748773340747411</v>
      </c>
      <c r="M329">
        <v>326</v>
      </c>
      <c r="N329">
        <f t="shared" si="41"/>
        <v>0.78763812694472402</v>
      </c>
      <c r="O329">
        <f t="shared" si="45"/>
        <v>0.39643281508322536</v>
      </c>
      <c r="Q329">
        <v>326</v>
      </c>
      <c r="R329">
        <f t="shared" si="42"/>
        <v>1.5047166392269204</v>
      </c>
      <c r="S329">
        <f t="shared" si="43"/>
        <v>0.24464027757053858</v>
      </c>
      <c r="AG329">
        <v>326</v>
      </c>
      <c r="AH329">
        <f>(0.01)*COS(RADIANS(AG329))+'Centre of Gravity'!$F$7</f>
        <v>0.80393240883038242</v>
      </c>
      <c r="AI329">
        <f>((0.01)*SIN(RADIANS(AG329)))+'Centre of Gravity'!$F$8</f>
        <v>0.71003444869044707</v>
      </c>
      <c r="AK329">
        <v>326</v>
      </c>
      <c r="AL329">
        <f>(0.01)*COS(RADIANS(AK329))+'Centre of Gravity'!$E$7</f>
        <v>0.71261221182513546</v>
      </c>
      <c r="AM329">
        <f>((0.01)*SIN(RADIANS(AK329)))+'Centre of Gravity'!$E$8</f>
        <v>0.53096090276167074</v>
      </c>
    </row>
    <row r="330" spans="5:39">
      <c r="E330">
        <v>327</v>
      </c>
      <c r="F330">
        <f t="shared" si="46"/>
        <v>0.2515173033268327</v>
      </c>
      <c r="G330">
        <f t="shared" si="47"/>
        <v>0.1365627533989934</v>
      </c>
      <c r="I330">
        <v>327</v>
      </c>
      <c r="J330">
        <f t="shared" si="40"/>
        <v>1.6665813501421778</v>
      </c>
      <c r="K330">
        <f t="shared" si="44"/>
        <v>0.14202708497881306</v>
      </c>
      <c r="M330">
        <v>327</v>
      </c>
      <c r="N330">
        <f t="shared" si="41"/>
        <v>0.78804410953545168</v>
      </c>
      <c r="O330">
        <f t="shared" si="45"/>
        <v>0.39704618786929169</v>
      </c>
      <c r="Q330">
        <v>327</v>
      </c>
      <c r="R330">
        <f t="shared" si="42"/>
        <v>1.5058752959124757</v>
      </c>
      <c r="S330">
        <f t="shared" si="43"/>
        <v>0.24639081686839251</v>
      </c>
      <c r="AG330">
        <v>327</v>
      </c>
      <c r="AH330">
        <f>(0.01)*COS(RADIANS(AG330))+'Centre of Gravity'!$F$7</f>
        <v>0.80402873878428616</v>
      </c>
      <c r="AI330">
        <f>((0.01)*SIN(RADIANS(AG330)))+'Centre of Gravity'!$F$8</f>
        <v>0.71017998737500432</v>
      </c>
      <c r="AK330">
        <v>327</v>
      </c>
      <c r="AL330">
        <f>(0.01)*COS(RADIANS(AK330))+'Centre of Gravity'!$E$7</f>
        <v>0.7127085417790392</v>
      </c>
      <c r="AM330">
        <f>((0.01)*SIN(RADIANS(AK330)))+'Centre of Gravity'!$E$8</f>
        <v>0.53110644144622798</v>
      </c>
    </row>
    <row r="331" spans="5:39">
      <c r="E331">
        <v>328</v>
      </c>
      <c r="F331">
        <f t="shared" si="46"/>
        <v>0.25432962403731213</v>
      </c>
      <c r="G331">
        <f t="shared" si="47"/>
        <v>0.14097721265646182</v>
      </c>
      <c r="I331">
        <v>328</v>
      </c>
      <c r="J331">
        <f t="shared" si="40"/>
        <v>1.6695062011911892</v>
      </c>
      <c r="K331">
        <f t="shared" si="44"/>
        <v>0.14661818148566333</v>
      </c>
      <c r="M331">
        <v>328</v>
      </c>
      <c r="N331">
        <f t="shared" si="41"/>
        <v>0.78843932546190443</v>
      </c>
      <c r="O331">
        <f t="shared" si="45"/>
        <v>0.39766655260889155</v>
      </c>
      <c r="Q331">
        <v>328</v>
      </c>
      <c r="R331">
        <f t="shared" si="42"/>
        <v>1.5070032250056948</v>
      </c>
      <c r="S331">
        <f t="shared" si="43"/>
        <v>0.24816131089803006</v>
      </c>
      <c r="AG331">
        <v>328</v>
      </c>
      <c r="AH331">
        <f>(0.01)*COS(RADIANS(AG331))+'Centre of Gravity'!$F$7</f>
        <v>0.80412251406639623</v>
      </c>
      <c r="AI331">
        <f>((0.01)*SIN(RADIANS(AG331)))+'Centre of Gravity'!$F$8</f>
        <v>0.71032718508282255</v>
      </c>
      <c r="AK331">
        <v>328</v>
      </c>
      <c r="AL331">
        <f>(0.01)*COS(RADIANS(AK331))+'Centre of Gravity'!$E$7</f>
        <v>0.71280231706114927</v>
      </c>
      <c r="AM331">
        <f>((0.01)*SIN(RADIANS(AK331)))+'Centre of Gravity'!$E$8</f>
        <v>0.53125363915404622</v>
      </c>
    </row>
    <row r="332" spans="5:39">
      <c r="E332">
        <v>329</v>
      </c>
      <c r="F332">
        <f t="shared" si="46"/>
        <v>0.25706447348056344</v>
      </c>
      <c r="G332">
        <f t="shared" si="47"/>
        <v>0.14544008133447467</v>
      </c>
      <c r="I332">
        <v>329</v>
      </c>
      <c r="J332">
        <f t="shared" si="40"/>
        <v>1.6723504810889889</v>
      </c>
      <c r="K332">
        <f t="shared" si="44"/>
        <v>0.15125962443555399</v>
      </c>
      <c r="M332">
        <v>329</v>
      </c>
      <c r="N332">
        <f t="shared" si="41"/>
        <v>0.78882365433748236</v>
      </c>
      <c r="O332">
        <f t="shared" si="45"/>
        <v>0.39829372033291571</v>
      </c>
      <c r="Q332">
        <v>329</v>
      </c>
      <c r="R332">
        <f t="shared" si="42"/>
        <v>1.5081000829284501</v>
      </c>
      <c r="S332">
        <f t="shared" si="43"/>
        <v>0.24995122034981859</v>
      </c>
      <c r="AG332">
        <v>329</v>
      </c>
      <c r="AH332">
        <f>(0.01)*COS(RADIANS(AG332))+'Centre of Gravity'!$F$7</f>
        <v>0.80421370611185305</v>
      </c>
      <c r="AI332">
        <f>((0.01)*SIN(RADIANS(AG332)))+'Centre of Gravity'!$F$8</f>
        <v>0.71047599697605401</v>
      </c>
      <c r="AK332">
        <v>329</v>
      </c>
      <c r="AL332">
        <f>(0.01)*COS(RADIANS(AK332))+'Centre of Gravity'!$E$7</f>
        <v>0.71289350910660609</v>
      </c>
      <c r="AM332">
        <f>((0.01)*SIN(RADIANS(AK332)))+'Centre of Gravity'!$E$8</f>
        <v>0.53140245104727768</v>
      </c>
    </row>
    <row r="333" spans="5:39">
      <c r="E333">
        <v>330</v>
      </c>
      <c r="F333">
        <f t="shared" si="46"/>
        <v>0.25972101859495306</v>
      </c>
      <c r="G333">
        <f t="shared" si="47"/>
        <v>0.14994999999999986</v>
      </c>
      <c r="I333">
        <v>330</v>
      </c>
      <c r="J333">
        <f t="shared" si="40"/>
        <v>1.6751133234403663</v>
      </c>
      <c r="K333">
        <f t="shared" si="44"/>
        <v>0.15594999999999984</v>
      </c>
      <c r="M333">
        <v>330</v>
      </c>
      <c r="N333">
        <f t="shared" si="41"/>
        <v>0.78919697909188702</v>
      </c>
      <c r="O333">
        <f t="shared" si="45"/>
        <v>0.39892749999999999</v>
      </c>
      <c r="Q333">
        <v>330</v>
      </c>
      <c r="R333">
        <f t="shared" si="42"/>
        <v>1.5091655355671922</v>
      </c>
      <c r="S333">
        <f t="shared" si="43"/>
        <v>0.25175999999999987</v>
      </c>
      <c r="AG333">
        <v>330</v>
      </c>
      <c r="AH333">
        <f>(0.01)*COS(RADIANS(AG333))+'Centre of Gravity'!$F$7</f>
        <v>0.80430228714267638</v>
      </c>
      <c r="AI333">
        <f>((0.01)*SIN(RADIANS(AG333)))+'Centre of Gravity'!$F$8</f>
        <v>0.71062637772515458</v>
      </c>
      <c r="AK333">
        <v>330</v>
      </c>
      <c r="AL333">
        <f>(0.01)*COS(RADIANS(AK333))+'Centre of Gravity'!$E$7</f>
        <v>0.71298209013742941</v>
      </c>
      <c r="AM333">
        <f>((0.01)*SIN(RADIANS(AK333)))+'Centre of Gravity'!$E$8</f>
        <v>0.53155283179637824</v>
      </c>
    </row>
    <row r="334" spans="5:39">
      <c r="E334">
        <v>331</v>
      </c>
      <c r="F334">
        <f t="shared" si="46"/>
        <v>0.26229845017110481</v>
      </c>
      <c r="G334">
        <f t="shared" si="47"/>
        <v>0.15450559488812357</v>
      </c>
      <c r="I334">
        <v>331</v>
      </c>
      <c r="J334">
        <f t="shared" si="40"/>
        <v>1.6777938866567776</v>
      </c>
      <c r="K334">
        <f t="shared" si="44"/>
        <v>0.16068787944516749</v>
      </c>
      <c r="M334">
        <v>331</v>
      </c>
      <c r="N334">
        <f t="shared" si="41"/>
        <v>0.78955918600678165</v>
      </c>
      <c r="O334">
        <f t="shared" si="45"/>
        <v>0.39956769855471813</v>
      </c>
      <c r="Q334">
        <v>331</v>
      </c>
      <c r="R334">
        <f t="shared" si="42"/>
        <v>1.5101992583747266</v>
      </c>
      <c r="S334">
        <f t="shared" si="43"/>
        <v>0.25358709887677056</v>
      </c>
      <c r="AG334">
        <v>331</v>
      </c>
      <c r="AH334">
        <f>(0.01)*COS(RADIANS(AG334))+'Centre of Gravity'!$F$7</f>
        <v>0.80438823017622596</v>
      </c>
      <c r="AI334">
        <f>((0.01)*SIN(RADIANS(AG334)))+'Centre of Gravity'!$F$8</f>
        <v>0.71077828152269118</v>
      </c>
      <c r="AK334">
        <v>331</v>
      </c>
      <c r="AL334">
        <f>(0.01)*COS(RADIANS(AK334))+'Centre of Gravity'!$E$7</f>
        <v>0.713068033170979</v>
      </c>
      <c r="AM334">
        <f>((0.01)*SIN(RADIANS(AK334)))+'Centre of Gravity'!$E$8</f>
        <v>0.53170473559391485</v>
      </c>
    </row>
    <row r="335" spans="5:39">
      <c r="E335">
        <v>332</v>
      </c>
      <c r="F335">
        <f t="shared" si="46"/>
        <v>0.2647959830983922</v>
      </c>
      <c r="G335">
        <f t="shared" si="47"/>
        <v>0.15910547832051133</v>
      </c>
      <c r="I335">
        <v>332</v>
      </c>
      <c r="J335">
        <f t="shared" si="40"/>
        <v>1.6803913542126994</v>
      </c>
      <c r="K335">
        <f t="shared" si="44"/>
        <v>0.16547181956708062</v>
      </c>
      <c r="M335">
        <v>332</v>
      </c>
      <c r="N335">
        <f t="shared" si="41"/>
        <v>0.7899101647504313</v>
      </c>
      <c r="O335">
        <f t="shared" si="45"/>
        <v>0.40021412098638864</v>
      </c>
      <c r="Q335">
        <v>332</v>
      </c>
      <c r="R335">
        <f t="shared" si="42"/>
        <v>1.5112009364690717</v>
      </c>
      <c r="S335">
        <f t="shared" si="43"/>
        <v>0.255431960428113</v>
      </c>
      <c r="AG335">
        <v>332</v>
      </c>
      <c r="AH335">
        <f>(0.01)*COS(RADIANS(AG335))+'Centre of Gravity'!$F$7</f>
        <v>0.80447150903342124</v>
      </c>
      <c r="AI335">
        <f>((0.01)*SIN(RADIANS(AG335)))+'Centre of Gravity'!$F$8</f>
        <v>0.71093166209729564</v>
      </c>
      <c r="AK335">
        <v>332</v>
      </c>
      <c r="AL335">
        <f>(0.01)*COS(RADIANS(AK335))+'Centre of Gravity'!$E$7</f>
        <v>0.71315131202817428</v>
      </c>
      <c r="AM335">
        <f>((0.01)*SIN(RADIANS(AK335)))+'Centre of Gravity'!$E$8</f>
        <v>0.5318581161685193</v>
      </c>
    </row>
    <row r="336" spans="5:39">
      <c r="E336">
        <v>333</v>
      </c>
      <c r="F336">
        <f t="shared" si="46"/>
        <v>0.2672128566040915</v>
      </c>
      <c r="G336">
        <f t="shared" si="47"/>
        <v>0.16374824912810987</v>
      </c>
      <c r="I336">
        <v>333</v>
      </c>
      <c r="J336">
        <f t="shared" si="40"/>
        <v>1.6829049348943519</v>
      </c>
      <c r="K336">
        <f t="shared" si="44"/>
        <v>0.17030036313123528</v>
      </c>
      <c r="M336">
        <v>333</v>
      </c>
      <c r="N336">
        <f t="shared" si="41"/>
        <v>0.79024980841131054</v>
      </c>
      <c r="O336">
        <f t="shared" si="45"/>
        <v>0.40086657038847678</v>
      </c>
      <c r="Q336">
        <v>333</v>
      </c>
      <c r="R336">
        <f t="shared" si="42"/>
        <v>1.5121702647293769</v>
      </c>
      <c r="S336">
        <f t="shared" si="43"/>
        <v>0.25729402269132723</v>
      </c>
      <c r="AG336">
        <v>333</v>
      </c>
      <c r="AH336">
        <f>(0.01)*COS(RADIANS(AG336))+'Centre of Gravity'!$F$7</f>
        <v>0.80455209834671559</v>
      </c>
      <c r="AI336">
        <f>((0.01)*SIN(RADIANS(AG336)))+'Centre of Gravity'!$F$8</f>
        <v>0.71108647272775916</v>
      </c>
      <c r="AK336">
        <v>333</v>
      </c>
      <c r="AL336">
        <f>(0.01)*COS(RADIANS(AK336))+'Centre of Gravity'!$E$7</f>
        <v>0.71323190134146863</v>
      </c>
      <c r="AM336">
        <f>((0.01)*SIN(RADIANS(AK336)))+'Centre of Gravity'!$E$8</f>
        <v>0.53201292679898282</v>
      </c>
    </row>
    <row r="337" spans="5:39">
      <c r="E337">
        <v>334</v>
      </c>
      <c r="F337">
        <f t="shared" si="46"/>
        <v>0.26954833448512011</v>
      </c>
      <c r="G337">
        <f t="shared" si="47"/>
        <v>0.16843249307795558</v>
      </c>
      <c r="I337">
        <v>334</v>
      </c>
      <c r="J337">
        <f t="shared" si="40"/>
        <v>1.68533386304071</v>
      </c>
      <c r="K337">
        <f t="shared" si="44"/>
        <v>0.17517203931648662</v>
      </c>
      <c r="M337">
        <v>334</v>
      </c>
      <c r="N337">
        <f t="shared" si="41"/>
        <v>0.79057801353067025</v>
      </c>
      <c r="O337">
        <f t="shared" si="45"/>
        <v>0.4015248480185743</v>
      </c>
      <c r="Q337">
        <v>334</v>
      </c>
      <c r="R337">
        <f t="shared" si="42"/>
        <v>1.5131069478888639</v>
      </c>
      <c r="S337">
        <f t="shared" si="43"/>
        <v>0.25917271846420969</v>
      </c>
      <c r="AG337">
        <v>334</v>
      </c>
      <c r="AH337">
        <f>(0.01)*COS(RADIANS(AG337))+'Centre of Gravity'!$F$7</f>
        <v>0.80462997356782362</v>
      </c>
      <c r="AI337">
        <f>((0.01)*SIN(RADIANS(AG337)))+'Centre of Gravity'!$F$8</f>
        <v>0.71124266625726384</v>
      </c>
      <c r="AK337">
        <v>334</v>
      </c>
      <c r="AL337">
        <f>(0.01)*COS(RADIANS(AK337))+'Centre of Gravity'!$E$7</f>
        <v>0.71330977656257666</v>
      </c>
      <c r="AM337">
        <f>((0.01)*SIN(RADIANS(AK337)))+'Centre of Gravity'!$E$8</f>
        <v>0.53216912032848751</v>
      </c>
    </row>
    <row r="338" spans="5:39">
      <c r="E338">
        <v>335</v>
      </c>
      <c r="F338">
        <f t="shared" si="46"/>
        <v>0.27180170533229137</v>
      </c>
      <c r="G338">
        <f t="shared" si="47"/>
        <v>0.17315678330396431</v>
      </c>
      <c r="I338">
        <v>335</v>
      </c>
      <c r="J338">
        <f t="shared" si="40"/>
        <v>1.6876773987767311</v>
      </c>
      <c r="K338">
        <f t="shared" si="44"/>
        <v>0.18008536416307588</v>
      </c>
      <c r="M338">
        <v>335</v>
      </c>
      <c r="N338">
        <f t="shared" si="41"/>
        <v>0.7908946801340514</v>
      </c>
      <c r="O338">
        <f t="shared" si="45"/>
        <v>0.40218875335893822</v>
      </c>
      <c r="Q338">
        <v>335</v>
      </c>
      <c r="R338">
        <f t="shared" si="42"/>
        <v>1.5140107006247683</v>
      </c>
      <c r="S338">
        <f t="shared" si="43"/>
        <v>0.26106747547782866</v>
      </c>
      <c r="AG338">
        <v>335</v>
      </c>
      <c r="AH338">
        <f>(0.01)*COS(RADIANS(AG338))+'Centre of Gravity'!$F$7</f>
        <v>0.80470511097519848</v>
      </c>
      <c r="AI338">
        <f>((0.01)*SIN(RADIANS(AG338)))+'Centre of Gravity'!$F$8</f>
        <v>0.71140019510774755</v>
      </c>
      <c r="AK338">
        <v>335</v>
      </c>
      <c r="AL338">
        <f>(0.01)*COS(RADIANS(AK338))+'Centre of Gravity'!$E$7</f>
        <v>0.71338491396995152</v>
      </c>
      <c r="AM338">
        <f>((0.01)*SIN(RADIANS(AK338)))+'Centre of Gravity'!$E$8</f>
        <v>0.53232664917897121</v>
      </c>
    </row>
    <row r="339" spans="5:39">
      <c r="E339">
        <v>336</v>
      </c>
      <c r="F339">
        <f t="shared" si="46"/>
        <v>0.27397228274701602</v>
      </c>
      <c r="G339">
        <f t="shared" si="47"/>
        <v>0.17791968074156755</v>
      </c>
      <c r="I339">
        <v>336</v>
      </c>
      <c r="J339">
        <f t="shared" si="40"/>
        <v>1.6899348282387272</v>
      </c>
      <c r="K339">
        <f t="shared" si="44"/>
        <v>0.1850388410246579</v>
      </c>
      <c r="M339">
        <v>336</v>
      </c>
      <c r="N339">
        <f t="shared" si="41"/>
        <v>0.7911997117617392</v>
      </c>
      <c r="O339">
        <f t="shared" si="45"/>
        <v>0.40285808417757041</v>
      </c>
      <c r="Q339">
        <v>336</v>
      </c>
      <c r="R339">
        <f t="shared" si="42"/>
        <v>1.514881247645252</v>
      </c>
      <c r="S339">
        <f t="shared" si="43"/>
        <v>0.26297771657084273</v>
      </c>
      <c r="AG339">
        <v>336</v>
      </c>
      <c r="AH339">
        <f>(0.01)*COS(RADIANS(AG339))+'Centre of Gravity'!$F$7</f>
        <v>0.80477748768125801</v>
      </c>
      <c r="AI339">
        <f>((0.01)*SIN(RADIANS(AG339)))+'Centre of Gravity'!$F$8</f>
        <v>0.71155901129439658</v>
      </c>
      <c r="AK339">
        <v>336</v>
      </c>
      <c r="AL339">
        <f>(0.01)*COS(RADIANS(AK339))+'Centre of Gravity'!$E$7</f>
        <v>0.71345729067601105</v>
      </c>
      <c r="AM339">
        <f>((0.01)*SIN(RADIANS(AK339)))+'Centre of Gravity'!$E$8</f>
        <v>0.53248546536562025</v>
      </c>
    </row>
    <row r="340" spans="5:39">
      <c r="E340">
        <v>337</v>
      </c>
      <c r="F340">
        <f t="shared" si="46"/>
        <v>0.27605940555038683</v>
      </c>
      <c r="G340">
        <f t="shared" si="47"/>
        <v>0.18271973456606677</v>
      </c>
      <c r="I340">
        <v>337</v>
      </c>
      <c r="J340">
        <f t="shared" si="40"/>
        <v>1.692105463791816</v>
      </c>
      <c r="K340">
        <f t="shared" si="44"/>
        <v>0.19003096102419545</v>
      </c>
      <c r="M340">
        <v>337</v>
      </c>
      <c r="N340">
        <f t="shared" si="41"/>
        <v>0.79149301549814488</v>
      </c>
      <c r="O340">
        <f t="shared" si="45"/>
        <v>0.40353263658981953</v>
      </c>
      <c r="Q340">
        <v>337</v>
      </c>
      <c r="R340">
        <f t="shared" si="42"/>
        <v>1.5157183237732594</v>
      </c>
      <c r="S340">
        <f t="shared" si="43"/>
        <v>0.26490285986531009</v>
      </c>
      <c r="AG340">
        <v>337</v>
      </c>
      <c r="AH340">
        <f>(0.01)*COS(RADIANS(AG340))+'Centre of Gravity'!$F$7</f>
        <v>0.80484708163935637</v>
      </c>
      <c r="AI340">
        <f>((0.01)*SIN(RADIANS(AG340)))+'Centre of Gravity'!$F$8</f>
        <v>0.71171906644026184</v>
      </c>
      <c r="AK340">
        <v>337</v>
      </c>
      <c r="AL340">
        <f>(0.01)*COS(RADIANS(AK340))+'Centre of Gravity'!$E$7</f>
        <v>0.7135268846341094</v>
      </c>
      <c r="AM340">
        <f>((0.01)*SIN(RADIANS(AK340)))+'Centre of Gravity'!$E$8</f>
        <v>0.5326455205114855</v>
      </c>
    </row>
    <row r="341" spans="5:39">
      <c r="E341">
        <v>338</v>
      </c>
      <c r="F341">
        <f t="shared" si="46"/>
        <v>0.27806243798457952</v>
      </c>
      <c r="G341">
        <f t="shared" si="47"/>
        <v>0.18755548263456789</v>
      </c>
      <c r="I341">
        <v>338</v>
      </c>
      <c r="J341">
        <f t="shared" si="40"/>
        <v>1.694188644239381</v>
      </c>
      <c r="K341">
        <f t="shared" si="44"/>
        <v>0.19506020351357689</v>
      </c>
      <c r="M341">
        <v>338</v>
      </c>
      <c r="N341">
        <f t="shared" si="41"/>
        <v>0.79177450200010913</v>
      </c>
      <c r="O341">
        <f t="shared" si="45"/>
        <v>0.40421220512048633</v>
      </c>
      <c r="Q341">
        <v>338</v>
      </c>
      <c r="R341">
        <f t="shared" si="42"/>
        <v>1.5165216740272931</v>
      </c>
      <c r="S341">
        <f t="shared" si="43"/>
        <v>0.26684231894393401</v>
      </c>
      <c r="AG341">
        <v>338</v>
      </c>
      <c r="AH341">
        <f>(0.01)*COS(RADIANS(AG341))+'Centre of Gravity'!$F$7</f>
        <v>0.80491387165049977</v>
      </c>
      <c r="AI341">
        <f>((0.01)*SIN(RADIANS(AG341)))+'Centre of Gravity'!$F$8</f>
        <v>0.71188031179099542</v>
      </c>
      <c r="AK341">
        <v>338</v>
      </c>
      <c r="AL341">
        <f>(0.01)*COS(RADIANS(AK341))+'Centre of Gravity'!$E$7</f>
        <v>0.71359367464525281</v>
      </c>
      <c r="AM341">
        <f>((0.01)*SIN(RADIANS(AK341)))+'Centre of Gravity'!$E$8</f>
        <v>0.53280676586221909</v>
      </c>
    </row>
    <row r="342" spans="5:39">
      <c r="E342">
        <v>339</v>
      </c>
      <c r="F342">
        <f t="shared" si="46"/>
        <v>0.27998076990651072</v>
      </c>
      <c r="G342">
        <f t="shared" si="47"/>
        <v>0.19242545193136429</v>
      </c>
      <c r="I342">
        <v>339</v>
      </c>
      <c r="J342">
        <f t="shared" si="40"/>
        <v>1.6961837350244771</v>
      </c>
      <c r="K342">
        <f t="shared" si="44"/>
        <v>0.20012503653682068</v>
      </c>
      <c r="M342">
        <v>339</v>
      </c>
      <c r="N342">
        <f t="shared" si="41"/>
        <v>0.79204408552411643</v>
      </c>
      <c r="O342">
        <f t="shared" si="45"/>
        <v>0.40489658276641327</v>
      </c>
      <c r="Q342">
        <v>339</v>
      </c>
      <c r="R342">
        <f t="shared" si="42"/>
        <v>1.5172910536990833</v>
      </c>
      <c r="S342">
        <f t="shared" si="43"/>
        <v>0.26879550302869115</v>
      </c>
      <c r="AG342">
        <v>339</v>
      </c>
      <c r="AH342">
        <f>(0.01)*COS(RADIANS(AG342))+'Centre of Gravity'!$F$7</f>
        <v>0.80497783736980399</v>
      </c>
      <c r="AI342">
        <f>((0.01)*SIN(RADIANS(AG342)))+'Centre of Gravity'!$F$8</f>
        <v>0.71204269822970157</v>
      </c>
      <c r="AK342">
        <v>339</v>
      </c>
      <c r="AL342">
        <f>(0.01)*COS(RADIANS(AK342))+'Centre of Gravity'!$E$7</f>
        <v>0.71365764036455703</v>
      </c>
      <c r="AM342">
        <f>((0.01)*SIN(RADIANS(AK342)))+'Centre of Gravity'!$E$8</f>
        <v>0.53296915230092523</v>
      </c>
    </row>
    <row r="343" spans="5:39">
      <c r="E343">
        <v>340</v>
      </c>
      <c r="F343">
        <f t="shared" si="46"/>
        <v>0.28181381697369395</v>
      </c>
      <c r="G343">
        <f t="shared" si="47"/>
        <v>0.19732815901663198</v>
      </c>
      <c r="I343">
        <v>340</v>
      </c>
      <c r="J343">
        <f t="shared" si="40"/>
        <v>1.6980901284231249</v>
      </c>
      <c r="K343">
        <f t="shared" si="44"/>
        <v>0.20522391729672393</v>
      </c>
      <c r="M343">
        <v>340</v>
      </c>
      <c r="N343">
        <f t="shared" si="41"/>
        <v>0.79230168395241396</v>
      </c>
      <c r="O343">
        <f t="shared" si="45"/>
        <v>0.40558556105953969</v>
      </c>
      <c r="Q343">
        <v>340</v>
      </c>
      <c r="R343">
        <f t="shared" si="42"/>
        <v>1.5180262284281292</v>
      </c>
      <c r="S343">
        <f t="shared" si="43"/>
        <v>0.27076181716078851</v>
      </c>
      <c r="AG343">
        <v>340</v>
      </c>
      <c r="AH343">
        <f>(0.01)*COS(RADIANS(AG343))+'Centre of Gravity'!$F$7</f>
        <v>0.80503895931269098</v>
      </c>
      <c r="AI343">
        <f>((0.01)*SIN(RADIANS(AG343)))+'Centre of Gravity'!$F$8</f>
        <v>0.71220617629189786</v>
      </c>
      <c r="AK343">
        <v>340</v>
      </c>
      <c r="AL343">
        <f>(0.01)*COS(RADIANS(AK343))+'Centre of Gravity'!$E$7</f>
        <v>0.71371876230744402</v>
      </c>
      <c r="AM343">
        <f>((0.01)*SIN(RADIANS(AK343)))+'Centre of Gravity'!$E$8</f>
        <v>0.53313263036312153</v>
      </c>
    </row>
    <row r="344" spans="5:39">
      <c r="E344">
        <v>341</v>
      </c>
      <c r="F344">
        <f t="shared" si="46"/>
        <v>0.28356102082223511</v>
      </c>
      <c r="G344">
        <f t="shared" si="47"/>
        <v>0.2022621104782987</v>
      </c>
      <c r="I344">
        <v>341</v>
      </c>
      <c r="J344">
        <f t="shared" si="40"/>
        <v>1.6999072437294269</v>
      </c>
      <c r="K344">
        <f t="shared" si="44"/>
        <v>0.21035529262481278</v>
      </c>
      <c r="M344">
        <v>341</v>
      </c>
      <c r="N344">
        <f t="shared" si="41"/>
        <v>0.79254721881802503</v>
      </c>
      <c r="O344">
        <f t="shared" si="45"/>
        <v>0.40627893013040312</v>
      </c>
      <c r="Q344">
        <v>341</v>
      </c>
      <c r="R344">
        <f t="shared" si="42"/>
        <v>1.5187269742730858</v>
      </c>
      <c r="S344">
        <f t="shared" si="43"/>
        <v>0.27274066238189315</v>
      </c>
      <c r="AG344">
        <v>341</v>
      </c>
      <c r="AH344">
        <f>(0.01)*COS(RADIANS(AG344))+'Centre of Gravity'!$F$7</f>
        <v>0.80509721886082508</v>
      </c>
      <c r="AI344">
        <f>((0.01)*SIN(RADIANS(AG344)))+'Centre of Gravity'!$F$8</f>
        <v>0.71237069618058302</v>
      </c>
      <c r="AK344">
        <v>341</v>
      </c>
      <c r="AL344">
        <f>(0.01)*COS(RADIANS(AK344))+'Centre of Gravity'!$E$7</f>
        <v>0.71377702185557812</v>
      </c>
      <c r="AM344">
        <f>((0.01)*SIN(RADIANS(AK344)))+'Centre of Gravity'!$E$8</f>
        <v>0.53329715025180668</v>
      </c>
    </row>
    <row r="345" spans="5:39">
      <c r="E345">
        <v>342</v>
      </c>
      <c r="F345">
        <f t="shared" si="46"/>
        <v>0.28522184923691657</v>
      </c>
      <c r="G345">
        <f t="shared" si="47"/>
        <v>0.20722580338695321</v>
      </c>
      <c r="I345">
        <v>342</v>
      </c>
      <c r="J345">
        <f t="shared" si="40"/>
        <v>1.7016345274324585</v>
      </c>
      <c r="K345">
        <f t="shared" si="44"/>
        <v>0.21551759945445381</v>
      </c>
      <c r="M345">
        <v>342</v>
      </c>
      <c r="N345">
        <f t="shared" si="41"/>
        <v>0.79278061532865107</v>
      </c>
      <c r="O345">
        <f t="shared" si="45"/>
        <v>0.40697647877206783</v>
      </c>
      <c r="Q345">
        <v>342</v>
      </c>
      <c r="R345">
        <f t="shared" si="42"/>
        <v>1.5193930777799811</v>
      </c>
      <c r="S345">
        <f t="shared" si="43"/>
        <v>0.27473143591658128</v>
      </c>
      <c r="AG345">
        <v>342</v>
      </c>
      <c r="AH345">
        <f>(0.01)*COS(RADIANS(AG345))+'Centre of Gravity'!$F$7</f>
        <v>0.80515259826778351</v>
      </c>
      <c r="AI345">
        <f>((0.01)*SIN(RADIANS(AG345)))+'Centre of Gravity'!$F$8</f>
        <v>0.71253620778140514</v>
      </c>
      <c r="AK345">
        <v>342</v>
      </c>
      <c r="AL345">
        <f>(0.01)*COS(RADIANS(AK345))+'Centre of Gravity'!$E$7</f>
        <v>0.71383240126253655</v>
      </c>
      <c r="AM345">
        <f>((0.01)*SIN(RADIANS(AK345)))+'Centre of Gravity'!$E$8</f>
        <v>0.53346266185262881</v>
      </c>
    </row>
    <row r="346" spans="5:39">
      <c r="E346">
        <v>343</v>
      </c>
      <c r="F346">
        <f t="shared" si="46"/>
        <v>0.28679579631331431</v>
      </c>
      <c r="G346">
        <f t="shared" si="47"/>
        <v>0.21221772575365111</v>
      </c>
      <c r="I346">
        <v>343</v>
      </c>
      <c r="J346">
        <f t="shared" si="40"/>
        <v>1.7032714533848707</v>
      </c>
      <c r="K346">
        <f t="shared" si="44"/>
        <v>0.22070926529697826</v>
      </c>
      <c r="M346">
        <v>343</v>
      </c>
      <c r="N346">
        <f t="shared" si="41"/>
        <v>0.79300180238945395</v>
      </c>
      <c r="O346">
        <f t="shared" si="45"/>
        <v>0.40767799450446024</v>
      </c>
      <c r="Q346">
        <v>343</v>
      </c>
      <c r="R346">
        <f t="shared" si="42"/>
        <v>1.5200243360472339</v>
      </c>
      <c r="S346">
        <f t="shared" si="43"/>
        <v>0.27673353135594914</v>
      </c>
      <c r="AG346">
        <v>343</v>
      </c>
      <c r="AH346">
        <f>(0.01)*COS(RADIANS(AG346))+'Centre of Gravity'!$F$7</f>
        <v>0.80520508066446228</v>
      </c>
      <c r="AI346">
        <f>((0.01)*SIN(RADIANS(AG346)))+'Centre of Gravity'!$F$8</f>
        <v>0.7127026606779272</v>
      </c>
      <c r="AK346">
        <v>343</v>
      </c>
      <c r="AL346">
        <f>(0.01)*COS(RADIANS(AK346))+'Centre of Gravity'!$E$7</f>
        <v>0.71388488365921532</v>
      </c>
      <c r="AM346">
        <f>((0.01)*SIN(RADIANS(AK346)))+'Centre of Gravity'!$E$8</f>
        <v>0.53362911474915087</v>
      </c>
    </row>
    <row r="347" spans="5:39">
      <c r="E347">
        <v>344</v>
      </c>
      <c r="F347">
        <f t="shared" si="46"/>
        <v>0.28828238261190181</v>
      </c>
      <c r="G347">
        <f t="shared" si="47"/>
        <v>0.21723635699048202</v>
      </c>
      <c r="I347">
        <v>344</v>
      </c>
      <c r="J347">
        <f t="shared" si="40"/>
        <v>1.7048175229631617</v>
      </c>
      <c r="K347">
        <f t="shared" si="44"/>
        <v>0.225928708720678</v>
      </c>
      <c r="M347">
        <v>344</v>
      </c>
      <c r="N347">
        <f t="shared" si="41"/>
        <v>0.79321071262471232</v>
      </c>
      <c r="O347">
        <f t="shared" si="45"/>
        <v>0.40838326363909255</v>
      </c>
      <c r="Q347">
        <v>344</v>
      </c>
      <c r="R347">
        <f t="shared" si="42"/>
        <v>1.5206205567874611</v>
      </c>
      <c r="S347">
        <f t="shared" si="43"/>
        <v>0.27874633884233135</v>
      </c>
      <c r="AG347">
        <v>344</v>
      </c>
      <c r="AH347">
        <f>(0.01)*COS(RADIANS(AG347))+'Centre of Gravity'!$F$7</f>
        <v>0.80525465006421515</v>
      </c>
      <c r="AI347">
        <f>((0.01)*SIN(RADIANS(AG347)))+'Centre of Gravity'!$F$8</f>
        <v>0.71287000416698454</v>
      </c>
      <c r="AK347">
        <v>344</v>
      </c>
      <c r="AL347">
        <f>(0.01)*COS(RADIANS(AK347))+'Centre of Gravity'!$E$7</f>
        <v>0.71393445305896819</v>
      </c>
      <c r="AM347">
        <f>((0.01)*SIN(RADIANS(AK347)))+'Centre of Gravity'!$E$8</f>
        <v>0.5337964582382082</v>
      </c>
    </row>
    <row r="348" spans="5:39">
      <c r="E348">
        <v>345</v>
      </c>
      <c r="F348">
        <f t="shared" si="46"/>
        <v>0.28968115530409161</v>
      </c>
      <c r="G348">
        <f t="shared" si="47"/>
        <v>0.22228016837375403</v>
      </c>
      <c r="I348">
        <v>345</v>
      </c>
      <c r="J348">
        <f t="shared" si="40"/>
        <v>1.7062722652195603</v>
      </c>
      <c r="K348">
        <f t="shared" si="44"/>
        <v>0.23117433983252378</v>
      </c>
      <c r="M348">
        <v>345</v>
      </c>
      <c r="N348">
        <f t="shared" si="41"/>
        <v>0.79340728239834457</v>
      </c>
      <c r="O348">
        <f t="shared" si="45"/>
        <v>0.40909207134415426</v>
      </c>
      <c r="Q348">
        <v>345</v>
      </c>
      <c r="R348">
        <f t="shared" si="42"/>
        <v>1.5211815583860491</v>
      </c>
      <c r="S348">
        <f t="shared" si="43"/>
        <v>0.28076924525506874</v>
      </c>
      <c r="AG348">
        <v>345</v>
      </c>
      <c r="AH348">
        <f>(0.01)*COS(RADIANS(AG348))+'Centre of Gravity'!$F$7</f>
        <v>0.80530129136772266</v>
      </c>
      <c r="AI348">
        <f>((0.01)*SIN(RADIANS(AG348)))+'Centre of Gravity'!$F$8</f>
        <v>0.71303818727412938</v>
      </c>
      <c r="AK348">
        <v>345</v>
      </c>
      <c r="AL348">
        <f>(0.01)*COS(RADIANS(AK348))+'Centre of Gravity'!$E$7</f>
        <v>0.7139810943624757</v>
      </c>
      <c r="AM348">
        <f>((0.01)*SIN(RADIANS(AK348)))+'Centre of Gravity'!$E$8</f>
        <v>0.53396464134535304</v>
      </c>
    </row>
    <row r="349" spans="5:39">
      <c r="E349">
        <v>346</v>
      </c>
      <c r="F349">
        <f t="shared" si="46"/>
        <v>0.29099168831017136</v>
      </c>
      <c r="G349">
        <f t="shared" si="47"/>
        <v>0.22734762350965959</v>
      </c>
      <c r="I349">
        <v>346</v>
      </c>
      <c r="J349">
        <f t="shared" si="40"/>
        <v>1.7076352370254833</v>
      </c>
      <c r="K349">
        <f t="shared" si="44"/>
        <v>0.23644456076246356</v>
      </c>
      <c r="M349">
        <v>346</v>
      </c>
      <c r="N349">
        <f t="shared" si="41"/>
        <v>0.79359145183329372</v>
      </c>
      <c r="O349">
        <f t="shared" si="45"/>
        <v>0.40980420170995197</v>
      </c>
      <c r="Q349">
        <v>346</v>
      </c>
      <c r="R349">
        <f t="shared" si="42"/>
        <v>1.5217071699564768</v>
      </c>
      <c r="S349">
        <f t="shared" si="43"/>
        <v>0.28280163439727191</v>
      </c>
      <c r="AG349">
        <v>346</v>
      </c>
      <c r="AH349">
        <f>(0.01)*COS(RADIANS(AG349))+'Centre of Gravity'!$F$7</f>
        <v>0.80534499036759188</v>
      </c>
      <c r="AI349">
        <f>((0.01)*SIN(RADIANS(AG349)))+'Centre of Gravity'!$F$8</f>
        <v>0.71320715876915786</v>
      </c>
      <c r="AK349">
        <v>346</v>
      </c>
      <c r="AL349">
        <f>(0.01)*COS(RADIANS(AK349))+'Centre of Gravity'!$E$7</f>
        <v>0.71402479336234492</v>
      </c>
      <c r="AM349">
        <f>((0.01)*SIN(RADIANS(AK349)))+'Centre of Gravity'!$E$8</f>
        <v>0.53413361284038152</v>
      </c>
    </row>
    <row r="350" spans="5:39">
      <c r="E350">
        <v>347</v>
      </c>
      <c r="F350">
        <f t="shared" si="46"/>
        <v>0.29221358242909201</v>
      </c>
      <c r="G350">
        <f t="shared" si="47"/>
        <v>0.23243717880227477</v>
      </c>
      <c r="I350">
        <v>347</v>
      </c>
      <c r="J350">
        <f t="shared" si="40"/>
        <v>1.7089060232065147</v>
      </c>
      <c r="K350">
        <f t="shared" si="44"/>
        <v>0.24173776615014836</v>
      </c>
      <c r="M350">
        <v>347</v>
      </c>
      <c r="N350">
        <f t="shared" si="41"/>
        <v>0.79376316482976561</v>
      </c>
      <c r="O350">
        <f t="shared" si="45"/>
        <v>0.41051943781467776</v>
      </c>
      <c r="Q350">
        <v>347</v>
      </c>
      <c r="R350">
        <f t="shared" si="42"/>
        <v>1.5221972313923682</v>
      </c>
      <c r="S350">
        <f t="shared" si="43"/>
        <v>0.28484288718351986</v>
      </c>
      <c r="AG350">
        <v>347</v>
      </c>
      <c r="AH350">
        <f>(0.01)*COS(RADIANS(AG350))+'Centre of Gravity'!$F$7</f>
        <v>0.8053857337526843</v>
      </c>
      <c r="AI350">
        <f>((0.01)*SIN(RADIANS(AG350)))+'Centre of Gravity'!$F$8</f>
        <v>0.71337686718171589</v>
      </c>
      <c r="AK350">
        <v>347</v>
      </c>
      <c r="AL350">
        <f>(0.01)*COS(RADIANS(AK350))+'Centre of Gravity'!$E$7</f>
        <v>0.71406553674743733</v>
      </c>
      <c r="AM350">
        <f>((0.01)*SIN(RADIANS(AK350)))+'Centre of Gravity'!$E$8</f>
        <v>0.53430332125293956</v>
      </c>
    </row>
    <row r="351" spans="5:39">
      <c r="E351">
        <v>348</v>
      </c>
      <c r="F351">
        <f t="shared" si="46"/>
        <v>0.29334646546006832</v>
      </c>
      <c r="G351">
        <f t="shared" si="47"/>
        <v>0.23754728392375382</v>
      </c>
      <c r="I351">
        <v>348</v>
      </c>
      <c r="J351">
        <f t="shared" si="40"/>
        <v>1.710084236668874</v>
      </c>
      <c r="K351">
        <f t="shared" si="44"/>
        <v>0.24705234363394066</v>
      </c>
      <c r="M351">
        <v>348</v>
      </c>
      <c r="N351">
        <f t="shared" si="41"/>
        <v>0.79392236908231806</v>
      </c>
      <c r="O351">
        <f t="shared" si="45"/>
        <v>0.41123756179048548</v>
      </c>
      <c r="Q351">
        <v>348</v>
      </c>
      <c r="R351">
        <f t="shared" si="42"/>
        <v>1.5226515934162621</v>
      </c>
      <c r="S351">
        <f t="shared" si="43"/>
        <v>0.28689238182843979</v>
      </c>
      <c r="AG351">
        <v>348</v>
      </c>
      <c r="AH351">
        <f>(0.01)*COS(RADIANS(AG351))+'Centre of Gravity'!$F$7</f>
        <v>0.80542350911216998</v>
      </c>
      <c r="AI351">
        <f>((0.01)*SIN(RADIANS(AG351)))+'Centre of Gravity'!$F$8</f>
        <v>0.71354726081697695</v>
      </c>
      <c r="AK351">
        <v>348</v>
      </c>
      <c r="AL351">
        <f>(0.01)*COS(RADIANS(AK351))+'Centre of Gravity'!$E$7</f>
        <v>0.71410331210692302</v>
      </c>
      <c r="AM351">
        <f>((0.01)*SIN(RADIANS(AK351)))+'Centre of Gravity'!$E$8</f>
        <v>0.53447371488820061</v>
      </c>
    </row>
    <row r="352" spans="5:39">
      <c r="E352">
        <v>349</v>
      </c>
      <c r="F352">
        <f t="shared" si="46"/>
        <v>0.29438999231595442</v>
      </c>
      <c r="G352">
        <f t="shared" si="47"/>
        <v>0.24267638228657426</v>
      </c>
      <c r="I352">
        <v>349</v>
      </c>
      <c r="J352">
        <f t="shared" si="40"/>
        <v>1.7111695185173263</v>
      </c>
      <c r="K352">
        <f t="shared" si="44"/>
        <v>0.25238667434205569</v>
      </c>
      <c r="M352">
        <v>349</v>
      </c>
      <c r="N352">
        <f t="shared" si="41"/>
        <v>0.79406901609579361</v>
      </c>
      <c r="O352">
        <f t="shared" si="45"/>
        <v>0.41195835488985549</v>
      </c>
      <c r="Q352">
        <v>349</v>
      </c>
      <c r="R352">
        <f t="shared" si="42"/>
        <v>1.5230701176250852</v>
      </c>
      <c r="S352">
        <f t="shared" si="43"/>
        <v>0.28894949403610914</v>
      </c>
      <c r="AG352">
        <v>349</v>
      </c>
      <c r="AH352">
        <f>(0.01)*COS(RADIANS(AG352))+'Centre of Gravity'!$F$7</f>
        <v>0.80545830493930859</v>
      </c>
      <c r="AI352">
        <f>((0.01)*SIN(RADIANS(AG352)))+'Centre of Gravity'!$F$8</f>
        <v>0.71371828777138913</v>
      </c>
      <c r="AK352">
        <v>349</v>
      </c>
      <c r="AL352">
        <f>(0.01)*COS(RADIANS(AK352))+'Centre of Gravity'!$E$7</f>
        <v>0.71413810793406163</v>
      </c>
      <c r="AM352">
        <f>((0.01)*SIN(RADIANS(AK352)))+'Centre of Gravity'!$E$8</f>
        <v>0.53464474184261279</v>
      </c>
    </row>
    <row r="353" spans="5:39">
      <c r="E353">
        <v>350</v>
      </c>
      <c r="F353">
        <f t="shared" si="46"/>
        <v>0.2953438451283612</v>
      </c>
      <c r="G353">
        <f t="shared" si="47"/>
        <v>0.24782291151768759</v>
      </c>
      <c r="I353">
        <v>350</v>
      </c>
      <c r="J353">
        <f t="shared" si="40"/>
        <v>1.7121615381645077</v>
      </c>
      <c r="K353">
        <f t="shared" si="44"/>
        <v>0.25773913338568438</v>
      </c>
      <c r="M353">
        <v>350</v>
      </c>
      <c r="N353">
        <f t="shared" si="41"/>
        <v>0.79420306120009132</v>
      </c>
      <c r="O353">
        <f t="shared" si="45"/>
        <v>0.41268159755222722</v>
      </c>
      <c r="Q353">
        <v>350</v>
      </c>
      <c r="R353">
        <f t="shared" si="42"/>
        <v>1.5234526765323084</v>
      </c>
      <c r="S353">
        <f t="shared" si="43"/>
        <v>0.29101359719022157</v>
      </c>
      <c r="AG353">
        <v>350</v>
      </c>
      <c r="AH353">
        <f>(0.01)*COS(RADIANS(AG353))+'Centre of Gravity'!$F$7</f>
        <v>0.80549011063495402</v>
      </c>
      <c r="AI353">
        <f>((0.01)*SIN(RADIANS(AG353)))+'Centre of Gravity'!$F$8</f>
        <v>0.71388989594848529</v>
      </c>
      <c r="AK353">
        <v>350</v>
      </c>
      <c r="AL353">
        <f>(0.01)*COS(RADIANS(AK353))+'Centre of Gravity'!$E$7</f>
        <v>0.71416991362970705</v>
      </c>
      <c r="AM353">
        <f>((0.01)*SIN(RADIANS(AK353)))+'Centre of Gravity'!$E$8</f>
        <v>0.53481635001970895</v>
      </c>
    </row>
    <row r="354" spans="5:39">
      <c r="E354">
        <v>351</v>
      </c>
      <c r="F354">
        <f t="shared" si="46"/>
        <v>0.29620773334448181</v>
      </c>
      <c r="G354">
        <f t="shared" si="47"/>
        <v>0.25298530393443469</v>
      </c>
      <c r="I354">
        <v>351</v>
      </c>
      <c r="J354">
        <f t="shared" si="40"/>
        <v>1.7130599934316235</v>
      </c>
      <c r="K354">
        <f t="shared" si="44"/>
        <v>0.26310809035395188</v>
      </c>
      <c r="M354">
        <v>351</v>
      </c>
      <c r="N354">
        <f t="shared" si="41"/>
        <v>0.79432446356377395</v>
      </c>
      <c r="O354">
        <f t="shared" si="45"/>
        <v>0.41340706947087946</v>
      </c>
      <c r="Q354">
        <v>351</v>
      </c>
      <c r="R354">
        <f t="shared" si="42"/>
        <v>1.5237991536067832</v>
      </c>
      <c r="S354">
        <f t="shared" si="43"/>
        <v>0.29308406254496094</v>
      </c>
      <c r="AG354">
        <v>351</v>
      </c>
      <c r="AH354">
        <f>(0.01)*COS(RADIANS(AG354))+'Centre of Gravity'!$F$7</f>
        <v>0.80551891651078333</v>
      </c>
      <c r="AI354">
        <f>((0.01)*SIN(RADIANS(AG354)))+'Centre of Gravity'!$F$8</f>
        <v>0.71406203307475224</v>
      </c>
      <c r="AK354">
        <v>351</v>
      </c>
      <c r="AL354">
        <f>(0.01)*COS(RADIANS(AK354))+'Centre of Gravity'!$E$7</f>
        <v>0.71419871950553637</v>
      </c>
      <c r="AM354">
        <f>((0.01)*SIN(RADIANS(AK354)))+'Centre of Gravity'!$E$8</f>
        <v>0.53498848714597591</v>
      </c>
    </row>
    <row r="355" spans="5:39">
      <c r="E355">
        <v>352</v>
      </c>
      <c r="F355">
        <f t="shared" si="46"/>
        <v>0.29698139381559691</v>
      </c>
      <c r="G355">
        <f t="shared" si="47"/>
        <v>0.25816198702207627</v>
      </c>
      <c r="I355">
        <v>352</v>
      </c>
      <c r="J355">
        <f t="shared" si="40"/>
        <v>1.7138646106404958</v>
      </c>
      <c r="K355">
        <f t="shared" si="44"/>
        <v>0.26849190981055543</v>
      </c>
      <c r="M355">
        <v>352</v>
      </c>
      <c r="N355">
        <f t="shared" si="41"/>
        <v>0.79443318620650527</v>
      </c>
      <c r="O355">
        <f t="shared" si="45"/>
        <v>0.41413454966003799</v>
      </c>
      <c r="Q355">
        <v>352</v>
      </c>
      <c r="R355">
        <f t="shared" si="42"/>
        <v>1.5241094433082361</v>
      </c>
      <c r="S355">
        <f t="shared" si="43"/>
        <v>0.29516025941652324</v>
      </c>
      <c r="AG355">
        <v>352</v>
      </c>
      <c r="AH355">
        <f>(0.01)*COS(RADIANS(AG355))+'Centre of Gravity'!$F$7</f>
        <v>0.80554471379224768</v>
      </c>
      <c r="AI355">
        <f>((0.01)*SIN(RADIANS(AG355)))+'Centre of Gravity'!$F$8</f>
        <v>0.71423464671555392</v>
      </c>
      <c r="AK355">
        <v>352</v>
      </c>
      <c r="AL355">
        <f>(0.01)*COS(RADIANS(AK355))+'Centre of Gravity'!$E$7</f>
        <v>0.71422451678700072</v>
      </c>
      <c r="AM355">
        <f>((0.01)*SIN(RADIANS(AK355)))+'Centre of Gravity'!$E$8</f>
        <v>0.53516110078677759</v>
      </c>
    </row>
    <row r="356" spans="5:39">
      <c r="E356">
        <v>353</v>
      </c>
      <c r="F356">
        <f t="shared" si="46"/>
        <v>0.29766459087723252</v>
      </c>
      <c r="G356">
        <f t="shared" si="47"/>
        <v>0.26335138391279633</v>
      </c>
      <c r="I356">
        <v>353</v>
      </c>
      <c r="J356">
        <f t="shared" si="40"/>
        <v>1.7145751446969284</v>
      </c>
      <c r="K356">
        <f t="shared" si="44"/>
        <v>0.27388895179193451</v>
      </c>
      <c r="M356">
        <v>353</v>
      </c>
      <c r="N356">
        <f t="shared" si="41"/>
        <v>0.79452919601031535</v>
      </c>
      <c r="O356">
        <f t="shared" si="45"/>
        <v>0.41486381652219007</v>
      </c>
      <c r="Q356">
        <v>353</v>
      </c>
      <c r="R356">
        <f t="shared" si="42"/>
        <v>1.5243834511194183</v>
      </c>
      <c r="S356">
        <f t="shared" si="43"/>
        <v>0.29724155537522884</v>
      </c>
      <c r="AG356">
        <v>353</v>
      </c>
      <c r="AH356">
        <f>(0.01)*COS(RADIANS(AG356))+'Centre of Gravity'!$F$7</f>
        <v>0.80556749462124522</v>
      </c>
      <c r="AI356">
        <f>((0.01)*SIN(RADIANS(AG356)))+'Centre of Gravity'!$F$8</f>
        <v>0.71440768429110313</v>
      </c>
      <c r="AK356">
        <v>353</v>
      </c>
      <c r="AL356">
        <f>(0.01)*COS(RADIANS(AK356))+'Centre of Gravity'!$E$7</f>
        <v>0.71424729761599826</v>
      </c>
      <c r="AM356">
        <f>((0.01)*SIN(RADIANS(AK356)))+'Centre of Gravity'!$E$8</f>
        <v>0.53533413836232679</v>
      </c>
    </row>
    <row r="357" spans="5:39">
      <c r="E357">
        <v>354</v>
      </c>
      <c r="F357">
        <f t="shared" si="46"/>
        <v>0.29825711642094516</v>
      </c>
      <c r="G357">
        <f t="shared" si="47"/>
        <v>0.26855191386603072</v>
      </c>
      <c r="I357">
        <v>354</v>
      </c>
      <c r="J357">
        <f t="shared" si="40"/>
        <v>1.7151913791653643</v>
      </c>
      <c r="K357">
        <f t="shared" si="44"/>
        <v>0.27929757230681884</v>
      </c>
      <c r="M357">
        <v>354</v>
      </c>
      <c r="N357">
        <f t="shared" si="41"/>
        <v>0.79461246372968775</v>
      </c>
      <c r="O357">
        <f t="shared" si="45"/>
        <v>0.41559464791558476</v>
      </c>
      <c r="Q357">
        <v>354</v>
      </c>
      <c r="R357">
        <f t="shared" si="42"/>
        <v>1.5246210935748958</v>
      </c>
      <c r="S357">
        <f t="shared" si="43"/>
        <v>0.29932731643816662</v>
      </c>
      <c r="AG357">
        <v>354</v>
      </c>
      <c r="AH357">
        <f>(0.01)*COS(RADIANS(AG357))+'Centre of Gravity'!$F$7</f>
        <v>0.80558725205851467</v>
      </c>
      <c r="AI357">
        <f>((0.01)*SIN(RADIANS(AG357)))+'Centre of Gravity'!$F$8</f>
        <v>0.71458109309247808</v>
      </c>
      <c r="AK357">
        <v>354</v>
      </c>
      <c r="AL357">
        <f>(0.01)*COS(RADIANS(AK357))+'Centre of Gravity'!$E$7</f>
        <v>0.71426705505326771</v>
      </c>
      <c r="AM357">
        <f>((0.01)*SIN(RADIANS(AK357)))+'Centre of Gravity'!$E$8</f>
        <v>0.53550754716370175</v>
      </c>
    </row>
    <row r="358" spans="5:39">
      <c r="E358">
        <v>355</v>
      </c>
      <c r="F358">
        <f t="shared" si="46"/>
        <v>0.29875878995771449</v>
      </c>
      <c r="G358">
        <f t="shared" si="47"/>
        <v>0.27376199274997726</v>
      </c>
      <c r="I358">
        <v>355</v>
      </c>
      <c r="J358">
        <f t="shared" si="40"/>
        <v>1.7157131263348155</v>
      </c>
      <c r="K358">
        <f t="shared" si="44"/>
        <v>0.28471612383700534</v>
      </c>
      <c r="M358">
        <v>355</v>
      </c>
      <c r="N358">
        <f t="shared" si="41"/>
        <v>0.79468296400046845</v>
      </c>
      <c r="O358">
        <f t="shared" si="45"/>
        <v>0.4163268212218999</v>
      </c>
      <c r="Q358">
        <v>355</v>
      </c>
      <c r="R358">
        <f t="shared" si="42"/>
        <v>1.5248222982864752</v>
      </c>
      <c r="S358">
        <f t="shared" si="43"/>
        <v>0.30141690726231163</v>
      </c>
      <c r="AG358">
        <v>355</v>
      </c>
      <c r="AH358">
        <f>(0.01)*COS(RADIANS(AG358))+'Centre of Gravity'!$F$7</f>
        <v>0.8056039800857494</v>
      </c>
      <c r="AI358">
        <f>((0.01)*SIN(RADIANS(AG358)))+'Centre of Gravity'!$F$8</f>
        <v>0.71475482029767801</v>
      </c>
      <c r="AK358">
        <v>355</v>
      </c>
      <c r="AL358">
        <f>(0.01)*COS(RADIANS(AK358))+'Centre of Gravity'!$E$7</f>
        <v>0.71428378308050244</v>
      </c>
      <c r="AM358">
        <f>((0.01)*SIN(RADIANS(AK358)))+'Centre of Gravity'!$E$8</f>
        <v>0.53568127436890167</v>
      </c>
    </row>
    <row r="359" spans="5:39">
      <c r="E359">
        <v>356</v>
      </c>
      <c r="F359">
        <f t="shared" si="46"/>
        <v>0.29916945867292127</v>
      </c>
      <c r="G359">
        <f t="shared" si="47"/>
        <v>0.27898003352413669</v>
      </c>
      <c r="I359">
        <v>356</v>
      </c>
      <c r="J359">
        <f t="shared" si="40"/>
        <v>1.7161402272760391</v>
      </c>
      <c r="K359">
        <f t="shared" si="44"/>
        <v>0.29014295583920718</v>
      </c>
      <c r="M359">
        <v>356</v>
      </c>
      <c r="N359">
        <f t="shared" si="41"/>
        <v>0.79474067534759207</v>
      </c>
      <c r="O359">
        <f t="shared" si="45"/>
        <v>0.4170601134140538</v>
      </c>
      <c r="Q359">
        <v>356</v>
      </c>
      <c r="R359">
        <f t="shared" si="42"/>
        <v>1.5249870039652518</v>
      </c>
      <c r="S359">
        <f t="shared" si="43"/>
        <v>0.3035096913380565</v>
      </c>
      <c r="AG359">
        <v>356</v>
      </c>
      <c r="AH359">
        <f>(0.01)*COS(RADIANS(AG359))+'Centre of Gravity'!$F$7</f>
        <v>0.8056176736074302</v>
      </c>
      <c r="AI359">
        <f>((0.01)*SIN(RADIANS(AG359)))+'Centre of Gravity'!$F$8</f>
        <v>0.71492881298771338</v>
      </c>
      <c r="AK359">
        <v>356</v>
      </c>
      <c r="AL359">
        <f>(0.01)*COS(RADIANS(AK359))+'Centre of Gravity'!$E$7</f>
        <v>0.71429747660218323</v>
      </c>
      <c r="AM359">
        <f>((0.01)*SIN(RADIANS(AK359)))+'Centre of Gravity'!$E$8</f>
        <v>0.53585526705893705</v>
      </c>
    </row>
    <row r="360" spans="5:39">
      <c r="E360">
        <v>357</v>
      </c>
      <c r="F360">
        <f t="shared" si="46"/>
        <v>0.2994889974728967</v>
      </c>
      <c r="G360">
        <f t="shared" si="47"/>
        <v>0.28420444672274098</v>
      </c>
      <c r="I360">
        <v>357</v>
      </c>
      <c r="J360">
        <f t="shared" si="40"/>
        <v>1.7164725518899515</v>
      </c>
      <c r="K360">
        <f t="shared" si="44"/>
        <v>0.29557641524782563</v>
      </c>
      <c r="M360">
        <v>357</v>
      </c>
      <c r="N360">
        <f t="shared" si="41"/>
        <v>0.79478558019162338</v>
      </c>
      <c r="O360">
        <f t="shared" si="45"/>
        <v>0.41779430112414112</v>
      </c>
      <c r="Q360">
        <v>357</v>
      </c>
      <c r="R360">
        <f t="shared" si="42"/>
        <v>1.5251151604402802</v>
      </c>
      <c r="S360">
        <f t="shared" si="43"/>
        <v>0.30560503118309862</v>
      </c>
      <c r="AG360">
        <v>357</v>
      </c>
      <c r="AH360">
        <f>(0.01)*COS(RADIANS(AG360))+'Centre of Gravity'!$F$7</f>
        <v>0.80562832845237764</v>
      </c>
      <c r="AI360">
        <f>((0.01)*SIN(RADIANS(AG360)))+'Centre of Gravity'!$F$8</f>
        <v>0.71510301816272515</v>
      </c>
      <c r="AK360">
        <v>357</v>
      </c>
      <c r="AL360">
        <f>(0.01)*COS(RADIANS(AK360))+'Centre of Gravity'!$E$7</f>
        <v>0.71430813144713068</v>
      </c>
      <c r="AM360">
        <f>((0.01)*SIN(RADIANS(AK360)))+'Centre of Gravity'!$E$8</f>
        <v>0.53602947223394881</v>
      </c>
    </row>
    <row r="361" spans="5:39">
      <c r="E361">
        <v>358</v>
      </c>
      <c r="F361">
        <f t="shared" si="46"/>
        <v>0.29971730902302685</v>
      </c>
      <c r="G361">
        <f t="shared" si="47"/>
        <v>0.28943364093891999</v>
      </c>
      <c r="I361">
        <v>358</v>
      </c>
      <c r="J361">
        <f t="shared" si="40"/>
        <v>1.7167099989472558</v>
      </c>
      <c r="K361">
        <f t="shared" si="44"/>
        <v>0.30101484697848996</v>
      </c>
      <c r="M361">
        <v>358</v>
      </c>
      <c r="N361">
        <f t="shared" si="41"/>
        <v>0.79481766485411165</v>
      </c>
      <c r="O361">
        <f t="shared" si="45"/>
        <v>0.41852916071147311</v>
      </c>
      <c r="Q361">
        <v>358</v>
      </c>
      <c r="R361">
        <f t="shared" si="42"/>
        <v>1.5252067286738569</v>
      </c>
      <c r="S361">
        <f t="shared" si="43"/>
        <v>0.30770228853662318</v>
      </c>
      <c r="AG361">
        <v>358</v>
      </c>
      <c r="AH361">
        <f>(0.01)*COS(RADIANS(AG361))+'Centre of Gravity'!$F$7</f>
        <v>0.80563594137502292</v>
      </c>
      <c r="AI361">
        <f>((0.01)*SIN(RADIANS(AG361)))+'Centre of Gravity'!$F$8</f>
        <v>0.71527738275812958</v>
      </c>
      <c r="AK361">
        <v>358</v>
      </c>
      <c r="AL361">
        <f>(0.01)*COS(RADIANS(AK361))+'Centre of Gravity'!$E$7</f>
        <v>0.71431574436977596</v>
      </c>
      <c r="AM361">
        <f>((0.01)*SIN(RADIANS(AK361)))+'Centre of Gravity'!$E$8</f>
        <v>0.53620383682935324</v>
      </c>
    </row>
    <row r="362" spans="5:39">
      <c r="E362">
        <v>359</v>
      </c>
      <c r="F362">
        <f t="shared" si="46"/>
        <v>0.29985432377740173</v>
      </c>
      <c r="G362">
        <f t="shared" si="47"/>
        <v>0.29466602330945868</v>
      </c>
      <c r="I362">
        <v>359</v>
      </c>
      <c r="J362">
        <f t="shared" si="40"/>
        <v>1.7168524961192784</v>
      </c>
      <c r="K362">
        <f t="shared" si="44"/>
        <v>0.30645659443221124</v>
      </c>
      <c r="M362">
        <v>359</v>
      </c>
      <c r="N362">
        <f t="shared" si="41"/>
        <v>0.79483691956175795</v>
      </c>
      <c r="O362">
        <f t="shared" si="45"/>
        <v>0.41926446833070069</v>
      </c>
      <c r="Q362">
        <v>359</v>
      </c>
      <c r="R362">
        <f t="shared" si="42"/>
        <v>1.5252616807734107</v>
      </c>
      <c r="S362">
        <f t="shared" si="43"/>
        <v>0.30980082455372349</v>
      </c>
      <c r="AG362">
        <v>359</v>
      </c>
      <c r="AH362">
        <f>(0.01)*COS(RADIANS(AG362))+'Centre of Gravity'!$F$7</f>
        <v>0.80564051005639581</v>
      </c>
      <c r="AI362">
        <f>((0.01)*SIN(RADIANS(AG362)))+'Centre of Gravity'!$F$8</f>
        <v>0.71545185366078179</v>
      </c>
      <c r="AK362">
        <v>359</v>
      </c>
      <c r="AL362">
        <f>(0.01)*COS(RADIANS(AK362))+'Centre of Gravity'!$E$7</f>
        <v>0.71432031305114885</v>
      </c>
      <c r="AM362">
        <f>((0.01)*SIN(RADIANS(AK362)))+'Centre of Gravity'!$E$8</f>
        <v>0.53637830773200545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Wheel Diameter</vt:lpstr>
      <vt:lpstr>Trail Calculation</vt:lpstr>
      <vt:lpstr>Centre of Gravity</vt:lpstr>
      <vt:lpstr>Gearbox Calculator</vt:lpstr>
      <vt:lpstr>Resistance to Motion</vt:lpstr>
      <vt:lpstr>Shift Point Data</vt:lpstr>
      <vt:lpstr>Bike Drawings</vt:lpstr>
      <vt:lpstr>ZXR750 Data</vt:lpstr>
      <vt:lpstr>ER6N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Noah Kenneford (2400270)</dc:creator>
  <cp:keywords/>
  <dc:description/>
  <cp:lastModifiedBy>Noah Kenneford (2400270)</cp:lastModifiedBy>
  <cp:revision/>
  <dcterms:created xsi:type="dcterms:W3CDTF">2015-06-05T18:17:20Z</dcterms:created>
  <dcterms:modified xsi:type="dcterms:W3CDTF">2025-12-14T07:23:47Z</dcterms:modified>
  <cp:category/>
  <cp:contentStatus/>
</cp:coreProperties>
</file>