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er-ms\Desktop\"/>
    </mc:Choice>
  </mc:AlternateContent>
  <bookViews>
    <workbookView xWindow="120" yWindow="120" windowWidth="17175" windowHeight="9435"/>
  </bookViews>
  <sheets>
    <sheet name="Sample Data" sheetId="4" r:id="rId1"/>
    <sheet name="June" sheetId="5" r:id="rId2"/>
    <sheet name="July" sheetId="6" r:id="rId3"/>
    <sheet name="August" sheetId="7" r:id="rId4"/>
    <sheet name="summary" sheetId="8" r:id="rId5"/>
    <sheet name="Formula Examples" sheetId="9" r:id="rId6"/>
  </sheets>
  <definedNames>
    <definedName name="_xlnm.Print_Area" localSheetId="0">'Sample Data'!$E$1:$M$19</definedName>
  </definedNames>
  <calcPr calcId="152511"/>
</workbook>
</file>

<file path=xl/calcChain.xml><?xml version="1.0" encoding="utf-8"?>
<calcChain xmlns="http://schemas.openxmlformats.org/spreadsheetml/2006/main">
  <c r="E29" i="9" l="1"/>
  <c r="E28" i="9"/>
  <c r="E27" i="9"/>
  <c r="E26" i="9"/>
  <c r="E25" i="9"/>
  <c r="E18" i="9"/>
  <c r="E17" i="9"/>
  <c r="E16" i="9"/>
  <c r="E14" i="9"/>
  <c r="D10" i="9"/>
  <c r="E10" i="9" s="1"/>
  <c r="C10" i="9"/>
  <c r="B10" i="9"/>
  <c r="E8" i="9"/>
  <c r="E7" i="9"/>
  <c r="E22" i="9" s="1"/>
  <c r="E6" i="9"/>
  <c r="E23" i="9" s="1"/>
  <c r="E20" i="9" l="1"/>
  <c r="E24" i="9"/>
  <c r="E21" i="9"/>
  <c r="E15" i="9"/>
  <c r="E19" i="9"/>
  <c r="D3" i="8" l="1"/>
  <c r="D5" i="8"/>
  <c r="D18" i="4"/>
  <c r="M17" i="4" l="1"/>
  <c r="M2" i="4"/>
  <c r="M3" i="4"/>
  <c r="M4" i="4"/>
  <c r="M5" i="4"/>
  <c r="M6" i="4"/>
  <c r="M7" i="4"/>
  <c r="M8" i="4"/>
  <c r="M9" i="4"/>
  <c r="M10" i="4"/>
  <c r="M11" i="4"/>
  <c r="M12" i="4"/>
  <c r="M13" i="4"/>
  <c r="M14" i="4"/>
  <c r="M15" i="4"/>
  <c r="M16" i="4"/>
  <c r="I18" i="6" l="1"/>
  <c r="I18" i="7"/>
  <c r="I17" i="7"/>
  <c r="I16" i="7"/>
  <c r="I15" i="7"/>
  <c r="I14" i="7"/>
  <c r="I13" i="7"/>
  <c r="I12" i="7"/>
  <c r="I11" i="7"/>
  <c r="I10" i="7"/>
  <c r="I9" i="7"/>
  <c r="I8" i="7"/>
  <c r="I7" i="7"/>
  <c r="I6" i="7"/>
  <c r="I5" i="7"/>
  <c r="I4" i="7"/>
  <c r="I3" i="7"/>
  <c r="I2" i="7"/>
  <c r="I17" i="6"/>
  <c r="I16" i="6"/>
  <c r="I15" i="6"/>
  <c r="I14" i="6"/>
  <c r="I13" i="6"/>
  <c r="I12" i="6"/>
  <c r="I11" i="6"/>
  <c r="I10" i="6"/>
  <c r="I9" i="6"/>
  <c r="I8" i="6"/>
  <c r="I7" i="6"/>
  <c r="I6" i="6"/>
  <c r="I5" i="6"/>
  <c r="I4" i="6"/>
  <c r="I3" i="6"/>
  <c r="I2" i="6"/>
  <c r="I17" i="5"/>
  <c r="I16" i="5"/>
  <c r="I15" i="5"/>
  <c r="I14" i="5"/>
  <c r="I13" i="5"/>
  <c r="I12" i="5"/>
  <c r="I11" i="5"/>
  <c r="I10" i="5"/>
  <c r="I9" i="5"/>
  <c r="I8" i="5"/>
  <c r="I7" i="5"/>
  <c r="I6" i="5"/>
  <c r="I5" i="5"/>
  <c r="I4" i="5"/>
  <c r="I3" i="5"/>
  <c r="I2" i="5"/>
  <c r="M18" i="4" l="1"/>
  <c r="D6" i="8" s="1"/>
  <c r="I18" i="5"/>
</calcChain>
</file>

<file path=xl/comments1.xml><?xml version="1.0" encoding="utf-8"?>
<comments xmlns="http://schemas.openxmlformats.org/spreadsheetml/2006/main">
  <authors>
    <author>cis-sjd</author>
  </authors>
  <commentList>
    <comment ref="D25" authorId="0" shapeId="0">
      <text>
        <r>
          <rPr>
            <sz val="8"/>
            <color indexed="81"/>
            <rFont val="Tahoma"/>
            <family val="2"/>
          </rPr>
          <t xml:space="preserve">The dollar sign $ in these formulae lock the cell reference to cell b1, so that when the cell is copied the cell reference does not change.
</t>
        </r>
      </text>
    </comment>
    <comment ref="D26" authorId="0" shapeId="0">
      <text>
        <r>
          <rPr>
            <sz val="8"/>
            <color indexed="81"/>
            <rFont val="Tahoma"/>
            <family val="2"/>
          </rPr>
          <t>The dollar sign $ in these formulae lock the cell reference to cell b1, so that when the cell is copied the cell reference does not change.</t>
        </r>
      </text>
    </comment>
    <comment ref="E35" authorId="0" shapeId="0">
      <text>
        <r>
          <rPr>
            <b/>
            <sz val="8"/>
            <color indexed="81"/>
            <rFont val="Tahoma"/>
            <family val="2"/>
          </rPr>
          <t xml:space="preserve">The dates and times recorded in these cells will remain unchanged by saving and opening a document.  For an up to date time or date stamp use =Now()
</t>
        </r>
      </text>
    </comment>
    <comment ref="E36" authorId="0" shapeId="0">
      <text>
        <r>
          <rPr>
            <b/>
            <sz val="8"/>
            <color indexed="81"/>
            <rFont val="Tahoma"/>
            <family val="2"/>
          </rPr>
          <t>The dates and times recorded in these cells will remain unchanged by saving and opening a document.  For an up to date time or date stamp use =Now()</t>
        </r>
        <r>
          <rPr>
            <sz val="8"/>
            <color indexed="81"/>
            <rFont val="Tahoma"/>
            <family val="2"/>
          </rPr>
          <t xml:space="preserve">
</t>
        </r>
      </text>
    </comment>
    <comment ref="E37" authorId="0" shapeId="0">
      <text>
        <r>
          <rPr>
            <b/>
            <sz val="8"/>
            <color indexed="81"/>
            <rFont val="Tahoma"/>
            <family val="2"/>
          </rPr>
          <t>The dates and times recorded in these cells will remain unchanged by saving and opening a document.  For an up to date time or date stamp use =Now()</t>
        </r>
        <r>
          <rPr>
            <sz val="8"/>
            <color indexed="81"/>
            <rFont val="Tahoma"/>
            <family val="2"/>
          </rPr>
          <t xml:space="preserve">
</t>
        </r>
      </text>
    </comment>
  </commentList>
</comments>
</file>

<file path=xl/sharedStrings.xml><?xml version="1.0" encoding="utf-8"?>
<sst xmlns="http://schemas.openxmlformats.org/spreadsheetml/2006/main" count="512" uniqueCount="381">
  <si>
    <t>Forname</t>
  </si>
  <si>
    <t>Surname</t>
  </si>
  <si>
    <t>Module 1</t>
  </si>
  <si>
    <t>Module 2</t>
  </si>
  <si>
    <t>Module 3</t>
  </si>
  <si>
    <t>Module 4</t>
  </si>
  <si>
    <t>Module 5</t>
  </si>
  <si>
    <t>Module 6</t>
  </si>
  <si>
    <t>Module 7</t>
  </si>
  <si>
    <t>Total</t>
  </si>
  <si>
    <t>Joe</t>
  </si>
  <si>
    <t>Bloggs</t>
  </si>
  <si>
    <t>Amy</t>
  </si>
  <si>
    <t>Body</t>
  </si>
  <si>
    <t>Johnny</t>
  </si>
  <si>
    <t>Comhome</t>
  </si>
  <si>
    <t>David</t>
  </si>
  <si>
    <t>Crockett</t>
  </si>
  <si>
    <t>John</t>
  </si>
  <si>
    <t>Nathan Turner</t>
  </si>
  <si>
    <t>Martha</t>
  </si>
  <si>
    <t>Stewart</t>
  </si>
  <si>
    <t>Mathew</t>
  </si>
  <si>
    <t>Stewdent</t>
  </si>
  <si>
    <t>Willf</t>
  </si>
  <si>
    <t>Unguent</t>
  </si>
  <si>
    <t>Avery</t>
  </si>
  <si>
    <t>Won</t>
  </si>
  <si>
    <t>Perfect</t>
  </si>
  <si>
    <t>Ztudent</t>
  </si>
  <si>
    <t xml:space="preserve">David </t>
  </si>
  <si>
    <t>Jones</t>
  </si>
  <si>
    <t>Jennifer</t>
  </si>
  <si>
    <t>Thomas</t>
  </si>
  <si>
    <t>Henry</t>
  </si>
  <si>
    <t>Winkler</t>
  </si>
  <si>
    <t>Julie</t>
  </si>
  <si>
    <t>Roberts</t>
  </si>
  <si>
    <t>Amelia</t>
  </si>
  <si>
    <t>Heart</t>
  </si>
  <si>
    <t>Robert</t>
  </si>
  <si>
    <t xml:space="preserve">Joie Cossette  </t>
  </si>
  <si>
    <t xml:space="preserve">Rolf Seavey  </t>
  </si>
  <si>
    <t xml:space="preserve">Brian Ronk  </t>
  </si>
  <si>
    <t xml:space="preserve">Evelyn Legendre  </t>
  </si>
  <si>
    <t xml:space="preserve">Ida Schebler  </t>
  </si>
  <si>
    <t xml:space="preserve">Wilfred King  </t>
  </si>
  <si>
    <t xml:space="preserve">Valerie Steedley  </t>
  </si>
  <si>
    <t xml:space="preserve">Edgardo Joaquin  </t>
  </si>
  <si>
    <t xml:space="preserve">Yukiko Soltero  </t>
  </si>
  <si>
    <t xml:space="preserve">Ivory Walquist  </t>
  </si>
  <si>
    <t xml:space="preserve">Min Lamacchia  </t>
  </si>
  <si>
    <t xml:space="preserve">Annika Trezza  </t>
  </si>
  <si>
    <t xml:space="preserve">Mao Schaefer  </t>
  </si>
  <si>
    <t xml:space="preserve">Vashti Vitiello  </t>
  </si>
  <si>
    <t xml:space="preserve">Opal Midkiff  </t>
  </si>
  <si>
    <t xml:space="preserve">Lesa Simpler  </t>
  </si>
  <si>
    <t xml:space="preserve">Samuel Perrault  </t>
  </si>
  <si>
    <t xml:space="preserve">Kiersten Spidle  </t>
  </si>
  <si>
    <t xml:space="preserve">Shawnna Calvillo  </t>
  </si>
  <si>
    <t xml:space="preserve">Kacey Meekins  </t>
  </si>
  <si>
    <t xml:space="preserve">Luba Wunder  </t>
  </si>
  <si>
    <t xml:space="preserve">Brain Andre  </t>
  </si>
  <si>
    <t xml:space="preserve">Jocelyn Garneau  </t>
  </si>
  <si>
    <t xml:space="preserve">Stanton Gore  </t>
  </si>
  <si>
    <t xml:space="preserve">Javier Sell  </t>
  </si>
  <si>
    <t xml:space="preserve">Shaina Mayhall  </t>
  </si>
  <si>
    <t xml:space="preserve">Elden Strozier  </t>
  </si>
  <si>
    <t xml:space="preserve">Hilma Studstill  </t>
  </si>
  <si>
    <t xml:space="preserve">Jeff Fazzino  </t>
  </si>
  <si>
    <t xml:space="preserve">Mica Amezquita  </t>
  </si>
  <si>
    <t>Jake</t>
  </si>
  <si>
    <t>Gray</t>
  </si>
  <si>
    <t>jake.gray@uwtsd.ac.uk</t>
  </si>
  <si>
    <t>Kevin</t>
  </si>
  <si>
    <t>Chapman</t>
  </si>
  <si>
    <t>kevin.chapman@uwtsd.ac.uk</t>
  </si>
  <si>
    <t>Alison</t>
  </si>
  <si>
    <t>Knox</t>
  </si>
  <si>
    <t>alison.knox@uwtsd.ac.uk</t>
  </si>
  <si>
    <t>Luke</t>
  </si>
  <si>
    <t>Grant</t>
  </si>
  <si>
    <t>luke.grant@uwtsd.ac.uk</t>
  </si>
  <si>
    <t>Matt</t>
  </si>
  <si>
    <t>Mackay</t>
  </si>
  <si>
    <t>matt.mackay@uwtsd.ac.uk</t>
  </si>
  <si>
    <t>Katherine</t>
  </si>
  <si>
    <t>Underwood</t>
  </si>
  <si>
    <t>katherine.underwood@uwtsd.ac.uk</t>
  </si>
  <si>
    <t>Jan</t>
  </si>
  <si>
    <t>Metcalfe</t>
  </si>
  <si>
    <t>jan.metcalfe@uwtsd.ac.uk</t>
  </si>
  <si>
    <t>Brian</t>
  </si>
  <si>
    <t>Wallace</t>
  </si>
  <si>
    <t>brian.wallace@uwtsd.ac.uk</t>
  </si>
  <si>
    <t>McLean</t>
  </si>
  <si>
    <t>john.mclean@uwtsd.ac.uk</t>
  </si>
  <si>
    <t>Jason</t>
  </si>
  <si>
    <t>Churchill</t>
  </si>
  <si>
    <t>jason.churchill@uwtsd.ac.uk</t>
  </si>
  <si>
    <t>Abigail</t>
  </si>
  <si>
    <t>Walsh</t>
  </si>
  <si>
    <t>abigail.walsh@uwtsd.ac.uk</t>
  </si>
  <si>
    <t>James</t>
  </si>
  <si>
    <t>Young</t>
  </si>
  <si>
    <t>james.young@uwtsd.ac.uk</t>
  </si>
  <si>
    <t>Virginia</t>
  </si>
  <si>
    <t>Poole</t>
  </si>
  <si>
    <t>virginia.poole@uwtsd.ac.uk</t>
  </si>
  <si>
    <t>Diane</t>
  </si>
  <si>
    <t>Ball</t>
  </si>
  <si>
    <t>diane.ball@uwtsd.ac.uk</t>
  </si>
  <si>
    <t>Una</t>
  </si>
  <si>
    <t>Fisher</t>
  </si>
  <si>
    <t>una.fisher@uwtsd.ac.uk</t>
  </si>
  <si>
    <t>Samantha</t>
  </si>
  <si>
    <t>Abraham</t>
  </si>
  <si>
    <t>samantha.abraham@uwtsd.ac.uk</t>
  </si>
  <si>
    <t>Lewis</t>
  </si>
  <si>
    <t>brian.lewis@uwtsd.ac.uk</t>
  </si>
  <si>
    <t>Tim</t>
  </si>
  <si>
    <t>Bond</t>
  </si>
  <si>
    <t>Julia</t>
  </si>
  <si>
    <t>Randall</t>
  </si>
  <si>
    <t>julia.randall@uwtsd.ac.uk</t>
  </si>
  <si>
    <t>jan.mclean@uwtsd.ac.uk</t>
  </si>
  <si>
    <t>Austin</t>
  </si>
  <si>
    <t>Bower</t>
  </si>
  <si>
    <t>austin.bower@uwtsd.ac.uk</t>
  </si>
  <si>
    <t>Mitchell</t>
  </si>
  <si>
    <t>una.mitchell@uwtsd.ac.uk</t>
  </si>
  <si>
    <t>Oliver</t>
  </si>
  <si>
    <t>Taylor</t>
  </si>
  <si>
    <t>oliver.taylor@uwtsd.ac.uk</t>
  </si>
  <si>
    <t>Kimberly</t>
  </si>
  <si>
    <t>May</t>
  </si>
  <si>
    <t>kimberly.may@uwtsd.ac.uk</t>
  </si>
  <si>
    <t>Lucas</t>
  </si>
  <si>
    <t>lucas.churchill@uwtsd.ac.uk</t>
  </si>
  <si>
    <t>Felicity</t>
  </si>
  <si>
    <t>Parsons</t>
  </si>
  <si>
    <t>felicity.parsons@uwtsd.ac.uk</t>
  </si>
  <si>
    <t>Nicola</t>
  </si>
  <si>
    <t>Wilkins</t>
  </si>
  <si>
    <t>nicola.wilkins@uwtsd.ac.uk</t>
  </si>
  <si>
    <t>Chloe</t>
  </si>
  <si>
    <t>Murray</t>
  </si>
  <si>
    <t>chloe.murray@uwtsd.ac.uk</t>
  </si>
  <si>
    <t>Neil</t>
  </si>
  <si>
    <t>Mills</t>
  </si>
  <si>
    <t>neil.mills@uwtsd.ac.uk</t>
  </si>
  <si>
    <t>Ryan</t>
  </si>
  <si>
    <t>Gibson</t>
  </si>
  <si>
    <t>ryan.gibson@uwtsd.ac.uk</t>
  </si>
  <si>
    <t>Max</t>
  </si>
  <si>
    <t>Howard</t>
  </si>
  <si>
    <t>max.howard@uwtsd.ac.uk</t>
  </si>
  <si>
    <t>Steven</t>
  </si>
  <si>
    <t>Tucker</t>
  </si>
  <si>
    <t>steven.tucker@uwtsd.ac.uk</t>
  </si>
  <si>
    <t>Sonia</t>
  </si>
  <si>
    <t>sonia.roberts@uwtsd.ac.uk</t>
  </si>
  <si>
    <t>Fiona</t>
  </si>
  <si>
    <t>Marshall</t>
  </si>
  <si>
    <t>fiona.marshall@uwtsd.ac.uk</t>
  </si>
  <si>
    <t>tim.parsons@uwtsd.ac.uk</t>
  </si>
  <si>
    <t>Melanie</t>
  </si>
  <si>
    <t>Arnold</t>
  </si>
  <si>
    <t>melanie.arnold@uwtsd.ac.uk</t>
  </si>
  <si>
    <t>Wright</t>
  </si>
  <si>
    <t>stewart.wright@uwtsd.ac.uk</t>
  </si>
  <si>
    <t>Heather</t>
  </si>
  <si>
    <t>Kerr</t>
  </si>
  <si>
    <t>heather.kerr@uwtsd.ac.uk</t>
  </si>
  <si>
    <t>Hardacre</t>
  </si>
  <si>
    <t>jan.hardacre@uwtsd.ac.uk</t>
  </si>
  <si>
    <t>Hodges</t>
  </si>
  <si>
    <t>heather.hodges@uwtsd.ac.uk</t>
  </si>
  <si>
    <t>Blake</t>
  </si>
  <si>
    <t>amy.blake@uwtsd.ac.uk</t>
  </si>
  <si>
    <t>Jessica</t>
  </si>
  <si>
    <t>Nolan</t>
  </si>
  <si>
    <t>jessica.nolan@uwtsd.ac.uk</t>
  </si>
  <si>
    <t>brian.hodges@uwtsd.ac.uk</t>
  </si>
  <si>
    <t>Grace</t>
  </si>
  <si>
    <t>grace.knox@uwtsd.ac.uk</t>
  </si>
  <si>
    <t>Victoria</t>
  </si>
  <si>
    <t>Ince</t>
  </si>
  <si>
    <t>victoria.ince@uwtsd.ac.uk</t>
  </si>
  <si>
    <t>Madeleine</t>
  </si>
  <si>
    <t>madeleine.mitchell@uwtsd.ac.uk</t>
  </si>
  <si>
    <t>Boris</t>
  </si>
  <si>
    <t>boris.marshall@uwtsd.ac.uk</t>
  </si>
  <si>
    <t>Andrew</t>
  </si>
  <si>
    <t>Ross</t>
  </si>
  <si>
    <t>andrew.ross@uwtsd.ac.uk</t>
  </si>
  <si>
    <t>Diana</t>
  </si>
  <si>
    <t>Walker</t>
  </si>
  <si>
    <t>diana.walker@uwtsd.ac.uk</t>
  </si>
  <si>
    <t>Karen</t>
  </si>
  <si>
    <t>Turner</t>
  </si>
  <si>
    <t>karen.turner@uwtsd.ac.uk</t>
  </si>
  <si>
    <t>Mackenzie</t>
  </si>
  <si>
    <t>jake.mackenzie@uwtsd.ac.uk</t>
  </si>
  <si>
    <t>blake.ross@uwtsd.ac.uk</t>
  </si>
  <si>
    <t>Reid</t>
  </si>
  <si>
    <t>jan.reid@uwtsd.ac.uk</t>
  </si>
  <si>
    <t>julia.poole@uwtsd.ac.uk</t>
  </si>
  <si>
    <t>Hamilton</t>
  </si>
  <si>
    <t>alison.hamilton@uwtsd.ac.uk</t>
  </si>
  <si>
    <t>Penelope</t>
  </si>
  <si>
    <t>penelope.murray@uwtsd.ac.uk</t>
  </si>
  <si>
    <t>Lily</t>
  </si>
  <si>
    <t>Mathis</t>
  </si>
  <si>
    <t>lily.mathis@uwtsd.ac.uk</t>
  </si>
  <si>
    <t>Alan</t>
  </si>
  <si>
    <t>Langdon</t>
  </si>
  <si>
    <t>alan.langdon@uwtsd.ac.uk</t>
  </si>
  <si>
    <t>Duncan</t>
  </si>
  <si>
    <t>nicola.duncan@uwtsd.ac.uk</t>
  </si>
  <si>
    <t>Gavin</t>
  </si>
  <si>
    <t>Rutherford</t>
  </si>
  <si>
    <t>gavin.rutherford@uwtsd.ac.uk</t>
  </si>
  <si>
    <t>Michael</t>
  </si>
  <si>
    <t>Cornish</t>
  </si>
  <si>
    <t>michael.cornish@uwtsd.ac.uk</t>
  </si>
  <si>
    <t>Wanda</t>
  </si>
  <si>
    <t>Bailey</t>
  </si>
  <si>
    <t>wanda.bailey@uwtsd.ac.uk</t>
  </si>
  <si>
    <t>Jasmine</t>
  </si>
  <si>
    <t>MacLeod</t>
  </si>
  <si>
    <t>jasmine.macleod@uwtsd.ac.uk</t>
  </si>
  <si>
    <t>Yvonne</t>
  </si>
  <si>
    <t>yvonne.duncan@uwtsd.ac.uk</t>
  </si>
  <si>
    <t>Vaughan</t>
  </si>
  <si>
    <t>steven.vaughan@uwtsd.ac.uk</t>
  </si>
  <si>
    <t>Richard</t>
  </si>
  <si>
    <t>Vance</t>
  </si>
  <si>
    <t>richard.vance@uwtsd.ac.uk</t>
  </si>
  <si>
    <t>Carl</t>
  </si>
  <si>
    <t>Sanderson</t>
  </si>
  <si>
    <t>carl.sanderson@uwtsd.ac.uk</t>
  </si>
  <si>
    <t>diane.sanderson@uwtsd.ac.uk</t>
  </si>
  <si>
    <t>Piers</t>
  </si>
  <si>
    <t>Henderson</t>
  </si>
  <si>
    <t>piers.henderson@uwtsd.ac.uk</t>
  </si>
  <si>
    <t>Dylan</t>
  </si>
  <si>
    <t>Short</t>
  </si>
  <si>
    <t>dylan.short@uwtsd.ac.uk</t>
  </si>
  <si>
    <t>Lawrence</t>
  </si>
  <si>
    <t>jake.lawrence@uwtsd.ac.uk</t>
  </si>
  <si>
    <t>Smith</t>
  </si>
  <si>
    <t>penelope.smith@uwtsd.ac.uk</t>
  </si>
  <si>
    <t>Gordon</t>
  </si>
  <si>
    <t>MacDonald</t>
  </si>
  <si>
    <t>gordon.macdonald@uwtsd.ac.uk</t>
  </si>
  <si>
    <t>brian.macleod@uwtsd.ac.uk</t>
  </si>
  <si>
    <t>Sebastian</t>
  </si>
  <si>
    <t>sebastian.smith@uwtsd.ac.uk</t>
  </si>
  <si>
    <t>Theresa</t>
  </si>
  <si>
    <t>theresa.hodges@uwtsd.ac.uk</t>
  </si>
  <si>
    <t>Davidson</t>
  </si>
  <si>
    <t>felicity.davidson@uwtsd.ac.uk</t>
  </si>
  <si>
    <t>Ava</t>
  </si>
  <si>
    <t>Peters</t>
  </si>
  <si>
    <t>ava.peters@uwtsd.ac.uk</t>
  </si>
  <si>
    <t>Tracey</t>
  </si>
  <si>
    <t>tracey.peters@uwtsd.ac.uk</t>
  </si>
  <si>
    <t>Carol</t>
  </si>
  <si>
    <t>Ogden</t>
  </si>
  <si>
    <t>carol.ogden@uwtsd.ac.uk</t>
  </si>
  <si>
    <t>Miller</t>
  </si>
  <si>
    <t>james.miller@uwtsd.ac.uk</t>
  </si>
  <si>
    <t>Frank</t>
  </si>
  <si>
    <t>Hart</t>
  </si>
  <si>
    <t>frank.hart@uwtsd.ac.uk</t>
  </si>
  <si>
    <t>Phil</t>
  </si>
  <si>
    <t>Slater</t>
  </si>
  <si>
    <t>phil.slater@uwtsd.ac.uk</t>
  </si>
  <si>
    <t>Dyer</t>
  </si>
  <si>
    <t>julia.dyer@uwtsd.ac.uk</t>
  </si>
  <si>
    <t>White</t>
  </si>
  <si>
    <t>amelia.white@uwtsd.ac.uk</t>
  </si>
  <si>
    <t>Rose</t>
  </si>
  <si>
    <t>Bell</t>
  </si>
  <si>
    <t>rose.bell@uwtsd.ac.uk</t>
  </si>
  <si>
    <t>Paul</t>
  </si>
  <si>
    <t>Warren</t>
  </si>
  <si>
    <t>warren.stewart@uwtsd.ac.uk</t>
  </si>
  <si>
    <t>Zoe</t>
  </si>
  <si>
    <t>Rees</t>
  </si>
  <si>
    <t>zoe.rees@uwtsd.ac.uk</t>
  </si>
  <si>
    <t>Audrey</t>
  </si>
  <si>
    <t>Welch</t>
  </si>
  <si>
    <t>audrey.welch@uwtsd.ac.uk</t>
  </si>
  <si>
    <t>Maria</t>
  </si>
  <si>
    <t>Hunter</t>
  </si>
  <si>
    <t>maria.hunter@uwtsd.ac.uk</t>
  </si>
  <si>
    <t>Anderson</t>
  </si>
  <si>
    <t>neil.anderson@uwtsd.ac.uk</t>
  </si>
  <si>
    <t>Pippa</t>
  </si>
  <si>
    <t>Thomson</t>
  </si>
  <si>
    <t>pippa.thomson@uwtsd.ac.uk</t>
  </si>
  <si>
    <t>Rebecca</t>
  </si>
  <si>
    <t>McDonald</t>
  </si>
  <si>
    <t>rebecca.mcdonald@uwtsd.ac.uk</t>
  </si>
  <si>
    <t>Jacob</t>
  </si>
  <si>
    <t>jacob.gray@uwtsd.ac.uk</t>
  </si>
  <si>
    <t>abigail.hunter@uwtsd.ac.uk</t>
  </si>
  <si>
    <t>penelope.gibson@uwtsd.ac.uk</t>
  </si>
  <si>
    <t>Allan</t>
  </si>
  <si>
    <t>carl.allan@uwtsd.ac.uk</t>
  </si>
  <si>
    <t>jake.nolan@uwtsd.ac.uk</t>
  </si>
  <si>
    <t>Sue</t>
  </si>
  <si>
    <t>Russell</t>
  </si>
  <si>
    <t>sue.russell@uwtsd.ac.uk</t>
  </si>
  <si>
    <t>Three month Total</t>
  </si>
  <si>
    <t>Forename</t>
  </si>
  <si>
    <t>Email Address</t>
  </si>
  <si>
    <t>Name</t>
  </si>
  <si>
    <t>paul.Bond@uwtsd.ac.uk</t>
  </si>
  <si>
    <t>tim.Bond@uwtsd.ac.uk</t>
  </si>
  <si>
    <t>Award totals</t>
  </si>
  <si>
    <t>Students</t>
  </si>
  <si>
    <t>COURSE</t>
  </si>
  <si>
    <t>ENROLLED</t>
  </si>
  <si>
    <t>DROPPED</t>
  </si>
  <si>
    <t xml:space="preserve">ENROLED </t>
  </si>
  <si>
    <t>CODE</t>
  </si>
  <si>
    <t>INITIALLY</t>
  </si>
  <si>
    <t>OUT</t>
  </si>
  <si>
    <t>LATE</t>
  </si>
  <si>
    <t>CURRENTLY</t>
  </si>
  <si>
    <t>K1001</t>
  </si>
  <si>
    <t>K1002</t>
  </si>
  <si>
    <t>K1003</t>
  </si>
  <si>
    <t>TOTAL</t>
  </si>
  <si>
    <t>=NOW()</t>
  </si>
  <si>
    <t>DATE AND TIME NOW. You could also use =TODAY() for the date only.</t>
  </si>
  <si>
    <t>=E6/E10</t>
  </si>
  <si>
    <t>Express one value as a percentage of another (remember to format the cell as percentage)</t>
  </si>
  <si>
    <t>=(D6*0.175)</t>
  </si>
  <si>
    <t xml:space="preserve"> FIND 17.5% OF VALUE IN A CELL (the VAT)</t>
  </si>
  <si>
    <t>=d6*17.5/100</t>
  </si>
  <si>
    <t>Same as the above but with a different formula</t>
  </si>
  <si>
    <t>'=(B7-B6)/ABS(B6)</t>
  </si>
  <si>
    <t>Show the difference between two numbers as a percentage.</t>
  </si>
  <si>
    <t>'=AVERAGE(E5:E7)</t>
  </si>
  <si>
    <t>Find  the Average value of a series of numbers (a range)</t>
  </si>
  <si>
    <t>'=MEDIAN(B5:E7)</t>
  </si>
  <si>
    <t>Finds the median or middle value in a sequence</t>
  </si>
  <si>
    <t>=MODE(B6:E10)</t>
  </si>
  <si>
    <t>Finds most repeated number</t>
  </si>
  <si>
    <t>=COUNT(A1:E11)</t>
  </si>
  <si>
    <t>Find how many numbers in a range.  Use =COUNTA(A1:D20)  to count text values</t>
  </si>
  <si>
    <t>=LARGE(B6:E8,1)</t>
  </si>
  <si>
    <t>Finds the largest (or the K'th i.e 2nd highest, 4th highest etc) value in a sequence  can also use MAX</t>
  </si>
  <si>
    <t>=MIN(B6:E8)</t>
  </si>
  <si>
    <t>Finds the lowest value in a sequence can also use SMALL</t>
  </si>
  <si>
    <t>=A1*(1-$B$1)</t>
  </si>
  <si>
    <t>Decreases 25 by 25% (18.75)</t>
  </si>
  <si>
    <t>=A1*(1+$B$1)</t>
  </si>
  <si>
    <t>Increases 25 by 25% (31.75)</t>
  </si>
  <si>
    <t>=A1*(1+35%)</t>
  </si>
  <si>
    <t>Increases 25 by 35% (8.75)</t>
  </si>
  <si>
    <t>=text(b6,"£0000.00"p)</t>
  </si>
  <si>
    <t>This useful formula will convert a number into text.Use this when exporting values to word to avoid lengthy fractions (i.e. 51.0000000009)..  The items after the comma state how the text number will appear, in this instance as a pounds and pence figure.</t>
  </si>
  <si>
    <t>=text(b6,00)</t>
  </si>
  <si>
    <t>and in this instance as a two digit figure.</t>
  </si>
  <si>
    <t>the inverted comma at the</t>
  </si>
  <si>
    <t>start of the text above tells Excel</t>
  </si>
  <si>
    <t>to display text and not the values</t>
  </si>
  <si>
    <t>calculated by the formulae</t>
  </si>
  <si>
    <t>pass your cursor over the red marks to read the comments</t>
  </si>
  <si>
    <t>DATE &amp; TIME STAMPS</t>
  </si>
  <si>
    <t>press CTRL+ ;  (semi colon)                                            for the current date only</t>
  </si>
  <si>
    <t>press CTRL+SHIFT+ ;  (semi colon)                                 for the current time only</t>
  </si>
  <si>
    <t>press CTRL+ ; (semi colon)  then press SPACE then CTRL+SHIFT+ ;  (semi colon)     for the current date and time</t>
  </si>
  <si>
    <t>here then is a long range of text which I want to drop down to another line rather than extend beyond this cell over the next few cells in the row.</t>
  </si>
  <si>
    <t>here then is a long range of text which I want to drop down to another line rather than extend beyond this cell over the next few cells in the row. In this instance I have selected FORMAT, ALIGNMENT and ticked the WRAP TEXT check box.</t>
  </si>
  <si>
    <t>Excel Help file of formulae and instructions created by Mike Swanson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</si>
</sst>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0"/>
      <name val="Arial"/>
      <family val="2"/>
    </font>
    <font>
      <sz val="10"/>
      <name val="Arial"/>
      <family val="2"/>
    </font>
    <font>
      <b/>
      <u/>
      <sz val="11"/>
      <color theme="1"/>
      <name val="Calibri"/>
      <family val="2"/>
      <scheme val="minor"/>
    </font>
    <font>
      <b/>
      <sz val="11"/>
      <color rgb="FFFF0000"/>
      <name val="Calibri"/>
      <family val="2"/>
      <scheme val="minor"/>
    </font>
    <font>
      <sz val="8"/>
      <color indexed="12"/>
      <name val="Arial"/>
      <family val="2"/>
    </font>
    <font>
      <b/>
      <sz val="8"/>
      <name val="Arial"/>
      <family val="2"/>
    </font>
    <font>
      <sz val="8"/>
      <color indexed="81"/>
      <name val="Tahoma"/>
      <family val="2"/>
    </font>
    <font>
      <b/>
      <sz val="8"/>
      <color indexed="81"/>
      <name val="Tahoma"/>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style="double">
        <color indexed="64"/>
      </bottom>
      <diagonal/>
    </border>
  </borders>
  <cellStyleXfs count="2">
    <xf numFmtId="0" fontId="0" fillId="0" borderId="0"/>
    <xf numFmtId="9" fontId="1" fillId="0" borderId="0" applyFont="0" applyFill="0" applyBorder="0" applyAlignment="0" applyProtection="0"/>
  </cellStyleXfs>
  <cellXfs count="77">
    <xf numFmtId="0" fontId="0" fillId="0" borderId="0" xfId="0"/>
    <xf numFmtId="0" fontId="3" fillId="0" borderId="3" xfId="0" applyFont="1" applyBorder="1" applyProtection="1">
      <protection locked="0"/>
    </xf>
    <xf numFmtId="0" fontId="3" fillId="0" borderId="4" xfId="0" applyFont="1" applyBorder="1" applyProtection="1">
      <protection locked="0"/>
    </xf>
    <xf numFmtId="0" fontId="3" fillId="0" borderId="5" xfId="0" applyFont="1" applyBorder="1" applyProtection="1">
      <protection locked="0"/>
    </xf>
    <xf numFmtId="0" fontId="2" fillId="0" borderId="0" xfId="0" applyFont="1"/>
    <xf numFmtId="0" fontId="0" fillId="0" borderId="6" xfId="0" applyBorder="1" applyProtection="1">
      <protection locked="0"/>
    </xf>
    <xf numFmtId="0" fontId="0" fillId="0" borderId="7" xfId="0" applyBorder="1" applyProtection="1">
      <protection locked="0"/>
    </xf>
    <xf numFmtId="0" fontId="0" fillId="0" borderId="2" xfId="0" applyBorder="1" applyProtection="1">
      <protection locked="0"/>
    </xf>
    <xf numFmtId="0" fontId="3" fillId="0" borderId="8" xfId="0" applyFont="1"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0" xfId="0" applyBorder="1" applyProtection="1">
      <protection locked="0"/>
    </xf>
    <xf numFmtId="0" fontId="4" fillId="0" borderId="9" xfId="0" applyFont="1" applyBorder="1" applyProtection="1">
      <protection locked="0"/>
    </xf>
    <xf numFmtId="0" fontId="4" fillId="0" borderId="10" xfId="0" applyFont="1" applyBorder="1" applyProtection="1">
      <protection locked="0"/>
    </xf>
    <xf numFmtId="0" fontId="0" fillId="0" borderId="10" xfId="0" applyBorder="1"/>
    <xf numFmtId="0" fontId="0" fillId="0" borderId="9" xfId="0" applyBorder="1"/>
    <xf numFmtId="0" fontId="0" fillId="0" borderId="0" xfId="0" applyBorder="1"/>
    <xf numFmtId="0" fontId="0" fillId="0" borderId="10" xfId="0" applyFill="1" applyBorder="1" applyProtection="1">
      <protection locked="0"/>
    </xf>
    <xf numFmtId="0" fontId="0" fillId="0" borderId="9" xfId="0" applyFill="1" applyBorder="1" applyProtection="1">
      <protection locked="0"/>
    </xf>
    <xf numFmtId="0" fontId="0" fillId="0" borderId="0" xfId="0" applyFill="1" applyBorder="1" applyProtection="1">
      <protection locked="0"/>
    </xf>
    <xf numFmtId="0" fontId="0" fillId="0" borderId="11" xfId="0" applyFill="1" applyBorder="1" applyProtection="1">
      <protection locked="0"/>
    </xf>
    <xf numFmtId="0" fontId="0" fillId="0" borderId="12" xfId="0" applyFill="1" applyBorder="1" applyProtection="1">
      <protection locked="0"/>
    </xf>
    <xf numFmtId="0" fontId="0" fillId="0" borderId="1" xfId="0" applyFill="1" applyBorder="1" applyProtection="1">
      <protection locked="0"/>
    </xf>
    <xf numFmtId="0" fontId="0" fillId="0" borderId="1" xfId="0" applyBorder="1" applyProtection="1">
      <protection locked="0"/>
    </xf>
    <xf numFmtId="0" fontId="3" fillId="0" borderId="13" xfId="0" applyFont="1" applyFill="1" applyBorder="1" applyProtection="1">
      <protection locked="0"/>
    </xf>
    <xf numFmtId="0" fontId="3" fillId="0" borderId="13" xfId="0" applyFont="1" applyFill="1" applyBorder="1" applyProtection="1"/>
    <xf numFmtId="0" fontId="0" fillId="0" borderId="12" xfId="0" applyBorder="1" applyProtection="1">
      <protection locked="0"/>
    </xf>
    <xf numFmtId="0" fontId="2" fillId="0" borderId="0" xfId="0" applyFont="1" applyAlignment="1">
      <alignment horizontal="center"/>
    </xf>
    <xf numFmtId="0" fontId="5" fillId="0" borderId="0" xfId="0" applyFont="1" applyAlignment="1">
      <alignment horizontal="center"/>
    </xf>
    <xf numFmtId="164" fontId="6" fillId="0" borderId="0" xfId="0" applyNumberFormat="1" applyFont="1"/>
    <xf numFmtId="0" fontId="3" fillId="0" borderId="2" xfId="0" applyFont="1" applyBorder="1" applyProtection="1">
      <protection locked="0"/>
    </xf>
    <xf numFmtId="0" fontId="0" fillId="0" borderId="4" xfId="0" applyBorder="1"/>
    <xf numFmtId="0" fontId="2" fillId="0" borderId="4" xfId="0" applyFont="1" applyBorder="1"/>
    <xf numFmtId="2" fontId="0" fillId="0" borderId="0" xfId="0" applyNumberFormat="1" applyProtection="1">
      <protection locked="0"/>
    </xf>
    <xf numFmtId="9" fontId="0" fillId="0" borderId="0" xfId="0" applyNumberFormat="1" applyProtection="1">
      <protection locked="0"/>
    </xf>
    <xf numFmtId="0" fontId="0" fillId="0" borderId="0" xfId="0" applyAlignment="1" applyProtection="1">
      <alignment horizontal="right"/>
      <protection locked="0"/>
    </xf>
    <xf numFmtId="0" fontId="0" fillId="0" borderId="0" xfId="0" applyProtection="1">
      <protection locked="0"/>
    </xf>
    <xf numFmtId="1" fontId="0" fillId="0" borderId="0" xfId="0" applyNumberFormat="1" applyProtection="1">
      <protection locked="0"/>
    </xf>
    <xf numFmtId="1" fontId="0" fillId="0" borderId="14" xfId="0" applyNumberFormat="1" applyBorder="1" applyProtection="1">
      <protection locked="0"/>
    </xf>
    <xf numFmtId="14" fontId="0" fillId="0" borderId="0" xfId="0" applyNumberFormat="1" applyProtection="1">
      <protection locked="0"/>
    </xf>
    <xf numFmtId="22" fontId="0" fillId="0" borderId="8" xfId="0" quotePrefix="1" applyNumberFormat="1" applyBorder="1" applyProtection="1">
      <protection locked="0"/>
    </xf>
    <xf numFmtId="22" fontId="0" fillId="0" borderId="3" xfId="0" applyNumberFormat="1" applyBorder="1" applyProtection="1">
      <protection locked="0"/>
    </xf>
    <xf numFmtId="22" fontId="0" fillId="0" borderId="5" xfId="0" applyNumberFormat="1" applyBorder="1" applyProtection="1">
      <protection locked="0"/>
    </xf>
    <xf numFmtId="0" fontId="4" fillId="0" borderId="8" xfId="0" applyFont="1" applyBorder="1" applyAlignment="1" applyProtection="1">
      <alignment horizontal="left"/>
      <protection locked="0"/>
    </xf>
    <xf numFmtId="9" fontId="0" fillId="0" borderId="3" xfId="0" quotePrefix="1" applyNumberFormat="1" applyBorder="1" applyProtection="1">
      <protection locked="0"/>
    </xf>
    <xf numFmtId="0" fontId="0" fillId="0" borderId="5" xfId="0" applyBorder="1" applyProtection="1">
      <protection locked="0"/>
    </xf>
    <xf numFmtId="0" fontId="0" fillId="0" borderId="3" xfId="0" quotePrefix="1" applyBorder="1" applyProtection="1">
      <protection locked="0"/>
    </xf>
    <xf numFmtId="9" fontId="0" fillId="0" borderId="3" xfId="1" quotePrefix="1" applyFont="1" applyBorder="1" applyProtection="1">
      <protection locked="0"/>
    </xf>
    <xf numFmtId="0" fontId="0" fillId="0" borderId="8" xfId="0" applyBorder="1" applyAlignment="1" applyProtection="1">
      <alignment horizontal="left"/>
      <protection locked="0"/>
    </xf>
    <xf numFmtId="0" fontId="4" fillId="0" borderId="8" xfId="0" quotePrefix="1" applyFont="1" applyBorder="1" applyProtection="1">
      <protection locked="0"/>
    </xf>
    <xf numFmtId="9" fontId="0" fillId="0" borderId="8" xfId="0" applyNumberFormat="1" applyBorder="1" applyProtection="1">
      <protection locked="0"/>
    </xf>
    <xf numFmtId="2" fontId="0" fillId="0" borderId="5" xfId="0" applyNumberFormat="1" applyBorder="1" applyProtection="1">
      <protection locked="0"/>
    </xf>
    <xf numFmtId="2" fontId="0" fillId="0" borderId="8" xfId="0" applyNumberFormat="1" applyBorder="1" applyProtection="1">
      <protection locked="0"/>
    </xf>
    <xf numFmtId="2" fontId="0" fillId="0" borderId="3" xfId="0" quotePrefix="1" applyNumberFormat="1" applyBorder="1" applyProtection="1">
      <protection locked="0"/>
    </xf>
    <xf numFmtId="0" fontId="0" fillId="0" borderId="8" xfId="0" applyBorder="1" applyProtection="1">
      <protection locked="0"/>
    </xf>
    <xf numFmtId="0" fontId="0" fillId="0" borderId="8" xfId="0" quotePrefix="1" applyBorder="1" applyProtection="1">
      <protection locked="0"/>
    </xf>
    <xf numFmtId="0" fontId="4" fillId="0" borderId="8" xfId="0" applyFont="1" applyBorder="1" applyProtection="1">
      <protection locked="0"/>
    </xf>
    <xf numFmtId="0" fontId="7" fillId="0" borderId="0" xfId="0" applyFont="1" applyProtection="1">
      <protection locked="0"/>
    </xf>
    <xf numFmtId="2" fontId="0" fillId="2" borderId="8" xfId="0" quotePrefix="1" applyNumberFormat="1" applyFill="1" applyBorder="1" applyAlignment="1" applyProtection="1">
      <alignment vertical="top" wrapText="1"/>
      <protection locked="0"/>
    </xf>
    <xf numFmtId="2" fontId="0" fillId="2" borderId="3" xfId="0" quotePrefix="1" applyNumberFormat="1" applyFill="1" applyBorder="1" applyAlignment="1" applyProtection="1">
      <alignment vertical="top" wrapText="1"/>
      <protection locked="0"/>
    </xf>
    <xf numFmtId="0" fontId="0" fillId="2" borderId="8" xfId="0" applyFill="1" applyBorder="1" applyAlignment="1" applyProtection="1">
      <alignment vertical="top" wrapText="1"/>
      <protection locked="0"/>
    </xf>
    <xf numFmtId="0" fontId="4" fillId="2" borderId="8" xfId="0" applyFont="1" applyFill="1" applyBorder="1" applyAlignment="1" applyProtection="1">
      <alignment vertical="top" wrapText="1"/>
      <protection locked="0"/>
    </xf>
    <xf numFmtId="2" fontId="0" fillId="2" borderId="3" xfId="0" quotePrefix="1" applyNumberFormat="1" applyFill="1" applyBorder="1" applyAlignment="1" applyProtection="1">
      <alignment horizontal="center" vertical="top" wrapText="1"/>
      <protection locked="0"/>
    </xf>
    <xf numFmtId="2" fontId="0" fillId="0" borderId="4" xfId="0" applyNumberFormat="1" applyBorder="1" applyProtection="1">
      <protection locked="0"/>
    </xf>
    <xf numFmtId="2" fontId="4" fillId="2" borderId="8" xfId="0" applyNumberFormat="1" applyFont="1" applyFill="1" applyBorder="1" applyAlignment="1" applyProtection="1">
      <alignment vertical="top" wrapText="1"/>
      <protection locked="0"/>
    </xf>
    <xf numFmtId="0" fontId="3" fillId="0" borderId="0" xfId="0" applyFont="1" applyAlignment="1" applyProtection="1">
      <alignment horizontal="center" vertical="center" wrapText="1"/>
      <protection locked="0"/>
    </xf>
    <xf numFmtId="0" fontId="0" fillId="0" borderId="0" xfId="0" applyAlignment="1" applyProtection="1">
      <alignment wrapText="1"/>
      <protection locked="0"/>
    </xf>
    <xf numFmtId="0" fontId="8" fillId="0" borderId="6" xfId="0" applyFont="1" applyBorder="1" applyProtection="1">
      <protection locked="0"/>
    </xf>
    <xf numFmtId="14" fontId="0" fillId="0" borderId="2" xfId="0" applyNumberFormat="1" applyBorder="1" applyProtection="1">
      <protection locked="0"/>
    </xf>
    <xf numFmtId="20" fontId="0" fillId="0" borderId="0" xfId="0" applyNumberFormat="1" applyBorder="1" applyProtection="1">
      <protection locked="0"/>
    </xf>
    <xf numFmtId="0" fontId="0" fillId="0" borderId="11" xfId="0" applyBorder="1" applyProtection="1">
      <protection locked="0"/>
    </xf>
    <xf numFmtId="22" fontId="0" fillId="0" borderId="1" xfId="0" applyNumberFormat="1" applyBorder="1" applyProtection="1">
      <protection locked="0"/>
    </xf>
    <xf numFmtId="0" fontId="0" fillId="0" borderId="12" xfId="0" applyBorder="1" applyAlignment="1" applyProtection="1">
      <alignment wrapText="1"/>
      <protection locked="0"/>
    </xf>
    <xf numFmtId="0" fontId="4" fillId="0" borderId="0" xfId="0" applyFont="1" applyAlignment="1" applyProtection="1">
      <alignment wrapText="1"/>
      <protection locked="0"/>
    </xf>
    <xf numFmtId="0" fontId="4" fillId="0" borderId="0" xfId="0" applyFont="1" applyProtection="1"/>
    <xf numFmtId="0" fontId="3" fillId="0" borderId="11" xfId="0" applyFont="1" applyBorder="1" applyAlignment="1" applyProtection="1">
      <alignment horizontal="left" vertical="center" wrapText="1"/>
      <protection locked="0"/>
    </xf>
    <xf numFmtId="0" fontId="3" fillId="0" borderId="1" xfId="0" applyFont="1" applyBorder="1" applyAlignment="1" applyProtection="1">
      <alignment horizontal="left" vertical="center" wrapText="1"/>
      <protection locked="0"/>
    </xf>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T101"/>
  <sheetViews>
    <sheetView tabSelected="1" topLeftCell="C1" zoomScaleNormal="100" workbookViewId="0">
      <selection activeCell="L26" sqref="L26"/>
    </sheetView>
  </sheetViews>
  <sheetFormatPr defaultRowHeight="15" x14ac:dyDescent="0.25"/>
  <cols>
    <col min="1" max="2" width="31.42578125" customWidth="1"/>
    <col min="3" max="3" width="4.85546875" customWidth="1"/>
    <col min="5" max="5" width="13.85546875" bestFit="1" customWidth="1"/>
    <col min="6" max="12" width="9.140625" customWidth="1"/>
    <col min="16" max="16" width="17" bestFit="1" customWidth="1"/>
    <col min="18" max="18" width="10.5703125" bestFit="1" customWidth="1"/>
    <col min="19" max="19" width="11.42578125" bestFit="1" customWidth="1"/>
    <col min="20" max="20" width="33.5703125" bestFit="1" customWidth="1"/>
  </cols>
  <sheetData>
    <row r="1" spans="4:20" s="4" customFormat="1" x14ac:dyDescent="0.25">
      <c r="D1" s="1" t="s">
        <v>0</v>
      </c>
      <c r="E1" s="2" t="s">
        <v>1</v>
      </c>
      <c r="F1" s="1" t="s">
        <v>2</v>
      </c>
      <c r="G1" s="2" t="s">
        <v>3</v>
      </c>
      <c r="H1" s="2" t="s">
        <v>4</v>
      </c>
      <c r="I1" s="2" t="s">
        <v>5</v>
      </c>
      <c r="J1" s="2" t="s">
        <v>6</v>
      </c>
      <c r="K1" s="2" t="s">
        <v>7</v>
      </c>
      <c r="L1" s="30" t="s">
        <v>8</v>
      </c>
      <c r="M1" s="3" t="s">
        <v>9</v>
      </c>
      <c r="P1" s="28" t="s">
        <v>319</v>
      </c>
      <c r="R1" s="27" t="s">
        <v>317</v>
      </c>
      <c r="S1" s="27" t="s">
        <v>1</v>
      </c>
      <c r="T1" s="27" t="s">
        <v>318</v>
      </c>
    </row>
    <row r="2" spans="4:20" x14ac:dyDescent="0.25">
      <c r="D2" s="5" t="s">
        <v>10</v>
      </c>
      <c r="E2" s="6" t="s">
        <v>11</v>
      </c>
      <c r="F2" s="5">
        <v>52</v>
      </c>
      <c r="G2" s="7">
        <v>33</v>
      </c>
      <c r="H2" s="7">
        <v>81</v>
      </c>
      <c r="I2" s="7">
        <v>68</v>
      </c>
      <c r="J2" s="7">
        <v>40</v>
      </c>
      <c r="K2" s="7">
        <v>32</v>
      </c>
      <c r="L2" s="10">
        <v>66</v>
      </c>
      <c r="M2" s="11">
        <f t="shared" ref="M2:M17" si="0">SUM(F2:L2)</f>
        <v>372</v>
      </c>
      <c r="P2" t="s">
        <v>41</v>
      </c>
      <c r="R2" t="s">
        <v>115</v>
      </c>
      <c r="S2" t="s">
        <v>116</v>
      </c>
      <c r="T2" t="s">
        <v>117</v>
      </c>
    </row>
    <row r="3" spans="4:20" x14ac:dyDescent="0.25">
      <c r="D3" s="9" t="s">
        <v>12</v>
      </c>
      <c r="E3" s="10" t="s">
        <v>13</v>
      </c>
      <c r="F3" s="9">
        <v>12</v>
      </c>
      <c r="G3" s="11">
        <v>45</v>
      </c>
      <c r="H3" s="11">
        <v>45</v>
      </c>
      <c r="I3" s="11">
        <v>78</v>
      </c>
      <c r="J3" s="11">
        <v>52</v>
      </c>
      <c r="K3" s="11">
        <v>12</v>
      </c>
      <c r="L3" s="10">
        <v>36</v>
      </c>
      <c r="M3" s="11">
        <f t="shared" si="0"/>
        <v>280</v>
      </c>
      <c r="P3" t="s">
        <v>42</v>
      </c>
      <c r="R3" t="s">
        <v>239</v>
      </c>
      <c r="S3" t="s">
        <v>310</v>
      </c>
      <c r="T3" t="s">
        <v>311</v>
      </c>
    </row>
    <row r="4" spans="4:20" x14ac:dyDescent="0.25">
      <c r="D4" s="12" t="s">
        <v>14</v>
      </c>
      <c r="E4" s="13" t="s">
        <v>15</v>
      </c>
      <c r="F4" s="9">
        <v>75</v>
      </c>
      <c r="G4" s="11">
        <v>70</v>
      </c>
      <c r="H4" s="11">
        <v>75</v>
      </c>
      <c r="I4" s="11">
        <v>68</v>
      </c>
      <c r="J4" s="11">
        <v>69</v>
      </c>
      <c r="K4" s="11">
        <v>60</v>
      </c>
      <c r="L4" s="10">
        <v>66</v>
      </c>
      <c r="M4" s="11">
        <f t="shared" si="0"/>
        <v>483</v>
      </c>
      <c r="P4" t="s">
        <v>43</v>
      </c>
      <c r="R4" t="s">
        <v>148</v>
      </c>
      <c r="S4" t="s">
        <v>298</v>
      </c>
      <c r="T4" t="s">
        <v>299</v>
      </c>
    </row>
    <row r="5" spans="4:20" x14ac:dyDescent="0.25">
      <c r="D5" s="9" t="s">
        <v>16</v>
      </c>
      <c r="E5" s="10" t="s">
        <v>17</v>
      </c>
      <c r="F5" s="9">
        <v>52</v>
      </c>
      <c r="G5" s="11">
        <v>50</v>
      </c>
      <c r="H5" s="11">
        <v>30</v>
      </c>
      <c r="I5" s="11">
        <v>71</v>
      </c>
      <c r="J5" s="11">
        <v>40</v>
      </c>
      <c r="K5" s="11">
        <v>32</v>
      </c>
      <c r="L5" s="10">
        <v>56</v>
      </c>
      <c r="M5" s="11">
        <f t="shared" si="0"/>
        <v>331</v>
      </c>
      <c r="P5" t="s">
        <v>44</v>
      </c>
      <c r="R5" t="s">
        <v>166</v>
      </c>
      <c r="S5" t="s">
        <v>167</v>
      </c>
      <c r="T5" t="s">
        <v>168</v>
      </c>
    </row>
    <row r="6" spans="4:20" x14ac:dyDescent="0.25">
      <c r="D6" s="9" t="s">
        <v>18</v>
      </c>
      <c r="E6" s="10" t="s">
        <v>19</v>
      </c>
      <c r="F6" s="9">
        <v>48</v>
      </c>
      <c r="G6" s="11">
        <v>45</v>
      </c>
      <c r="H6" s="11">
        <v>50</v>
      </c>
      <c r="I6" s="11">
        <v>68</v>
      </c>
      <c r="J6" s="11">
        <v>40</v>
      </c>
      <c r="K6" s="11">
        <v>32</v>
      </c>
      <c r="L6" s="10">
        <v>72</v>
      </c>
      <c r="M6" s="11">
        <f t="shared" si="0"/>
        <v>355</v>
      </c>
      <c r="P6" t="s">
        <v>45</v>
      </c>
      <c r="R6" t="s">
        <v>226</v>
      </c>
      <c r="S6" t="s">
        <v>227</v>
      </c>
      <c r="T6" t="s">
        <v>228</v>
      </c>
    </row>
    <row r="7" spans="4:20" x14ac:dyDescent="0.25">
      <c r="D7" s="9" t="s">
        <v>20</v>
      </c>
      <c r="E7" s="10" t="s">
        <v>21</v>
      </c>
      <c r="F7" s="9">
        <v>52</v>
      </c>
      <c r="G7" s="11">
        <v>45</v>
      </c>
      <c r="H7" s="11">
        <v>10</v>
      </c>
      <c r="I7" s="11">
        <v>68</v>
      </c>
      <c r="J7" s="11">
        <v>45</v>
      </c>
      <c r="K7" s="11">
        <v>32</v>
      </c>
      <c r="L7" s="10">
        <v>66</v>
      </c>
      <c r="M7" s="11">
        <f t="shared" si="0"/>
        <v>318</v>
      </c>
      <c r="P7" t="s">
        <v>46</v>
      </c>
      <c r="R7" t="s">
        <v>109</v>
      </c>
      <c r="S7" t="s">
        <v>110</v>
      </c>
      <c r="T7" t="s">
        <v>111</v>
      </c>
    </row>
    <row r="8" spans="4:20" x14ac:dyDescent="0.25">
      <c r="D8" s="9" t="s">
        <v>22</v>
      </c>
      <c r="E8" s="10" t="s">
        <v>23</v>
      </c>
      <c r="F8" s="9">
        <v>70</v>
      </c>
      <c r="G8" s="11">
        <v>70</v>
      </c>
      <c r="H8" s="11">
        <v>78</v>
      </c>
      <c r="I8" s="11">
        <v>80</v>
      </c>
      <c r="J8" s="11">
        <v>80</v>
      </c>
      <c r="K8" s="11">
        <v>48</v>
      </c>
      <c r="L8" s="10">
        <v>91</v>
      </c>
      <c r="M8" s="11">
        <f t="shared" si="0"/>
        <v>517</v>
      </c>
      <c r="P8" t="s">
        <v>47</v>
      </c>
      <c r="R8" t="s">
        <v>283</v>
      </c>
      <c r="S8" t="s">
        <v>284</v>
      </c>
      <c r="T8" t="s">
        <v>285</v>
      </c>
    </row>
    <row r="9" spans="4:20" x14ac:dyDescent="0.25">
      <c r="D9" s="9" t="s">
        <v>24</v>
      </c>
      <c r="E9" s="10" t="s">
        <v>25</v>
      </c>
      <c r="F9" s="9">
        <v>49</v>
      </c>
      <c r="G9" s="11">
        <v>51</v>
      </c>
      <c r="H9" s="11">
        <v>40</v>
      </c>
      <c r="I9" s="11">
        <v>55</v>
      </c>
      <c r="J9" s="11">
        <v>58</v>
      </c>
      <c r="K9" s="11">
        <v>47</v>
      </c>
      <c r="L9" s="10">
        <v>80</v>
      </c>
      <c r="M9" s="11">
        <f t="shared" si="0"/>
        <v>380</v>
      </c>
      <c r="P9" t="s">
        <v>48</v>
      </c>
      <c r="R9" t="s">
        <v>12</v>
      </c>
      <c r="S9" t="s">
        <v>178</v>
      </c>
      <c r="T9" t="s">
        <v>179</v>
      </c>
    </row>
    <row r="10" spans="4:20" x14ac:dyDescent="0.25">
      <c r="D10" s="9" t="s">
        <v>26</v>
      </c>
      <c r="E10" s="10" t="s">
        <v>27</v>
      </c>
      <c r="F10" s="9">
        <v>55</v>
      </c>
      <c r="G10" s="11">
        <v>60</v>
      </c>
      <c r="H10" s="11">
        <v>43</v>
      </c>
      <c r="I10" s="11">
        <v>59</v>
      </c>
      <c r="J10" s="11">
        <v>45</v>
      </c>
      <c r="K10" s="11">
        <v>52</v>
      </c>
      <c r="L10" s="10">
        <v>59</v>
      </c>
      <c r="M10" s="11">
        <f t="shared" si="0"/>
        <v>373</v>
      </c>
      <c r="P10" t="s">
        <v>49</v>
      </c>
      <c r="R10" t="s">
        <v>286</v>
      </c>
      <c r="S10" t="s">
        <v>121</v>
      </c>
      <c r="T10" t="s">
        <v>320</v>
      </c>
    </row>
    <row r="11" spans="4:20" x14ac:dyDescent="0.25">
      <c r="D11" s="9" t="s">
        <v>28</v>
      </c>
      <c r="E11" s="14" t="s">
        <v>29</v>
      </c>
      <c r="F11" s="15">
        <v>58</v>
      </c>
      <c r="G11" s="16">
        <v>64</v>
      </c>
      <c r="H11" s="11">
        <v>70</v>
      </c>
      <c r="I11" s="11">
        <v>65</v>
      </c>
      <c r="J11" s="11">
        <v>70</v>
      </c>
      <c r="K11" s="11">
        <v>75</v>
      </c>
      <c r="L11" s="10">
        <v>74</v>
      </c>
      <c r="M11" s="11">
        <f t="shared" si="0"/>
        <v>476</v>
      </c>
      <c r="N11" s="29"/>
      <c r="P11" t="s">
        <v>50</v>
      </c>
      <c r="R11" t="s">
        <v>120</v>
      </c>
      <c r="S11" t="s">
        <v>121</v>
      </c>
      <c r="T11" t="s">
        <v>321</v>
      </c>
    </row>
    <row r="12" spans="4:20" x14ac:dyDescent="0.25">
      <c r="D12" s="9" t="s">
        <v>30</v>
      </c>
      <c r="E12" s="17" t="s">
        <v>31</v>
      </c>
      <c r="F12" s="9">
        <v>35</v>
      </c>
      <c r="G12" s="11">
        <v>78</v>
      </c>
      <c r="H12" s="11">
        <v>35</v>
      </c>
      <c r="I12" s="11">
        <v>95</v>
      </c>
      <c r="J12" s="11">
        <v>45</v>
      </c>
      <c r="K12" s="11">
        <v>30</v>
      </c>
      <c r="L12" s="10">
        <v>71</v>
      </c>
      <c r="M12" s="11">
        <f t="shared" si="0"/>
        <v>389</v>
      </c>
      <c r="P12" t="s">
        <v>51</v>
      </c>
      <c r="R12" t="s">
        <v>126</v>
      </c>
      <c r="S12" t="s">
        <v>127</v>
      </c>
      <c r="T12" t="s">
        <v>128</v>
      </c>
    </row>
    <row r="13" spans="4:20" x14ac:dyDescent="0.25">
      <c r="D13" s="18" t="s">
        <v>32</v>
      </c>
      <c r="E13" s="17" t="s">
        <v>33</v>
      </c>
      <c r="F13" s="11">
        <v>80</v>
      </c>
      <c r="G13" s="11">
        <v>80</v>
      </c>
      <c r="H13" s="11">
        <v>80</v>
      </c>
      <c r="I13" s="11">
        <v>80</v>
      </c>
      <c r="J13" s="11">
        <v>80</v>
      </c>
      <c r="K13" s="11">
        <v>78</v>
      </c>
      <c r="L13" s="10">
        <v>0</v>
      </c>
      <c r="M13" s="11">
        <f t="shared" si="0"/>
        <v>478</v>
      </c>
      <c r="P13" t="s">
        <v>52</v>
      </c>
      <c r="R13" t="s">
        <v>74</v>
      </c>
      <c r="S13" t="s">
        <v>75</v>
      </c>
      <c r="T13" t="s">
        <v>76</v>
      </c>
    </row>
    <row r="14" spans="4:20" x14ac:dyDescent="0.25">
      <c r="D14" s="18" t="s">
        <v>34</v>
      </c>
      <c r="E14" s="17" t="s">
        <v>35</v>
      </c>
      <c r="F14" s="9">
        <v>45</v>
      </c>
      <c r="G14" s="11">
        <v>68</v>
      </c>
      <c r="H14" s="11">
        <v>80</v>
      </c>
      <c r="I14" s="11">
        <v>40</v>
      </c>
      <c r="J14" s="11">
        <v>52</v>
      </c>
      <c r="K14" s="11">
        <v>33</v>
      </c>
      <c r="L14" s="10">
        <v>69</v>
      </c>
      <c r="M14" s="11">
        <f t="shared" si="0"/>
        <v>387</v>
      </c>
      <c r="P14" t="s">
        <v>53</v>
      </c>
      <c r="R14" t="s">
        <v>97</v>
      </c>
      <c r="S14" t="s">
        <v>98</v>
      </c>
      <c r="T14" t="s">
        <v>99</v>
      </c>
    </row>
    <row r="15" spans="4:20" x14ac:dyDescent="0.25">
      <c r="D15" s="18" t="s">
        <v>36</v>
      </c>
      <c r="E15" s="17" t="s">
        <v>37</v>
      </c>
      <c r="F15" s="9">
        <v>78</v>
      </c>
      <c r="G15" s="11">
        <v>40</v>
      </c>
      <c r="H15" s="11">
        <v>45</v>
      </c>
      <c r="I15" s="11">
        <v>40</v>
      </c>
      <c r="J15" s="11">
        <v>70</v>
      </c>
      <c r="K15" s="11">
        <v>69</v>
      </c>
      <c r="L15" s="10">
        <v>40</v>
      </c>
      <c r="M15" s="11">
        <f t="shared" si="0"/>
        <v>382</v>
      </c>
      <c r="P15" t="s">
        <v>54</v>
      </c>
      <c r="R15" t="s">
        <v>137</v>
      </c>
      <c r="S15" t="s">
        <v>98</v>
      </c>
      <c r="T15" t="s">
        <v>138</v>
      </c>
    </row>
    <row r="16" spans="4:20" x14ac:dyDescent="0.25">
      <c r="D16" s="18" t="s">
        <v>38</v>
      </c>
      <c r="E16" s="17" t="s">
        <v>39</v>
      </c>
      <c r="F16" s="9">
        <v>33</v>
      </c>
      <c r="G16" s="19">
        <v>54</v>
      </c>
      <c r="H16" s="11">
        <v>78</v>
      </c>
      <c r="I16" s="11">
        <v>45</v>
      </c>
      <c r="J16" s="11">
        <v>49</v>
      </c>
      <c r="K16" s="11">
        <v>51</v>
      </c>
      <c r="L16" s="10">
        <v>40</v>
      </c>
      <c r="M16" s="11">
        <f t="shared" si="0"/>
        <v>350</v>
      </c>
      <c r="P16" t="s">
        <v>55</v>
      </c>
      <c r="R16" t="s">
        <v>223</v>
      </c>
      <c r="S16" t="s">
        <v>224</v>
      </c>
      <c r="T16" t="s">
        <v>225</v>
      </c>
    </row>
    <row r="17" spans="4:20" x14ac:dyDescent="0.25">
      <c r="D17" s="20" t="s">
        <v>40</v>
      </c>
      <c r="E17" s="21" t="s">
        <v>37</v>
      </c>
      <c r="F17" s="20">
        <v>49</v>
      </c>
      <c r="G17" s="22">
        <v>33</v>
      </c>
      <c r="H17" s="23">
        <v>33</v>
      </c>
      <c r="I17" s="23">
        <v>80</v>
      </c>
      <c r="J17" s="23">
        <v>55</v>
      </c>
      <c r="K17" s="23">
        <v>60</v>
      </c>
      <c r="L17" s="26">
        <v>45</v>
      </c>
      <c r="M17" s="11">
        <f t="shared" si="0"/>
        <v>355</v>
      </c>
      <c r="P17" t="s">
        <v>56</v>
      </c>
      <c r="R17" t="s">
        <v>139</v>
      </c>
      <c r="S17" t="s">
        <v>261</v>
      </c>
      <c r="T17" t="s">
        <v>262</v>
      </c>
    </row>
    <row r="18" spans="4:20" x14ac:dyDescent="0.25">
      <c r="D18">
        <f>COUNTA(D2:D17)</f>
        <v>16</v>
      </c>
      <c r="L18" s="11"/>
      <c r="M18" s="31">
        <f>SUM(M2:M17)</f>
        <v>6226</v>
      </c>
      <c r="P18" t="s">
        <v>57</v>
      </c>
      <c r="R18" t="s">
        <v>142</v>
      </c>
      <c r="S18" t="s">
        <v>218</v>
      </c>
      <c r="T18" t="s">
        <v>219</v>
      </c>
    </row>
    <row r="19" spans="4:20" x14ac:dyDescent="0.25">
      <c r="P19" t="s">
        <v>58</v>
      </c>
      <c r="R19" t="s">
        <v>232</v>
      </c>
      <c r="S19" t="s">
        <v>218</v>
      </c>
      <c r="T19" t="s">
        <v>233</v>
      </c>
    </row>
    <row r="20" spans="4:20" x14ac:dyDescent="0.25">
      <c r="P20" t="s">
        <v>59</v>
      </c>
      <c r="R20" t="s">
        <v>122</v>
      </c>
      <c r="S20" t="s">
        <v>279</v>
      </c>
      <c r="T20" t="s">
        <v>280</v>
      </c>
    </row>
    <row r="21" spans="4:20" x14ac:dyDescent="0.25">
      <c r="P21" t="s">
        <v>60</v>
      </c>
      <c r="R21" t="s">
        <v>112</v>
      </c>
      <c r="S21" t="s">
        <v>113</v>
      </c>
      <c r="T21" t="s">
        <v>114</v>
      </c>
    </row>
    <row r="22" spans="4:20" x14ac:dyDescent="0.25">
      <c r="P22" t="s">
        <v>61</v>
      </c>
      <c r="R22" t="s">
        <v>210</v>
      </c>
      <c r="S22" t="s">
        <v>152</v>
      </c>
      <c r="T22" t="s">
        <v>309</v>
      </c>
    </row>
    <row r="23" spans="4:20" x14ac:dyDescent="0.25">
      <c r="P23" t="s">
        <v>62</v>
      </c>
      <c r="R23" t="s">
        <v>151</v>
      </c>
      <c r="S23" t="s">
        <v>152</v>
      </c>
      <c r="T23" t="s">
        <v>153</v>
      </c>
    </row>
    <row r="24" spans="4:20" x14ac:dyDescent="0.25">
      <c r="P24" t="s">
        <v>63</v>
      </c>
      <c r="R24" t="s">
        <v>80</v>
      </c>
      <c r="S24" t="s">
        <v>81</v>
      </c>
      <c r="T24" t="s">
        <v>82</v>
      </c>
    </row>
    <row r="25" spans="4:20" x14ac:dyDescent="0.25">
      <c r="P25" t="s">
        <v>64</v>
      </c>
      <c r="R25" t="s">
        <v>306</v>
      </c>
      <c r="S25" t="s">
        <v>72</v>
      </c>
      <c r="T25" t="s">
        <v>307</v>
      </c>
    </row>
    <row r="26" spans="4:20" x14ac:dyDescent="0.25">
      <c r="P26" t="s">
        <v>65</v>
      </c>
      <c r="R26" t="s">
        <v>71</v>
      </c>
      <c r="S26" t="s">
        <v>72</v>
      </c>
      <c r="T26" t="s">
        <v>73</v>
      </c>
    </row>
    <row r="27" spans="4:20" x14ac:dyDescent="0.25">
      <c r="P27" t="s">
        <v>66</v>
      </c>
      <c r="R27" t="s">
        <v>77</v>
      </c>
      <c r="S27" t="s">
        <v>208</v>
      </c>
      <c r="T27" t="s">
        <v>209</v>
      </c>
    </row>
    <row r="28" spans="4:20" x14ac:dyDescent="0.25">
      <c r="P28" t="s">
        <v>67</v>
      </c>
      <c r="R28" t="s">
        <v>89</v>
      </c>
      <c r="S28" t="s">
        <v>174</v>
      </c>
      <c r="T28" t="s">
        <v>175</v>
      </c>
    </row>
    <row r="29" spans="4:20" x14ac:dyDescent="0.25">
      <c r="P29" t="s">
        <v>68</v>
      </c>
      <c r="R29" t="s">
        <v>273</v>
      </c>
      <c r="S29" t="s">
        <v>274</v>
      </c>
      <c r="T29" t="s">
        <v>275</v>
      </c>
    </row>
    <row r="30" spans="4:20" x14ac:dyDescent="0.25">
      <c r="P30" t="s">
        <v>69</v>
      </c>
      <c r="R30" t="s">
        <v>243</v>
      </c>
      <c r="S30" t="s">
        <v>244</v>
      </c>
      <c r="T30" t="s">
        <v>245</v>
      </c>
    </row>
    <row r="31" spans="4:20" x14ac:dyDescent="0.25">
      <c r="P31" t="s">
        <v>70</v>
      </c>
      <c r="R31" t="s">
        <v>92</v>
      </c>
      <c r="S31" t="s">
        <v>176</v>
      </c>
      <c r="T31" t="s">
        <v>183</v>
      </c>
    </row>
    <row r="32" spans="4:20" x14ac:dyDescent="0.25">
      <c r="R32" t="s">
        <v>171</v>
      </c>
      <c r="S32" t="s">
        <v>176</v>
      </c>
      <c r="T32" t="s">
        <v>177</v>
      </c>
    </row>
    <row r="33" spans="18:20" x14ac:dyDescent="0.25">
      <c r="R33" t="s">
        <v>259</v>
      </c>
      <c r="S33" t="s">
        <v>176</v>
      </c>
      <c r="T33" t="s">
        <v>260</v>
      </c>
    </row>
    <row r="34" spans="18:20" x14ac:dyDescent="0.25">
      <c r="R34" t="s">
        <v>154</v>
      </c>
      <c r="S34" t="s">
        <v>155</v>
      </c>
      <c r="T34" t="s">
        <v>156</v>
      </c>
    </row>
    <row r="35" spans="18:20" x14ac:dyDescent="0.25">
      <c r="R35" t="s">
        <v>100</v>
      </c>
      <c r="S35" t="s">
        <v>296</v>
      </c>
      <c r="T35" t="s">
        <v>308</v>
      </c>
    </row>
    <row r="36" spans="18:20" x14ac:dyDescent="0.25">
      <c r="R36" t="s">
        <v>295</v>
      </c>
      <c r="S36" t="s">
        <v>296</v>
      </c>
      <c r="T36" t="s">
        <v>297</v>
      </c>
    </row>
    <row r="37" spans="18:20" x14ac:dyDescent="0.25">
      <c r="R37" t="s">
        <v>186</v>
      </c>
      <c r="S37" t="s">
        <v>187</v>
      </c>
      <c r="T37" t="s">
        <v>188</v>
      </c>
    </row>
    <row r="38" spans="18:20" x14ac:dyDescent="0.25">
      <c r="R38" t="s">
        <v>171</v>
      </c>
      <c r="S38" t="s">
        <v>172</v>
      </c>
      <c r="T38" t="s">
        <v>173</v>
      </c>
    </row>
    <row r="39" spans="18:20" x14ac:dyDescent="0.25">
      <c r="R39" t="s">
        <v>77</v>
      </c>
      <c r="S39" t="s">
        <v>78</v>
      </c>
      <c r="T39" t="s">
        <v>79</v>
      </c>
    </row>
    <row r="40" spans="18:20" x14ac:dyDescent="0.25">
      <c r="R40" t="s">
        <v>184</v>
      </c>
      <c r="S40" t="s">
        <v>78</v>
      </c>
      <c r="T40" t="s">
        <v>185</v>
      </c>
    </row>
    <row r="41" spans="18:20" x14ac:dyDescent="0.25">
      <c r="R41" t="s">
        <v>215</v>
      </c>
      <c r="S41" t="s">
        <v>216</v>
      </c>
      <c r="T41" t="s">
        <v>217</v>
      </c>
    </row>
    <row r="42" spans="18:20" x14ac:dyDescent="0.25">
      <c r="R42" t="s">
        <v>71</v>
      </c>
      <c r="S42" t="s">
        <v>249</v>
      </c>
      <c r="T42" t="s">
        <v>250</v>
      </c>
    </row>
    <row r="43" spans="18:20" x14ac:dyDescent="0.25">
      <c r="R43" t="s">
        <v>92</v>
      </c>
      <c r="S43" t="s">
        <v>118</v>
      </c>
      <c r="T43" t="s">
        <v>119</v>
      </c>
    </row>
    <row r="44" spans="18:20" x14ac:dyDescent="0.25">
      <c r="R44" t="s">
        <v>253</v>
      </c>
      <c r="S44" t="s">
        <v>254</v>
      </c>
      <c r="T44" t="s">
        <v>255</v>
      </c>
    </row>
    <row r="45" spans="18:20" x14ac:dyDescent="0.25">
      <c r="R45" t="s">
        <v>83</v>
      </c>
      <c r="S45" t="s">
        <v>84</v>
      </c>
      <c r="T45" t="s">
        <v>85</v>
      </c>
    </row>
    <row r="46" spans="18:20" x14ac:dyDescent="0.25">
      <c r="R46" t="s">
        <v>71</v>
      </c>
      <c r="S46" t="s">
        <v>202</v>
      </c>
      <c r="T46" t="s">
        <v>203</v>
      </c>
    </row>
    <row r="47" spans="18:20" x14ac:dyDescent="0.25">
      <c r="R47" t="s">
        <v>92</v>
      </c>
      <c r="S47" t="s">
        <v>230</v>
      </c>
      <c r="T47" t="s">
        <v>256</v>
      </c>
    </row>
    <row r="48" spans="18:20" x14ac:dyDescent="0.25">
      <c r="R48" t="s">
        <v>229</v>
      </c>
      <c r="S48" t="s">
        <v>230</v>
      </c>
      <c r="T48" t="s">
        <v>231</v>
      </c>
    </row>
    <row r="49" spans="18:20" x14ac:dyDescent="0.25">
      <c r="R49" t="s">
        <v>191</v>
      </c>
      <c r="S49" t="s">
        <v>163</v>
      </c>
      <c r="T49" t="s">
        <v>192</v>
      </c>
    </row>
    <row r="50" spans="18:20" x14ac:dyDescent="0.25">
      <c r="R50" t="s">
        <v>162</v>
      </c>
      <c r="S50" t="s">
        <v>163</v>
      </c>
      <c r="T50" t="s">
        <v>164</v>
      </c>
    </row>
    <row r="51" spans="18:20" x14ac:dyDescent="0.25">
      <c r="R51" t="s">
        <v>212</v>
      </c>
      <c r="S51" t="s">
        <v>213</v>
      </c>
      <c r="T51" t="s">
        <v>214</v>
      </c>
    </row>
    <row r="52" spans="18:20" x14ac:dyDescent="0.25">
      <c r="R52" t="s">
        <v>134</v>
      </c>
      <c r="S52" t="s">
        <v>135</v>
      </c>
      <c r="T52" t="s">
        <v>136</v>
      </c>
    </row>
    <row r="53" spans="18:20" x14ac:dyDescent="0.25">
      <c r="R53" t="s">
        <v>303</v>
      </c>
      <c r="S53" t="s">
        <v>304</v>
      </c>
      <c r="T53" t="s">
        <v>305</v>
      </c>
    </row>
    <row r="54" spans="18:20" x14ac:dyDescent="0.25">
      <c r="R54" t="s">
        <v>89</v>
      </c>
      <c r="S54" t="s">
        <v>95</v>
      </c>
      <c r="T54" t="s">
        <v>125</v>
      </c>
    </row>
    <row r="55" spans="18:20" x14ac:dyDescent="0.25">
      <c r="R55" t="s">
        <v>18</v>
      </c>
      <c r="S55" t="s">
        <v>95</v>
      </c>
      <c r="T55" t="s">
        <v>96</v>
      </c>
    </row>
    <row r="56" spans="18:20" x14ac:dyDescent="0.25">
      <c r="R56" t="s">
        <v>89</v>
      </c>
      <c r="S56" t="s">
        <v>90</v>
      </c>
      <c r="T56" t="s">
        <v>91</v>
      </c>
    </row>
    <row r="57" spans="18:20" x14ac:dyDescent="0.25">
      <c r="R57" t="s">
        <v>103</v>
      </c>
      <c r="S57" t="s">
        <v>271</v>
      </c>
      <c r="T57" t="s">
        <v>272</v>
      </c>
    </row>
    <row r="58" spans="18:20" x14ac:dyDescent="0.25">
      <c r="R58" t="s">
        <v>148</v>
      </c>
      <c r="S58" t="s">
        <v>149</v>
      </c>
      <c r="T58" t="s">
        <v>150</v>
      </c>
    </row>
    <row r="59" spans="18:20" x14ac:dyDescent="0.25">
      <c r="R59" t="s">
        <v>189</v>
      </c>
      <c r="S59" t="s">
        <v>129</v>
      </c>
      <c r="T59" t="s">
        <v>190</v>
      </c>
    </row>
    <row r="60" spans="18:20" x14ac:dyDescent="0.25">
      <c r="R60" t="s">
        <v>112</v>
      </c>
      <c r="S60" t="s">
        <v>129</v>
      </c>
      <c r="T60" t="s">
        <v>130</v>
      </c>
    </row>
    <row r="61" spans="18:20" x14ac:dyDescent="0.25">
      <c r="R61" t="s">
        <v>145</v>
      </c>
      <c r="S61" t="s">
        <v>146</v>
      </c>
      <c r="T61" t="s">
        <v>147</v>
      </c>
    </row>
    <row r="62" spans="18:20" x14ac:dyDescent="0.25">
      <c r="R62" t="s">
        <v>210</v>
      </c>
      <c r="S62" t="s">
        <v>146</v>
      </c>
      <c r="T62" t="s">
        <v>211</v>
      </c>
    </row>
    <row r="63" spans="18:20" x14ac:dyDescent="0.25">
      <c r="R63" t="s">
        <v>71</v>
      </c>
      <c r="S63" t="s">
        <v>181</v>
      </c>
      <c r="T63" t="s">
        <v>312</v>
      </c>
    </row>
    <row r="64" spans="18:20" x14ac:dyDescent="0.25">
      <c r="R64" t="s">
        <v>180</v>
      </c>
      <c r="S64" t="s">
        <v>181</v>
      </c>
      <c r="T64" t="s">
        <v>182</v>
      </c>
    </row>
    <row r="65" spans="18:20" x14ac:dyDescent="0.25">
      <c r="R65" t="s">
        <v>268</v>
      </c>
      <c r="S65" t="s">
        <v>269</v>
      </c>
      <c r="T65" t="s">
        <v>270</v>
      </c>
    </row>
    <row r="66" spans="18:20" x14ac:dyDescent="0.25">
      <c r="R66" t="s">
        <v>139</v>
      </c>
      <c r="S66" t="s">
        <v>140</v>
      </c>
      <c r="T66" t="s">
        <v>141</v>
      </c>
    </row>
    <row r="67" spans="18:20" x14ac:dyDescent="0.25">
      <c r="R67" t="s">
        <v>120</v>
      </c>
      <c r="S67" t="s">
        <v>140</v>
      </c>
      <c r="T67" t="s">
        <v>165</v>
      </c>
    </row>
    <row r="68" spans="18:20" x14ac:dyDescent="0.25">
      <c r="R68" t="s">
        <v>263</v>
      </c>
      <c r="S68" t="s">
        <v>264</v>
      </c>
      <c r="T68" t="s">
        <v>265</v>
      </c>
    </row>
    <row r="69" spans="18:20" x14ac:dyDescent="0.25">
      <c r="R69" t="s">
        <v>266</v>
      </c>
      <c r="S69" t="s">
        <v>264</v>
      </c>
      <c r="T69" t="s">
        <v>267</v>
      </c>
    </row>
    <row r="70" spans="18:20" x14ac:dyDescent="0.25">
      <c r="R70" t="s">
        <v>122</v>
      </c>
      <c r="S70" t="s">
        <v>107</v>
      </c>
      <c r="T70" t="s">
        <v>207</v>
      </c>
    </row>
    <row r="71" spans="18:20" x14ac:dyDescent="0.25">
      <c r="R71" t="s">
        <v>106</v>
      </c>
      <c r="S71" t="s">
        <v>107</v>
      </c>
      <c r="T71" t="s">
        <v>108</v>
      </c>
    </row>
    <row r="72" spans="18:20" x14ac:dyDescent="0.25">
      <c r="R72" t="s">
        <v>122</v>
      </c>
      <c r="S72" t="s">
        <v>123</v>
      </c>
      <c r="T72" t="s">
        <v>124</v>
      </c>
    </row>
    <row r="73" spans="18:20" x14ac:dyDescent="0.25">
      <c r="R73" t="s">
        <v>289</v>
      </c>
      <c r="S73" t="s">
        <v>290</v>
      </c>
      <c r="T73" t="s">
        <v>291</v>
      </c>
    </row>
    <row r="74" spans="18:20" x14ac:dyDescent="0.25">
      <c r="R74" t="s">
        <v>89</v>
      </c>
      <c r="S74" t="s">
        <v>205</v>
      </c>
      <c r="T74" t="s">
        <v>206</v>
      </c>
    </row>
    <row r="75" spans="18:20" x14ac:dyDescent="0.25">
      <c r="R75" t="s">
        <v>160</v>
      </c>
      <c r="S75" t="s">
        <v>37</v>
      </c>
      <c r="T75" t="s">
        <v>161</v>
      </c>
    </row>
    <row r="76" spans="18:20" x14ac:dyDescent="0.25">
      <c r="R76" t="s">
        <v>193</v>
      </c>
      <c r="S76" t="s">
        <v>194</v>
      </c>
      <c r="T76" t="s">
        <v>195</v>
      </c>
    </row>
    <row r="77" spans="18:20" x14ac:dyDescent="0.25">
      <c r="R77" t="s">
        <v>178</v>
      </c>
      <c r="S77" t="s">
        <v>194</v>
      </c>
      <c r="T77" t="s">
        <v>204</v>
      </c>
    </row>
    <row r="78" spans="18:20" x14ac:dyDescent="0.25">
      <c r="R78" t="s">
        <v>313</v>
      </c>
      <c r="S78" t="s">
        <v>314</v>
      </c>
      <c r="T78" t="s">
        <v>315</v>
      </c>
    </row>
    <row r="79" spans="18:20" x14ac:dyDescent="0.25">
      <c r="R79" t="s">
        <v>220</v>
      </c>
      <c r="S79" t="s">
        <v>221</v>
      </c>
      <c r="T79" t="s">
        <v>222</v>
      </c>
    </row>
    <row r="80" spans="18:20" x14ac:dyDescent="0.25">
      <c r="R80" t="s">
        <v>239</v>
      </c>
      <c r="S80" t="s">
        <v>240</v>
      </c>
      <c r="T80" t="s">
        <v>241</v>
      </c>
    </row>
    <row r="81" spans="18:20" x14ac:dyDescent="0.25">
      <c r="R81" t="s">
        <v>109</v>
      </c>
      <c r="S81" t="s">
        <v>240</v>
      </c>
      <c r="T81" t="s">
        <v>242</v>
      </c>
    </row>
    <row r="82" spans="18:20" x14ac:dyDescent="0.25">
      <c r="R82" t="s">
        <v>246</v>
      </c>
      <c r="S82" t="s">
        <v>247</v>
      </c>
      <c r="T82" t="s">
        <v>248</v>
      </c>
    </row>
    <row r="83" spans="18:20" x14ac:dyDescent="0.25">
      <c r="R83" t="s">
        <v>276</v>
      </c>
      <c r="S83" t="s">
        <v>277</v>
      </c>
      <c r="T83" t="s">
        <v>278</v>
      </c>
    </row>
    <row r="84" spans="18:20" x14ac:dyDescent="0.25">
      <c r="R84" t="s">
        <v>210</v>
      </c>
      <c r="S84" t="s">
        <v>251</v>
      </c>
      <c r="T84" t="s">
        <v>252</v>
      </c>
    </row>
    <row r="85" spans="18:20" x14ac:dyDescent="0.25">
      <c r="R85" t="s">
        <v>257</v>
      </c>
      <c r="S85" t="s">
        <v>251</v>
      </c>
      <c r="T85" t="s">
        <v>258</v>
      </c>
    </row>
    <row r="86" spans="18:20" x14ac:dyDescent="0.25">
      <c r="R86" t="s">
        <v>287</v>
      </c>
      <c r="S86" t="s">
        <v>21</v>
      </c>
      <c r="T86" t="s">
        <v>288</v>
      </c>
    </row>
    <row r="87" spans="18:20" x14ac:dyDescent="0.25">
      <c r="R87" t="s">
        <v>131</v>
      </c>
      <c r="S87" t="s">
        <v>132</v>
      </c>
      <c r="T87" t="s">
        <v>133</v>
      </c>
    </row>
    <row r="88" spans="18:20" x14ac:dyDescent="0.25">
      <c r="R88" t="s">
        <v>300</v>
      </c>
      <c r="S88" t="s">
        <v>301</v>
      </c>
      <c r="T88" t="s">
        <v>302</v>
      </c>
    </row>
    <row r="89" spans="18:20" x14ac:dyDescent="0.25">
      <c r="R89" t="s">
        <v>157</v>
      </c>
      <c r="S89" t="s">
        <v>158</v>
      </c>
      <c r="T89" t="s">
        <v>159</v>
      </c>
    </row>
    <row r="90" spans="18:20" x14ac:dyDescent="0.25">
      <c r="R90" t="s">
        <v>199</v>
      </c>
      <c r="S90" t="s">
        <v>200</v>
      </c>
      <c r="T90" t="s">
        <v>201</v>
      </c>
    </row>
    <row r="91" spans="18:20" x14ac:dyDescent="0.25">
      <c r="R91" t="s">
        <v>86</v>
      </c>
      <c r="S91" t="s">
        <v>87</v>
      </c>
      <c r="T91" t="s">
        <v>88</v>
      </c>
    </row>
    <row r="92" spans="18:20" x14ac:dyDescent="0.25">
      <c r="R92" t="s">
        <v>236</v>
      </c>
      <c r="S92" t="s">
        <v>237</v>
      </c>
      <c r="T92" t="s">
        <v>238</v>
      </c>
    </row>
    <row r="93" spans="18:20" x14ac:dyDescent="0.25">
      <c r="R93" t="s">
        <v>157</v>
      </c>
      <c r="S93" t="s">
        <v>234</v>
      </c>
      <c r="T93" t="s">
        <v>235</v>
      </c>
    </row>
    <row r="94" spans="18:20" x14ac:dyDescent="0.25">
      <c r="R94" t="s">
        <v>196</v>
      </c>
      <c r="S94" t="s">
        <v>197</v>
      </c>
      <c r="T94" t="s">
        <v>198</v>
      </c>
    </row>
    <row r="95" spans="18:20" x14ac:dyDescent="0.25">
      <c r="R95" t="s">
        <v>92</v>
      </c>
      <c r="S95" t="s">
        <v>93</v>
      </c>
      <c r="T95" t="s">
        <v>94</v>
      </c>
    </row>
    <row r="96" spans="18:20" x14ac:dyDescent="0.25">
      <c r="R96" t="s">
        <v>100</v>
      </c>
      <c r="S96" t="s">
        <v>101</v>
      </c>
      <c r="T96" t="s">
        <v>102</v>
      </c>
    </row>
    <row r="97" spans="18:20" x14ac:dyDescent="0.25">
      <c r="R97" t="s">
        <v>292</v>
      </c>
      <c r="S97" t="s">
        <v>293</v>
      </c>
      <c r="T97" t="s">
        <v>294</v>
      </c>
    </row>
    <row r="98" spans="18:20" x14ac:dyDescent="0.25">
      <c r="R98" t="s">
        <v>38</v>
      </c>
      <c r="S98" t="s">
        <v>281</v>
      </c>
      <c r="T98" t="s">
        <v>282</v>
      </c>
    </row>
    <row r="99" spans="18:20" x14ac:dyDescent="0.25">
      <c r="R99" t="s">
        <v>142</v>
      </c>
      <c r="S99" t="s">
        <v>143</v>
      </c>
      <c r="T99" t="s">
        <v>144</v>
      </c>
    </row>
    <row r="100" spans="18:20" x14ac:dyDescent="0.25">
      <c r="R100" t="s">
        <v>21</v>
      </c>
      <c r="S100" t="s">
        <v>169</v>
      </c>
      <c r="T100" t="s">
        <v>170</v>
      </c>
    </row>
    <row r="101" spans="18:20" x14ac:dyDescent="0.25">
      <c r="R101" t="s">
        <v>103</v>
      </c>
      <c r="S101" t="s">
        <v>104</v>
      </c>
      <c r="T101" t="s">
        <v>105</v>
      </c>
    </row>
  </sheetData>
  <sortState ref="R2:T101">
    <sortCondition ref="S2:S101"/>
    <sortCondition ref="R2:R101"/>
  </sortState>
  <pageMargins left="0.7" right="0.7" top="0.75" bottom="0.75" header="0.3" footer="0.3"/>
  <pageSetup paperSize="9" orientation="landscape" r:id="rId1"/>
  <ignoredErrors>
    <ignoredError sqref="M18"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opLeftCell="D14" workbookViewId="0">
      <selection activeCell="I18" sqref="I18"/>
    </sheetView>
  </sheetViews>
  <sheetFormatPr defaultRowHeight="15" x14ac:dyDescent="0.25"/>
  <cols>
    <col min="9" max="9" width="9.140625" customWidth="1"/>
  </cols>
  <sheetData>
    <row r="1" spans="1:9" x14ac:dyDescent="0.25">
      <c r="A1" s="2" t="s">
        <v>1</v>
      </c>
      <c r="B1" s="1" t="s">
        <v>2</v>
      </c>
      <c r="C1" s="2" t="s">
        <v>3</v>
      </c>
      <c r="D1" s="2" t="s">
        <v>4</v>
      </c>
      <c r="E1" s="2" t="s">
        <v>5</v>
      </c>
      <c r="F1" s="2" t="s">
        <v>6</v>
      </c>
      <c r="G1" s="2" t="s">
        <v>7</v>
      </c>
      <c r="H1" s="2" t="s">
        <v>8</v>
      </c>
      <c r="I1" s="3" t="s">
        <v>9</v>
      </c>
    </row>
    <row r="2" spans="1:9" x14ac:dyDescent="0.25">
      <c r="A2" s="6" t="s">
        <v>11</v>
      </c>
      <c r="B2" s="5">
        <v>52</v>
      </c>
      <c r="C2" s="7">
        <v>33</v>
      </c>
      <c r="D2" s="7">
        <v>81</v>
      </c>
      <c r="E2" s="7">
        <v>68</v>
      </c>
      <c r="F2" s="7">
        <v>40</v>
      </c>
      <c r="G2" s="7">
        <v>32</v>
      </c>
      <c r="H2" s="6">
        <v>66</v>
      </c>
      <c r="I2" s="8">
        <f t="shared" ref="I2:I17" si="0">SUM(B2:H2)</f>
        <v>372</v>
      </c>
    </row>
    <row r="3" spans="1:9" x14ac:dyDescent="0.25">
      <c r="A3" s="10" t="s">
        <v>13</v>
      </c>
      <c r="B3" s="9">
        <v>58</v>
      </c>
      <c r="C3" s="11">
        <v>35</v>
      </c>
      <c r="D3" s="11">
        <v>75</v>
      </c>
      <c r="E3" s="11">
        <v>85</v>
      </c>
      <c r="F3" s="11">
        <v>95</v>
      </c>
      <c r="G3" s="11">
        <v>32</v>
      </c>
      <c r="H3" s="10">
        <v>75</v>
      </c>
      <c r="I3" s="8">
        <f t="shared" si="0"/>
        <v>455</v>
      </c>
    </row>
    <row r="4" spans="1:9" x14ac:dyDescent="0.25">
      <c r="A4" s="13" t="s">
        <v>15</v>
      </c>
      <c r="B4" s="11">
        <v>59</v>
      </c>
      <c r="C4" s="11">
        <v>45</v>
      </c>
      <c r="D4" s="11">
        <v>52</v>
      </c>
      <c r="E4" s="11">
        <v>59</v>
      </c>
      <c r="F4" s="11">
        <v>69</v>
      </c>
      <c r="G4" s="11">
        <v>60</v>
      </c>
      <c r="H4" s="10">
        <v>66</v>
      </c>
      <c r="I4" s="8">
        <f t="shared" si="0"/>
        <v>410</v>
      </c>
    </row>
    <row r="5" spans="1:9" x14ac:dyDescent="0.25">
      <c r="A5" s="10" t="s">
        <v>17</v>
      </c>
      <c r="B5" s="16">
        <v>65</v>
      </c>
      <c r="C5" s="16">
        <v>70</v>
      </c>
      <c r="D5" s="11">
        <v>59</v>
      </c>
      <c r="E5" s="11">
        <v>45</v>
      </c>
      <c r="F5" s="11">
        <v>52</v>
      </c>
      <c r="G5" s="11">
        <v>59</v>
      </c>
      <c r="H5" s="10">
        <v>56</v>
      </c>
      <c r="I5" s="8">
        <f t="shared" si="0"/>
        <v>406</v>
      </c>
    </row>
    <row r="6" spans="1:9" x14ac:dyDescent="0.25">
      <c r="A6" s="10" t="s">
        <v>19</v>
      </c>
      <c r="B6" s="11">
        <v>95</v>
      </c>
      <c r="C6" s="11">
        <v>45</v>
      </c>
      <c r="D6" s="16">
        <v>65</v>
      </c>
      <c r="E6" s="16">
        <v>70</v>
      </c>
      <c r="F6" s="16">
        <v>75</v>
      </c>
      <c r="G6" s="16">
        <v>74</v>
      </c>
      <c r="H6" s="10">
        <v>72</v>
      </c>
      <c r="I6" s="8">
        <f t="shared" si="0"/>
        <v>496</v>
      </c>
    </row>
    <row r="7" spans="1:9" x14ac:dyDescent="0.25">
      <c r="A7" s="10" t="s">
        <v>21</v>
      </c>
      <c r="B7" s="11">
        <v>69</v>
      </c>
      <c r="C7" s="11">
        <v>48</v>
      </c>
      <c r="D7" s="11">
        <v>95</v>
      </c>
      <c r="E7" s="11">
        <v>45</v>
      </c>
      <c r="F7" s="11">
        <v>30</v>
      </c>
      <c r="G7" s="11">
        <v>71</v>
      </c>
      <c r="H7" s="10">
        <v>66</v>
      </c>
      <c r="I7" s="8">
        <f t="shared" si="0"/>
        <v>424</v>
      </c>
    </row>
    <row r="8" spans="1:9" x14ac:dyDescent="0.25">
      <c r="A8" s="10" t="s">
        <v>23</v>
      </c>
      <c r="B8" s="11">
        <v>40</v>
      </c>
      <c r="C8" s="11">
        <v>52</v>
      </c>
      <c r="D8" s="11">
        <v>69</v>
      </c>
      <c r="E8" s="11">
        <v>48</v>
      </c>
      <c r="F8" s="11">
        <v>78</v>
      </c>
      <c r="G8" s="11">
        <v>95</v>
      </c>
      <c r="H8" s="10">
        <v>91</v>
      </c>
      <c r="I8" s="8">
        <f t="shared" si="0"/>
        <v>473</v>
      </c>
    </row>
    <row r="9" spans="1:9" x14ac:dyDescent="0.25">
      <c r="A9" s="10" t="s">
        <v>25</v>
      </c>
      <c r="B9" s="11">
        <v>40</v>
      </c>
      <c r="C9" s="11">
        <v>70</v>
      </c>
      <c r="D9" s="11">
        <v>40</v>
      </c>
      <c r="E9" s="11">
        <v>52</v>
      </c>
      <c r="F9" s="11">
        <v>33</v>
      </c>
      <c r="G9" s="11">
        <v>69</v>
      </c>
      <c r="H9" s="10">
        <v>80</v>
      </c>
      <c r="I9" s="8">
        <f t="shared" si="0"/>
        <v>384</v>
      </c>
    </row>
    <row r="10" spans="1:9" x14ac:dyDescent="0.25">
      <c r="A10" s="10" t="s">
        <v>27</v>
      </c>
      <c r="B10" s="9">
        <v>55</v>
      </c>
      <c r="C10" s="11">
        <v>60</v>
      </c>
      <c r="D10" s="11">
        <v>40</v>
      </c>
      <c r="E10" s="11">
        <v>70</v>
      </c>
      <c r="F10" s="11">
        <v>69</v>
      </c>
      <c r="G10" s="11">
        <v>40</v>
      </c>
      <c r="H10" s="10">
        <v>59</v>
      </c>
      <c r="I10" s="8">
        <f t="shared" si="0"/>
        <v>393</v>
      </c>
    </row>
    <row r="11" spans="1:9" x14ac:dyDescent="0.25">
      <c r="A11" s="14" t="s">
        <v>29</v>
      </c>
      <c r="B11" s="15">
        <v>58</v>
      </c>
      <c r="C11" s="16">
        <v>64</v>
      </c>
      <c r="D11" s="16">
        <v>70</v>
      </c>
      <c r="E11" s="16">
        <v>65</v>
      </c>
      <c r="F11" s="16">
        <v>70</v>
      </c>
      <c r="G11" s="16">
        <v>75</v>
      </c>
      <c r="H11" s="10">
        <v>74</v>
      </c>
      <c r="I11" s="8">
        <f t="shared" si="0"/>
        <v>476</v>
      </c>
    </row>
    <row r="12" spans="1:9" x14ac:dyDescent="0.25">
      <c r="A12" s="17" t="s">
        <v>31</v>
      </c>
      <c r="B12" s="9">
        <v>35</v>
      </c>
      <c r="C12" s="11">
        <v>78</v>
      </c>
      <c r="D12" s="11">
        <v>35</v>
      </c>
      <c r="E12" s="11">
        <v>95</v>
      </c>
      <c r="F12" s="11">
        <v>45</v>
      </c>
      <c r="G12" s="11">
        <v>30</v>
      </c>
      <c r="H12" s="10">
        <v>71</v>
      </c>
      <c r="I12" s="8">
        <f t="shared" si="0"/>
        <v>389</v>
      </c>
    </row>
    <row r="13" spans="1:9" x14ac:dyDescent="0.25">
      <c r="A13" s="17" t="s">
        <v>33</v>
      </c>
      <c r="B13" s="9">
        <v>80</v>
      </c>
      <c r="C13" s="11">
        <v>50</v>
      </c>
      <c r="D13" s="11">
        <v>35</v>
      </c>
      <c r="E13" s="11">
        <v>69</v>
      </c>
      <c r="F13" s="11">
        <v>48</v>
      </c>
      <c r="G13" s="11">
        <v>78</v>
      </c>
      <c r="H13" s="10">
        <v>95</v>
      </c>
      <c r="I13" s="8">
        <f t="shared" si="0"/>
        <v>455</v>
      </c>
    </row>
    <row r="14" spans="1:9" x14ac:dyDescent="0.25">
      <c r="A14" s="17" t="s">
        <v>35</v>
      </c>
      <c r="B14" s="9">
        <v>45</v>
      </c>
      <c r="C14" s="11">
        <v>68</v>
      </c>
      <c r="D14" s="11">
        <v>80</v>
      </c>
      <c r="E14" s="11">
        <v>40</v>
      </c>
      <c r="F14" s="11">
        <v>52</v>
      </c>
      <c r="G14" s="11">
        <v>33</v>
      </c>
      <c r="H14" s="10">
        <v>69</v>
      </c>
      <c r="I14" s="8">
        <f t="shared" si="0"/>
        <v>387</v>
      </c>
    </row>
    <row r="15" spans="1:9" x14ac:dyDescent="0.25">
      <c r="A15" s="17" t="s">
        <v>37</v>
      </c>
      <c r="B15" s="9">
        <v>78</v>
      </c>
      <c r="C15" s="11">
        <v>40</v>
      </c>
      <c r="D15" s="11">
        <v>45</v>
      </c>
      <c r="E15" s="11">
        <v>40</v>
      </c>
      <c r="F15" s="11">
        <v>70</v>
      </c>
      <c r="G15" s="11">
        <v>69</v>
      </c>
      <c r="H15" s="10">
        <v>40</v>
      </c>
      <c r="I15" s="8">
        <f t="shared" si="0"/>
        <v>382</v>
      </c>
    </row>
    <row r="16" spans="1:9" x14ac:dyDescent="0.25">
      <c r="A16" s="17" t="s">
        <v>39</v>
      </c>
      <c r="B16" s="9">
        <v>33</v>
      </c>
      <c r="C16" s="19">
        <v>54</v>
      </c>
      <c r="D16" s="11">
        <v>78</v>
      </c>
      <c r="E16" s="11">
        <v>45</v>
      </c>
      <c r="F16" s="11">
        <v>49</v>
      </c>
      <c r="G16" s="11">
        <v>51</v>
      </c>
      <c r="H16" s="10">
        <v>40</v>
      </c>
      <c r="I16" s="8">
        <f t="shared" si="0"/>
        <v>350</v>
      </c>
    </row>
    <row r="17" spans="1:9" x14ac:dyDescent="0.25">
      <c r="A17" s="21" t="s">
        <v>37</v>
      </c>
      <c r="B17" s="20">
        <v>49</v>
      </c>
      <c r="C17" s="22">
        <v>33</v>
      </c>
      <c r="D17" s="23">
        <v>33</v>
      </c>
      <c r="E17" s="23">
        <v>80</v>
      </c>
      <c r="F17" s="23">
        <v>55</v>
      </c>
      <c r="G17" s="23">
        <v>60</v>
      </c>
      <c r="H17" s="26">
        <v>45</v>
      </c>
      <c r="I17" s="8">
        <f t="shared" si="0"/>
        <v>355</v>
      </c>
    </row>
    <row r="18" spans="1:9" x14ac:dyDescent="0.25">
      <c r="I18" s="25">
        <f>SUM(I2:I17)</f>
        <v>6607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opLeftCell="E15" workbookViewId="0">
      <selection activeCell="I18" sqref="I18"/>
    </sheetView>
  </sheetViews>
  <sheetFormatPr defaultRowHeight="15" x14ac:dyDescent="0.25"/>
  <sheetData>
    <row r="1" spans="1:9" x14ac:dyDescent="0.25">
      <c r="A1" s="2" t="s">
        <v>1</v>
      </c>
      <c r="B1" s="1" t="s">
        <v>2</v>
      </c>
      <c r="C1" s="2" t="s">
        <v>3</v>
      </c>
      <c r="D1" s="2" t="s">
        <v>4</v>
      </c>
      <c r="E1" s="2" t="s">
        <v>5</v>
      </c>
      <c r="F1" s="2" t="s">
        <v>6</v>
      </c>
      <c r="G1" s="2" t="s">
        <v>7</v>
      </c>
      <c r="H1" s="2" t="s">
        <v>8</v>
      </c>
      <c r="I1" s="3" t="s">
        <v>9</v>
      </c>
    </row>
    <row r="2" spans="1:9" x14ac:dyDescent="0.25">
      <c r="A2" s="6" t="s">
        <v>11</v>
      </c>
      <c r="B2" s="5">
        <v>52</v>
      </c>
      <c r="C2" s="7">
        <v>33</v>
      </c>
      <c r="D2" s="7">
        <v>81</v>
      </c>
      <c r="E2" s="7">
        <v>68</v>
      </c>
      <c r="F2" s="7">
        <v>40</v>
      </c>
      <c r="G2" s="7">
        <v>32</v>
      </c>
      <c r="H2" s="6">
        <v>66</v>
      </c>
      <c r="I2" s="8">
        <f t="shared" ref="I2:I17" si="0">SUM(B2:H2)</f>
        <v>372</v>
      </c>
    </row>
    <row r="3" spans="1:9" x14ac:dyDescent="0.25">
      <c r="A3" s="10" t="s">
        <v>13</v>
      </c>
      <c r="B3" s="9">
        <v>58</v>
      </c>
      <c r="C3" s="11">
        <v>35</v>
      </c>
      <c r="D3" s="11">
        <v>75</v>
      </c>
      <c r="E3" s="11">
        <v>85</v>
      </c>
      <c r="F3" s="11">
        <v>95</v>
      </c>
      <c r="G3" s="11">
        <v>32</v>
      </c>
      <c r="H3" s="10">
        <v>75</v>
      </c>
      <c r="I3" s="8">
        <f t="shared" si="0"/>
        <v>455</v>
      </c>
    </row>
    <row r="4" spans="1:9" x14ac:dyDescent="0.25">
      <c r="A4" s="13" t="s">
        <v>15</v>
      </c>
      <c r="B4" s="9">
        <v>75</v>
      </c>
      <c r="C4" s="11">
        <v>80</v>
      </c>
      <c r="D4" s="11">
        <v>75</v>
      </c>
      <c r="E4" s="11">
        <v>68</v>
      </c>
      <c r="F4" s="11">
        <v>69</v>
      </c>
      <c r="G4" s="11">
        <v>60</v>
      </c>
      <c r="H4" s="10">
        <v>66</v>
      </c>
      <c r="I4" s="8">
        <f t="shared" si="0"/>
        <v>493</v>
      </c>
    </row>
    <row r="5" spans="1:9" x14ac:dyDescent="0.25">
      <c r="A5" s="10" t="s">
        <v>17</v>
      </c>
      <c r="B5" s="9">
        <v>52</v>
      </c>
      <c r="C5" s="11">
        <v>45</v>
      </c>
      <c r="D5" s="11">
        <v>30</v>
      </c>
      <c r="E5" s="11">
        <v>71</v>
      </c>
      <c r="F5" s="11">
        <v>40</v>
      </c>
      <c r="G5" s="11">
        <v>32</v>
      </c>
      <c r="H5" s="10">
        <v>56</v>
      </c>
      <c r="I5" s="8">
        <f t="shared" si="0"/>
        <v>326</v>
      </c>
    </row>
    <row r="6" spans="1:9" x14ac:dyDescent="0.25">
      <c r="A6" s="10" t="s">
        <v>19</v>
      </c>
      <c r="B6" s="9">
        <v>48</v>
      </c>
      <c r="C6" s="11">
        <v>78</v>
      </c>
      <c r="D6" s="11">
        <v>50</v>
      </c>
      <c r="E6" s="11">
        <v>68</v>
      </c>
      <c r="F6" s="11">
        <v>40</v>
      </c>
      <c r="G6" s="11">
        <v>32</v>
      </c>
      <c r="H6" s="10">
        <v>72</v>
      </c>
      <c r="I6" s="8">
        <f t="shared" si="0"/>
        <v>388</v>
      </c>
    </row>
    <row r="7" spans="1:9" x14ac:dyDescent="0.25">
      <c r="A7" s="10" t="s">
        <v>21</v>
      </c>
      <c r="B7" s="9">
        <v>52</v>
      </c>
      <c r="C7" s="11">
        <v>33</v>
      </c>
      <c r="D7" s="11">
        <v>10</v>
      </c>
      <c r="E7" s="11">
        <v>68</v>
      </c>
      <c r="F7" s="11">
        <v>45</v>
      </c>
      <c r="G7" s="11">
        <v>32</v>
      </c>
      <c r="H7" s="10">
        <v>66</v>
      </c>
      <c r="I7" s="8">
        <f t="shared" si="0"/>
        <v>306</v>
      </c>
    </row>
    <row r="8" spans="1:9" x14ac:dyDescent="0.25">
      <c r="A8" s="10" t="s">
        <v>23</v>
      </c>
      <c r="B8" s="9">
        <v>70</v>
      </c>
      <c r="C8" s="11">
        <v>69</v>
      </c>
      <c r="D8" s="11">
        <v>78</v>
      </c>
      <c r="E8" s="11">
        <v>80</v>
      </c>
      <c r="F8" s="11">
        <v>80</v>
      </c>
      <c r="G8" s="11">
        <v>48</v>
      </c>
      <c r="H8" s="10">
        <v>91</v>
      </c>
      <c r="I8" s="8">
        <f t="shared" si="0"/>
        <v>516</v>
      </c>
    </row>
    <row r="9" spans="1:9" x14ac:dyDescent="0.25">
      <c r="A9" s="10" t="s">
        <v>25</v>
      </c>
      <c r="B9" s="9">
        <v>49</v>
      </c>
      <c r="C9" s="11">
        <v>51</v>
      </c>
      <c r="D9" s="11">
        <v>40</v>
      </c>
      <c r="E9" s="11">
        <v>55</v>
      </c>
      <c r="F9" s="11">
        <v>58</v>
      </c>
      <c r="G9" s="11">
        <v>47</v>
      </c>
      <c r="H9" s="10">
        <v>80</v>
      </c>
      <c r="I9" s="8">
        <f t="shared" si="0"/>
        <v>380</v>
      </c>
    </row>
    <row r="10" spans="1:9" x14ac:dyDescent="0.25">
      <c r="A10" s="10" t="s">
        <v>27</v>
      </c>
      <c r="B10" s="9">
        <v>55</v>
      </c>
      <c r="C10" s="11">
        <v>60</v>
      </c>
      <c r="D10" s="11">
        <v>43</v>
      </c>
      <c r="E10" s="11">
        <v>59</v>
      </c>
      <c r="F10" s="11">
        <v>45</v>
      </c>
      <c r="G10" s="11">
        <v>52</v>
      </c>
      <c r="H10" s="10">
        <v>59</v>
      </c>
      <c r="I10" s="8">
        <f t="shared" si="0"/>
        <v>373</v>
      </c>
    </row>
    <row r="11" spans="1:9" x14ac:dyDescent="0.25">
      <c r="A11" s="14" t="s">
        <v>29</v>
      </c>
      <c r="B11" s="15">
        <v>58</v>
      </c>
      <c r="C11" s="16">
        <v>64</v>
      </c>
      <c r="D11" s="16">
        <v>70</v>
      </c>
      <c r="E11" s="16">
        <v>65</v>
      </c>
      <c r="F11" s="16">
        <v>70</v>
      </c>
      <c r="G11" s="16">
        <v>75</v>
      </c>
      <c r="H11" s="16">
        <v>74</v>
      </c>
      <c r="I11" s="8">
        <f t="shared" si="0"/>
        <v>476</v>
      </c>
    </row>
    <row r="12" spans="1:9" x14ac:dyDescent="0.25">
      <c r="A12" s="17" t="s">
        <v>31</v>
      </c>
      <c r="B12" s="9">
        <v>35</v>
      </c>
      <c r="C12" s="11">
        <v>78</v>
      </c>
      <c r="D12" s="11">
        <v>35</v>
      </c>
      <c r="E12" s="11">
        <v>95</v>
      </c>
      <c r="F12" s="11">
        <v>45</v>
      </c>
      <c r="G12" s="11">
        <v>30</v>
      </c>
      <c r="H12" s="11">
        <v>71</v>
      </c>
      <c r="I12" s="8">
        <f t="shared" si="0"/>
        <v>389</v>
      </c>
    </row>
    <row r="13" spans="1:9" x14ac:dyDescent="0.25">
      <c r="A13" s="17" t="s">
        <v>33</v>
      </c>
      <c r="B13" s="9">
        <v>80</v>
      </c>
      <c r="C13" s="11">
        <v>50</v>
      </c>
      <c r="D13" s="11">
        <v>35</v>
      </c>
      <c r="E13" s="11">
        <v>69</v>
      </c>
      <c r="F13" s="11">
        <v>48</v>
      </c>
      <c r="G13" s="11">
        <v>78</v>
      </c>
      <c r="H13" s="11">
        <v>95</v>
      </c>
      <c r="I13" s="8">
        <f t="shared" si="0"/>
        <v>455</v>
      </c>
    </row>
    <row r="14" spans="1:9" x14ac:dyDescent="0.25">
      <c r="A14" s="17" t="s">
        <v>35</v>
      </c>
      <c r="B14" s="9">
        <v>45</v>
      </c>
      <c r="C14" s="11">
        <v>68</v>
      </c>
      <c r="D14" s="11">
        <v>80</v>
      </c>
      <c r="E14" s="11">
        <v>40</v>
      </c>
      <c r="F14" s="11">
        <v>52</v>
      </c>
      <c r="G14" s="11">
        <v>33</v>
      </c>
      <c r="H14" s="11">
        <v>69</v>
      </c>
      <c r="I14" s="8">
        <f t="shared" si="0"/>
        <v>387</v>
      </c>
    </row>
    <row r="15" spans="1:9" x14ac:dyDescent="0.25">
      <c r="A15" s="17" t="s">
        <v>37</v>
      </c>
      <c r="B15" s="9">
        <v>78</v>
      </c>
      <c r="C15" s="11">
        <v>40</v>
      </c>
      <c r="D15" s="11">
        <v>45</v>
      </c>
      <c r="E15" s="11">
        <v>40</v>
      </c>
      <c r="F15" s="11">
        <v>70</v>
      </c>
      <c r="G15" s="11">
        <v>69</v>
      </c>
      <c r="H15" s="11">
        <v>40</v>
      </c>
      <c r="I15" s="8">
        <f t="shared" si="0"/>
        <v>382</v>
      </c>
    </row>
    <row r="16" spans="1:9" x14ac:dyDescent="0.25">
      <c r="A16" s="17" t="s">
        <v>39</v>
      </c>
      <c r="B16" s="9">
        <v>33</v>
      </c>
      <c r="C16" s="19">
        <v>54</v>
      </c>
      <c r="D16" s="11">
        <v>78</v>
      </c>
      <c r="E16" s="11">
        <v>45</v>
      </c>
      <c r="F16" s="11">
        <v>49</v>
      </c>
      <c r="G16" s="11">
        <v>51</v>
      </c>
      <c r="H16" s="11">
        <v>40</v>
      </c>
      <c r="I16" s="8">
        <f t="shared" si="0"/>
        <v>350</v>
      </c>
    </row>
    <row r="17" spans="1:9" x14ac:dyDescent="0.25">
      <c r="A17" s="21" t="s">
        <v>37</v>
      </c>
      <c r="B17" s="20">
        <v>49</v>
      </c>
      <c r="C17" s="22">
        <v>33</v>
      </c>
      <c r="D17" s="23">
        <v>33</v>
      </c>
      <c r="E17" s="23">
        <v>80</v>
      </c>
      <c r="F17" s="23">
        <v>55</v>
      </c>
      <c r="G17" s="23">
        <v>60</v>
      </c>
      <c r="H17" s="23">
        <v>45</v>
      </c>
      <c r="I17" s="8">
        <f t="shared" si="0"/>
        <v>355</v>
      </c>
    </row>
    <row r="18" spans="1:9" x14ac:dyDescent="0.25">
      <c r="I18" s="24">
        <f>SUM(I2:I17)</f>
        <v>6403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opLeftCell="E1" workbookViewId="0">
      <selection activeCell="N27" sqref="N27"/>
    </sheetView>
  </sheetViews>
  <sheetFormatPr defaultRowHeight="15" x14ac:dyDescent="0.25"/>
  <sheetData>
    <row r="1" spans="1:9" x14ac:dyDescent="0.25">
      <c r="A1" s="2" t="s">
        <v>1</v>
      </c>
      <c r="B1" s="1" t="s">
        <v>2</v>
      </c>
      <c r="C1" s="2" t="s">
        <v>3</v>
      </c>
      <c r="D1" s="2" t="s">
        <v>4</v>
      </c>
      <c r="E1" s="2" t="s">
        <v>5</v>
      </c>
      <c r="F1" s="2" t="s">
        <v>6</v>
      </c>
      <c r="G1" s="2" t="s">
        <v>7</v>
      </c>
      <c r="H1" s="2" t="s">
        <v>8</v>
      </c>
      <c r="I1" s="3" t="s">
        <v>9</v>
      </c>
    </row>
    <row r="2" spans="1:9" x14ac:dyDescent="0.25">
      <c r="A2" s="6" t="s">
        <v>11</v>
      </c>
      <c r="B2" s="5">
        <v>52</v>
      </c>
      <c r="C2" s="7">
        <v>33</v>
      </c>
      <c r="D2" s="7">
        <v>81</v>
      </c>
      <c r="E2" s="7">
        <v>68</v>
      </c>
      <c r="F2" s="7">
        <v>40</v>
      </c>
      <c r="G2" s="7">
        <v>32</v>
      </c>
      <c r="H2" s="6">
        <v>66</v>
      </c>
      <c r="I2" s="8">
        <f t="shared" ref="I2:I17" si="0">SUM(B2:H2)</f>
        <v>372</v>
      </c>
    </row>
    <row r="3" spans="1:9" x14ac:dyDescent="0.25">
      <c r="A3" s="10" t="s">
        <v>13</v>
      </c>
      <c r="B3" s="9">
        <v>58</v>
      </c>
      <c r="C3" s="11">
        <v>35</v>
      </c>
      <c r="D3" s="11">
        <v>75</v>
      </c>
      <c r="E3" s="11">
        <v>85</v>
      </c>
      <c r="F3" s="11">
        <v>95</v>
      </c>
      <c r="G3" s="11">
        <v>32</v>
      </c>
      <c r="H3" s="10">
        <v>75</v>
      </c>
      <c r="I3" s="8">
        <f t="shared" si="0"/>
        <v>455</v>
      </c>
    </row>
    <row r="4" spans="1:9" x14ac:dyDescent="0.25">
      <c r="A4" s="13" t="s">
        <v>15</v>
      </c>
      <c r="B4" s="9">
        <v>75</v>
      </c>
      <c r="C4" s="9">
        <v>45</v>
      </c>
      <c r="D4" s="11">
        <v>68</v>
      </c>
      <c r="E4" s="11">
        <v>80</v>
      </c>
      <c r="F4" s="11">
        <v>40</v>
      </c>
      <c r="G4" s="11">
        <v>52</v>
      </c>
      <c r="H4" s="11">
        <v>33</v>
      </c>
      <c r="I4" s="8">
        <f t="shared" si="0"/>
        <v>393</v>
      </c>
    </row>
    <row r="5" spans="1:9" x14ac:dyDescent="0.25">
      <c r="A5" s="10" t="s">
        <v>17</v>
      </c>
      <c r="B5" s="9">
        <v>52</v>
      </c>
      <c r="C5" s="9">
        <v>78</v>
      </c>
      <c r="D5" s="11">
        <v>40</v>
      </c>
      <c r="E5" s="11">
        <v>45</v>
      </c>
      <c r="F5" s="11">
        <v>40</v>
      </c>
      <c r="G5" s="11">
        <v>70</v>
      </c>
      <c r="H5" s="11">
        <v>69</v>
      </c>
      <c r="I5" s="8">
        <f t="shared" si="0"/>
        <v>394</v>
      </c>
    </row>
    <row r="6" spans="1:9" x14ac:dyDescent="0.25">
      <c r="A6" s="10" t="s">
        <v>19</v>
      </c>
      <c r="B6" s="9">
        <v>48</v>
      </c>
      <c r="C6" s="11">
        <v>78</v>
      </c>
      <c r="D6" s="11">
        <v>50</v>
      </c>
      <c r="E6" s="11">
        <v>68</v>
      </c>
      <c r="F6" s="11">
        <v>40</v>
      </c>
      <c r="G6" s="11">
        <v>32</v>
      </c>
      <c r="H6" s="10">
        <v>72</v>
      </c>
      <c r="I6" s="8">
        <f t="shared" si="0"/>
        <v>388</v>
      </c>
    </row>
    <row r="7" spans="1:9" x14ac:dyDescent="0.25">
      <c r="A7" s="10" t="s">
        <v>21</v>
      </c>
      <c r="B7" s="9">
        <v>52</v>
      </c>
      <c r="C7" s="11">
        <v>33</v>
      </c>
      <c r="D7" s="11">
        <v>10</v>
      </c>
      <c r="E7" s="11">
        <v>68</v>
      </c>
      <c r="F7" s="11">
        <v>45</v>
      </c>
      <c r="G7" s="11">
        <v>32</v>
      </c>
      <c r="H7" s="10">
        <v>66</v>
      </c>
      <c r="I7" s="8">
        <f t="shared" si="0"/>
        <v>306</v>
      </c>
    </row>
    <row r="8" spans="1:9" x14ac:dyDescent="0.25">
      <c r="A8" s="10" t="s">
        <v>23</v>
      </c>
      <c r="B8" s="9">
        <v>70</v>
      </c>
      <c r="C8" s="11">
        <v>69</v>
      </c>
      <c r="D8" s="11">
        <v>78</v>
      </c>
      <c r="E8" s="11">
        <v>80</v>
      </c>
      <c r="F8" s="11">
        <v>80</v>
      </c>
      <c r="G8" s="11">
        <v>48</v>
      </c>
      <c r="H8" s="10">
        <v>91</v>
      </c>
      <c r="I8" s="8">
        <f t="shared" si="0"/>
        <v>516</v>
      </c>
    </row>
    <row r="9" spans="1:9" x14ac:dyDescent="0.25">
      <c r="A9" s="10" t="s">
        <v>25</v>
      </c>
      <c r="B9" s="9">
        <v>49</v>
      </c>
      <c r="C9" s="9">
        <v>45</v>
      </c>
      <c r="D9" s="11">
        <v>68</v>
      </c>
      <c r="E9" s="11">
        <v>80</v>
      </c>
      <c r="F9" s="11">
        <v>40</v>
      </c>
      <c r="G9" s="11">
        <v>52</v>
      </c>
      <c r="H9" s="11">
        <v>33</v>
      </c>
      <c r="I9" s="8">
        <f t="shared" si="0"/>
        <v>367</v>
      </c>
    </row>
    <row r="10" spans="1:9" x14ac:dyDescent="0.25">
      <c r="A10" s="10" t="s">
        <v>27</v>
      </c>
      <c r="B10" s="9">
        <v>55</v>
      </c>
      <c r="C10" s="9">
        <v>78</v>
      </c>
      <c r="D10" s="11">
        <v>40</v>
      </c>
      <c r="E10" s="11">
        <v>45</v>
      </c>
      <c r="F10" s="11">
        <v>40</v>
      </c>
      <c r="G10" s="11">
        <v>70</v>
      </c>
      <c r="H10" s="11">
        <v>69</v>
      </c>
      <c r="I10" s="8">
        <f t="shared" si="0"/>
        <v>397</v>
      </c>
    </row>
    <row r="11" spans="1:9" x14ac:dyDescent="0.25">
      <c r="A11" s="14" t="s">
        <v>29</v>
      </c>
      <c r="B11" s="15">
        <v>58</v>
      </c>
      <c r="C11" s="16">
        <v>64</v>
      </c>
      <c r="D11" s="16">
        <v>70</v>
      </c>
      <c r="E11" s="16">
        <v>65</v>
      </c>
      <c r="F11" s="16">
        <v>70</v>
      </c>
      <c r="G11" s="16">
        <v>75</v>
      </c>
      <c r="H11" s="16">
        <v>74</v>
      </c>
      <c r="I11" s="8">
        <f t="shared" si="0"/>
        <v>476</v>
      </c>
    </row>
    <row r="12" spans="1:9" x14ac:dyDescent="0.25">
      <c r="A12" s="17" t="s">
        <v>31</v>
      </c>
      <c r="B12" s="9">
        <v>35</v>
      </c>
      <c r="C12" s="11">
        <v>78</v>
      </c>
      <c r="D12" s="11">
        <v>35</v>
      </c>
      <c r="E12" s="11">
        <v>95</v>
      </c>
      <c r="F12" s="11">
        <v>45</v>
      </c>
      <c r="G12" s="11">
        <v>30</v>
      </c>
      <c r="H12" s="11">
        <v>71</v>
      </c>
      <c r="I12" s="8">
        <f t="shared" si="0"/>
        <v>389</v>
      </c>
    </row>
    <row r="13" spans="1:9" x14ac:dyDescent="0.25">
      <c r="A13" s="17" t="s">
        <v>33</v>
      </c>
      <c r="B13" s="9">
        <v>80</v>
      </c>
      <c r="C13" s="11">
        <v>50</v>
      </c>
      <c r="D13" s="11">
        <v>35</v>
      </c>
      <c r="E13" s="11">
        <v>69</v>
      </c>
      <c r="F13" s="11">
        <v>48</v>
      </c>
      <c r="G13" s="11">
        <v>78</v>
      </c>
      <c r="H13" s="11">
        <v>95</v>
      </c>
      <c r="I13" s="8">
        <f t="shared" si="0"/>
        <v>455</v>
      </c>
    </row>
    <row r="14" spans="1:9" x14ac:dyDescent="0.25">
      <c r="A14" s="17" t="s">
        <v>35</v>
      </c>
      <c r="B14" s="9">
        <v>45</v>
      </c>
      <c r="C14" s="11">
        <v>68</v>
      </c>
      <c r="D14" s="11">
        <v>80</v>
      </c>
      <c r="E14" s="11">
        <v>40</v>
      </c>
      <c r="F14" s="11">
        <v>52</v>
      </c>
      <c r="G14" s="11">
        <v>33</v>
      </c>
      <c r="H14" s="11">
        <v>69</v>
      </c>
      <c r="I14" s="8">
        <f t="shared" si="0"/>
        <v>387</v>
      </c>
    </row>
    <row r="15" spans="1:9" x14ac:dyDescent="0.25">
      <c r="A15" s="17" t="s">
        <v>37</v>
      </c>
      <c r="B15" s="9">
        <v>78</v>
      </c>
      <c r="C15" s="11">
        <v>40</v>
      </c>
      <c r="D15" s="11">
        <v>45</v>
      </c>
      <c r="E15" s="11">
        <v>40</v>
      </c>
      <c r="F15" s="11">
        <v>70</v>
      </c>
      <c r="G15" s="11">
        <v>69</v>
      </c>
      <c r="H15" s="11">
        <v>40</v>
      </c>
      <c r="I15" s="8">
        <f t="shared" si="0"/>
        <v>382</v>
      </c>
    </row>
    <row r="16" spans="1:9" x14ac:dyDescent="0.25">
      <c r="A16" s="17" t="s">
        <v>39</v>
      </c>
      <c r="B16" s="9">
        <v>33</v>
      </c>
      <c r="C16" s="19">
        <v>54</v>
      </c>
      <c r="D16" s="11">
        <v>78</v>
      </c>
      <c r="E16" s="11">
        <v>45</v>
      </c>
      <c r="F16" s="11">
        <v>49</v>
      </c>
      <c r="G16" s="11">
        <v>51</v>
      </c>
      <c r="H16" s="11">
        <v>40</v>
      </c>
      <c r="I16" s="8">
        <f t="shared" si="0"/>
        <v>350</v>
      </c>
    </row>
    <row r="17" spans="1:9" x14ac:dyDescent="0.25">
      <c r="A17" s="21" t="s">
        <v>37</v>
      </c>
      <c r="B17" s="20">
        <v>49</v>
      </c>
      <c r="C17" s="22">
        <v>33</v>
      </c>
      <c r="D17" s="23">
        <v>33</v>
      </c>
      <c r="E17" s="23">
        <v>80</v>
      </c>
      <c r="F17" s="23">
        <v>55</v>
      </c>
      <c r="G17" s="23">
        <v>60</v>
      </c>
      <c r="H17" s="23">
        <v>45</v>
      </c>
      <c r="I17" s="8">
        <f t="shared" si="0"/>
        <v>355</v>
      </c>
    </row>
    <row r="18" spans="1:9" x14ac:dyDescent="0.25">
      <c r="I18" s="24">
        <f>SUM(I2:I17)</f>
        <v>6382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D6"/>
  <sheetViews>
    <sheetView workbookViewId="0">
      <selection activeCell="D3" sqref="D3"/>
    </sheetView>
  </sheetViews>
  <sheetFormatPr defaultRowHeight="15" x14ac:dyDescent="0.25"/>
  <cols>
    <col min="3" max="3" width="17.5703125" bestFit="1" customWidth="1"/>
    <col min="4" max="4" width="10.5703125" customWidth="1"/>
    <col min="14" max="14" width="12.140625" bestFit="1" customWidth="1"/>
  </cols>
  <sheetData>
    <row r="3" spans="3:4" x14ac:dyDescent="0.25">
      <c r="C3" t="s">
        <v>316</v>
      </c>
      <c r="D3">
        <f>SUM(June:August!I18)</f>
        <v>19392</v>
      </c>
    </row>
    <row r="5" spans="3:4" x14ac:dyDescent="0.25">
      <c r="C5" t="s">
        <v>323</v>
      </c>
      <c r="D5">
        <f>COUNTA('Sample Data'!D2:D17)</f>
        <v>16</v>
      </c>
    </row>
    <row r="6" spans="3:4" x14ac:dyDescent="0.25">
      <c r="C6" t="s">
        <v>322</v>
      </c>
      <c r="D6" s="32">
        <f>'Sample Data'!M18</f>
        <v>6226</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47"/>
  <sheetViews>
    <sheetView workbookViewId="0">
      <selection activeCell="B31" sqref="B31:B32"/>
    </sheetView>
  </sheetViews>
  <sheetFormatPr defaultColWidth="9.140625" defaultRowHeight="15" x14ac:dyDescent="0.25"/>
  <cols>
    <col min="1" max="1" width="15.42578125" style="36" bestFit="1" customWidth="1"/>
    <col min="2" max="2" width="10.85546875" style="36" bestFit="1" customWidth="1"/>
    <col min="3" max="3" width="10.140625" style="36" bestFit="1" customWidth="1"/>
    <col min="4" max="4" width="18.7109375" style="36" customWidth="1"/>
    <col min="5" max="5" width="15.5703125" style="36" customWidth="1"/>
    <col min="6" max="6" width="4.140625" style="36" hidden="1" customWidth="1"/>
    <col min="7" max="7" width="83.85546875" style="36" customWidth="1"/>
    <col min="8" max="8" width="9.140625" style="36"/>
    <col min="9" max="9" width="9.28515625" style="36" customWidth="1"/>
    <col min="10" max="16384" width="9.140625" style="36"/>
  </cols>
  <sheetData>
    <row r="1" spans="1:7" x14ac:dyDescent="0.25">
      <c r="A1" s="33">
        <v>25</v>
      </c>
      <c r="B1" s="34">
        <v>0.25</v>
      </c>
      <c r="C1" s="33"/>
      <c r="D1" s="33"/>
      <c r="E1" s="33"/>
      <c r="F1" s="33"/>
      <c r="G1" s="35"/>
    </row>
    <row r="2" spans="1:7" x14ac:dyDescent="0.25">
      <c r="A2" s="33"/>
      <c r="B2" s="34"/>
      <c r="C2" s="33"/>
      <c r="D2" s="33"/>
      <c r="E2" s="33"/>
      <c r="F2" s="33"/>
      <c r="G2" s="35"/>
    </row>
    <row r="3" spans="1:7" x14ac:dyDescent="0.25">
      <c r="A3" s="33" t="s">
        <v>324</v>
      </c>
      <c r="B3" s="33" t="s">
        <v>325</v>
      </c>
      <c r="C3" s="33" t="s">
        <v>326</v>
      </c>
      <c r="D3" s="33" t="s">
        <v>325</v>
      </c>
      <c r="E3" s="33" t="s">
        <v>327</v>
      </c>
      <c r="F3" s="33"/>
    </row>
    <row r="4" spans="1:7" x14ac:dyDescent="0.25">
      <c r="A4" s="33" t="s">
        <v>328</v>
      </c>
      <c r="B4" s="33" t="s">
        <v>329</v>
      </c>
      <c r="C4" s="33" t="s">
        <v>330</v>
      </c>
      <c r="D4" s="33" t="s">
        <v>331</v>
      </c>
      <c r="E4" s="33" t="s">
        <v>332</v>
      </c>
      <c r="F4" s="33"/>
    </row>
    <row r="5" spans="1:7" x14ac:dyDescent="0.25">
      <c r="A5" s="33"/>
      <c r="B5" s="33"/>
      <c r="C5" s="33"/>
      <c r="D5" s="33"/>
      <c r="E5" s="33"/>
      <c r="F5" s="33"/>
    </row>
    <row r="6" spans="1:7" x14ac:dyDescent="0.25">
      <c r="A6" s="33" t="s">
        <v>333</v>
      </c>
      <c r="B6" s="37">
        <v>51.000000000900002</v>
      </c>
      <c r="C6" s="37">
        <v>4</v>
      </c>
      <c r="D6" s="37">
        <v>2</v>
      </c>
      <c r="E6" s="37">
        <f>B6-C6+D6</f>
        <v>49.000000000900002</v>
      </c>
      <c r="F6" s="33"/>
    </row>
    <row r="7" spans="1:7" x14ac:dyDescent="0.25">
      <c r="A7" s="33" t="s">
        <v>334</v>
      </c>
      <c r="B7" s="37">
        <v>42</v>
      </c>
      <c r="C7" s="37">
        <v>1</v>
      </c>
      <c r="D7" s="37">
        <v>2</v>
      </c>
      <c r="E7" s="37">
        <f>B7-C7+D7</f>
        <v>43</v>
      </c>
      <c r="F7" s="33"/>
    </row>
    <row r="8" spans="1:7" x14ac:dyDescent="0.25">
      <c r="A8" s="33" t="s">
        <v>335</v>
      </c>
      <c r="B8" s="37">
        <v>44</v>
      </c>
      <c r="C8" s="37">
        <v>3</v>
      </c>
      <c r="D8" s="37">
        <v>1</v>
      </c>
      <c r="E8" s="37">
        <f>B8-C8+D8</f>
        <v>42</v>
      </c>
      <c r="F8" s="33"/>
    </row>
    <row r="9" spans="1:7" x14ac:dyDescent="0.25">
      <c r="A9" s="33"/>
      <c r="B9" s="37"/>
      <c r="C9" s="37"/>
      <c r="D9" s="37"/>
      <c r="E9" s="37"/>
      <c r="F9" s="33"/>
    </row>
    <row r="10" spans="1:7" ht="15.75" thickBot="1" x14ac:dyDescent="0.3">
      <c r="A10" s="33" t="s">
        <v>336</v>
      </c>
      <c r="B10" s="38">
        <f>SUM(B6:B9)</f>
        <v>137.0000000009</v>
      </c>
      <c r="C10" s="38">
        <f>SUM(C6:C9)</f>
        <v>8</v>
      </c>
      <c r="D10" s="38">
        <f>SUM(D6:D9)</f>
        <v>5</v>
      </c>
      <c r="E10" s="38">
        <f>B10-C10+D10</f>
        <v>134.0000000009</v>
      </c>
      <c r="F10" s="33"/>
    </row>
    <row r="11" spans="1:7" ht="15.75" thickTop="1" x14ac:dyDescent="0.25">
      <c r="A11" s="33"/>
      <c r="B11" s="33"/>
      <c r="C11" s="33"/>
      <c r="D11" s="33"/>
      <c r="E11" s="33"/>
      <c r="F11" s="33"/>
    </row>
    <row r="12" spans="1:7" x14ac:dyDescent="0.25">
      <c r="E12" s="39"/>
    </row>
    <row r="14" spans="1:7" x14ac:dyDescent="0.25">
      <c r="D14" s="40" t="s">
        <v>337</v>
      </c>
      <c r="E14" s="41">
        <f ca="1">NOW()</f>
        <v>42586.611386805555</v>
      </c>
      <c r="F14" s="42"/>
      <c r="G14" s="43" t="s">
        <v>338</v>
      </c>
    </row>
    <row r="15" spans="1:7" x14ac:dyDescent="0.25">
      <c r="D15" s="44" t="s">
        <v>339</v>
      </c>
      <c r="E15" s="44">
        <f>E6/E10</f>
        <v>0.3656716417953052</v>
      </c>
      <c r="F15" s="45"/>
      <c r="G15" s="43" t="s">
        <v>340</v>
      </c>
    </row>
    <row r="16" spans="1:7" x14ac:dyDescent="0.25">
      <c r="D16" s="46" t="s">
        <v>341</v>
      </c>
      <c r="E16" s="47">
        <f>(D6*0.175)</f>
        <v>0.35</v>
      </c>
      <c r="F16" s="45"/>
      <c r="G16" s="48" t="s">
        <v>342</v>
      </c>
    </row>
    <row r="17" spans="1:7" x14ac:dyDescent="0.25">
      <c r="D17" s="49" t="s">
        <v>343</v>
      </c>
      <c r="E17" s="47">
        <f>(D6*17.5/100)</f>
        <v>0.35</v>
      </c>
      <c r="F17" s="45"/>
      <c r="G17" s="48" t="s">
        <v>344</v>
      </c>
    </row>
    <row r="18" spans="1:7" x14ac:dyDescent="0.25">
      <c r="D18" s="50" t="s">
        <v>345</v>
      </c>
      <c r="E18" s="44">
        <f>(B8-B7)/ABS(B7)</f>
        <v>4.7619047619047616E-2</v>
      </c>
      <c r="F18" s="51"/>
      <c r="G18" s="48" t="s">
        <v>346</v>
      </c>
    </row>
    <row r="19" spans="1:7" x14ac:dyDescent="0.25">
      <c r="D19" s="52" t="s">
        <v>347</v>
      </c>
      <c r="E19" s="53">
        <f>AVERAGE(E6:E8)</f>
        <v>44.66666666696667</v>
      </c>
      <c r="F19" s="51"/>
      <c r="G19" s="43" t="s">
        <v>348</v>
      </c>
    </row>
    <row r="20" spans="1:7" x14ac:dyDescent="0.25">
      <c r="D20" s="52" t="s">
        <v>349</v>
      </c>
      <c r="E20" s="53">
        <f>MEDIAN(B6:E8)</f>
        <v>23</v>
      </c>
      <c r="F20" s="45"/>
      <c r="G20" s="48" t="s">
        <v>350</v>
      </c>
    </row>
    <row r="21" spans="1:7" x14ac:dyDescent="0.25">
      <c r="D21" s="46" t="s">
        <v>351</v>
      </c>
      <c r="E21" s="46">
        <f>MODE(B6:E10)</f>
        <v>2</v>
      </c>
      <c r="F21" s="45"/>
      <c r="G21" s="54" t="s">
        <v>352</v>
      </c>
    </row>
    <row r="22" spans="1:7" x14ac:dyDescent="0.25">
      <c r="D22" s="55" t="s">
        <v>353</v>
      </c>
      <c r="E22" s="46">
        <f>COUNT(A1:E11)</f>
        <v>18</v>
      </c>
      <c r="F22" s="45"/>
      <c r="G22" s="56" t="s">
        <v>354</v>
      </c>
    </row>
    <row r="23" spans="1:7" x14ac:dyDescent="0.25">
      <c r="D23" s="46" t="s">
        <v>355</v>
      </c>
      <c r="E23" s="46">
        <f>LARGE(B6:E8,1)</f>
        <v>51.000000000900002</v>
      </c>
      <c r="F23" s="45"/>
      <c r="G23" s="43" t="s">
        <v>356</v>
      </c>
    </row>
    <row r="24" spans="1:7" x14ac:dyDescent="0.25">
      <c r="D24" s="53" t="s">
        <v>357</v>
      </c>
      <c r="E24" s="53">
        <f>MIN(B6:E8)</f>
        <v>1</v>
      </c>
      <c r="F24" s="45"/>
      <c r="G24" s="48" t="s">
        <v>358</v>
      </c>
    </row>
    <row r="25" spans="1:7" x14ac:dyDescent="0.25">
      <c r="B25" s="57"/>
      <c r="D25" s="58" t="s">
        <v>359</v>
      </c>
      <c r="E25" s="59">
        <f>A1*(1-$B$1)</f>
        <v>18.75</v>
      </c>
      <c r="F25" s="45"/>
      <c r="G25" s="60" t="s">
        <v>360</v>
      </c>
    </row>
    <row r="26" spans="1:7" x14ac:dyDescent="0.25">
      <c r="D26" s="58" t="s">
        <v>361</v>
      </c>
      <c r="E26" s="59">
        <f>A1*(1+$B$1)</f>
        <v>31.25</v>
      </c>
      <c r="F26" s="45"/>
      <c r="G26" s="60" t="s">
        <v>362</v>
      </c>
    </row>
    <row r="27" spans="1:7" x14ac:dyDescent="0.25">
      <c r="D27" s="58" t="s">
        <v>363</v>
      </c>
      <c r="E27" s="59">
        <f>A1*(1+35%)</f>
        <v>33.75</v>
      </c>
      <c r="F27" s="6"/>
      <c r="G27" s="61" t="s">
        <v>364</v>
      </c>
    </row>
    <row r="28" spans="1:7" ht="38.25" x14ac:dyDescent="0.25">
      <c r="D28" s="58" t="s">
        <v>365</v>
      </c>
      <c r="E28" s="62" t="str">
        <f>TEXT(B6,"£0000.00p")</f>
        <v>£0051.00p</v>
      </c>
      <c r="F28" s="63"/>
      <c r="G28" s="64" t="s">
        <v>366</v>
      </c>
    </row>
    <row r="29" spans="1:7" x14ac:dyDescent="0.25">
      <c r="D29" s="58" t="s">
        <v>367</v>
      </c>
      <c r="E29" s="62" t="str">
        <f>TEXT(B6,0)</f>
        <v>51</v>
      </c>
      <c r="F29" s="63"/>
      <c r="G29" s="60" t="s">
        <v>368</v>
      </c>
    </row>
    <row r="30" spans="1:7" x14ac:dyDescent="0.25">
      <c r="A30" s="65"/>
      <c r="B30" s="65"/>
      <c r="C30" s="65"/>
      <c r="D30" s="57" t="s">
        <v>369</v>
      </c>
    </row>
    <row r="31" spans="1:7" x14ac:dyDescent="0.25">
      <c r="A31" s="65"/>
      <c r="B31" s="65"/>
      <c r="C31" s="65"/>
      <c r="D31" s="57" t="s">
        <v>370</v>
      </c>
    </row>
    <row r="32" spans="1:7" x14ac:dyDescent="0.25">
      <c r="A32" s="65"/>
      <c r="B32" s="66"/>
      <c r="C32" s="66"/>
      <c r="D32" s="57" t="s">
        <v>371</v>
      </c>
    </row>
    <row r="33" spans="1:7" x14ac:dyDescent="0.25">
      <c r="A33" s="65"/>
      <c r="B33" s="66"/>
      <c r="C33" s="66"/>
      <c r="D33" s="57" t="s">
        <v>372</v>
      </c>
    </row>
    <row r="34" spans="1:7" x14ac:dyDescent="0.25">
      <c r="A34" s="65"/>
      <c r="B34" s="66"/>
      <c r="C34" s="66"/>
      <c r="E34" s="75" t="s">
        <v>373</v>
      </c>
      <c r="F34" s="76"/>
      <c r="G34" s="76"/>
    </row>
    <row r="35" spans="1:7" x14ac:dyDescent="0.25">
      <c r="A35" s="65"/>
      <c r="B35" s="66"/>
      <c r="C35" s="66"/>
      <c r="D35" s="67" t="s">
        <v>374</v>
      </c>
      <c r="E35" s="68">
        <v>38679</v>
      </c>
      <c r="F35" s="7"/>
      <c r="G35" s="6" t="s">
        <v>375</v>
      </c>
    </row>
    <row r="36" spans="1:7" x14ac:dyDescent="0.25">
      <c r="A36" s="65"/>
      <c r="B36" s="66"/>
      <c r="C36" s="66"/>
      <c r="D36" s="9"/>
      <c r="E36" s="69">
        <v>0.57986111111111105</v>
      </c>
      <c r="F36" s="11"/>
      <c r="G36" s="10" t="s">
        <v>376</v>
      </c>
    </row>
    <row r="37" spans="1:7" ht="30" x14ac:dyDescent="0.25">
      <c r="A37" s="65"/>
      <c r="B37" s="66"/>
      <c r="C37" s="66"/>
      <c r="D37" s="70"/>
      <c r="E37" s="71">
        <v>38679.579861111109</v>
      </c>
      <c r="F37" s="23"/>
      <c r="G37" s="72" t="s">
        <v>377</v>
      </c>
    </row>
    <row r="38" spans="1:7" x14ac:dyDescent="0.25">
      <c r="A38" s="65"/>
      <c r="B38" s="66"/>
      <c r="C38" s="66"/>
    </row>
    <row r="39" spans="1:7" x14ac:dyDescent="0.25">
      <c r="A39" s="65"/>
      <c r="B39" s="66"/>
      <c r="C39" s="66"/>
    </row>
    <row r="40" spans="1:7" x14ac:dyDescent="0.25">
      <c r="A40" s="66"/>
      <c r="B40" s="66"/>
    </row>
    <row r="43" spans="1:7" x14ac:dyDescent="0.25">
      <c r="G43" s="36" t="s">
        <v>378</v>
      </c>
    </row>
    <row r="44" spans="1:7" ht="39" x14ac:dyDescent="0.25">
      <c r="G44" s="73" t="s">
        <v>379</v>
      </c>
    </row>
    <row r="47" spans="1:7" x14ac:dyDescent="0.25">
      <c r="D47" s="74" t="s">
        <v>380</v>
      </c>
    </row>
  </sheetData>
  <mergeCells count="1">
    <mergeCell ref="E34:G34"/>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Sample Data</vt:lpstr>
      <vt:lpstr>June</vt:lpstr>
      <vt:lpstr>July</vt:lpstr>
      <vt:lpstr>August</vt:lpstr>
      <vt:lpstr>summary</vt:lpstr>
      <vt:lpstr>Formula Examples</vt:lpstr>
      <vt:lpstr>'Sample Data'!Print_Area</vt:lpstr>
    </vt:vector>
  </TitlesOfParts>
  <Company>SIHE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Mike Swanson</dc:creator>
  <cp:lastModifiedBy>Swanson, Mike</cp:lastModifiedBy>
  <cp:lastPrinted>2016-07-19T09:58:20Z</cp:lastPrinted>
  <dcterms:created xsi:type="dcterms:W3CDTF">2008-11-17T12:53:44Z</dcterms:created>
  <dcterms:modified xsi:type="dcterms:W3CDTF">2016-08-04T13:41:05Z</dcterms:modified>
</cp:coreProperties>
</file>