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1DDB2761-E521-447F-9E4A-9306579341DF}" xr6:coauthVersionLast="47" xr6:coauthVersionMax="47" xr10:uidLastSave="{00000000-0000-0000-0000-000000000000}"/>
  <bookViews>
    <workbookView xWindow="15330" yWindow="30" windowWidth="13470" windowHeight="146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1" l="1"/>
  <c r="C118" i="1"/>
  <c r="C73" i="1"/>
  <c r="D73" i="1"/>
  <c r="C31" i="1"/>
  <c r="C99" i="1"/>
  <c r="C101" i="1" l="1"/>
  <c r="C24" i="1" l="1"/>
  <c r="D32" i="1" s="1"/>
  <c r="D15" i="1"/>
  <c r="D18" i="1" s="1"/>
  <c r="D34" i="1" l="1"/>
  <c r="D37" i="1" s="1"/>
</calcChain>
</file>

<file path=xl/sharedStrings.xml><?xml version="1.0" encoding="utf-8"?>
<sst xmlns="http://schemas.openxmlformats.org/spreadsheetml/2006/main" count="91" uniqueCount="86">
  <si>
    <t>Intangible Fixed Assets:</t>
  </si>
  <si>
    <t>Goodwill</t>
  </si>
  <si>
    <t>Current Assets</t>
  </si>
  <si>
    <t>Net Current Assets</t>
  </si>
  <si>
    <t>Total Assets less Current Liabilities</t>
  </si>
  <si>
    <t>Share Capital</t>
  </si>
  <si>
    <t>Capital and Reserves:</t>
  </si>
  <si>
    <t>Profit &amp; Loss Reserve</t>
  </si>
  <si>
    <t>WORKINGS.</t>
  </si>
  <si>
    <t>W1 Group Structure.</t>
  </si>
  <si>
    <t>P&amp;L Account</t>
  </si>
  <si>
    <t>0</t>
  </si>
  <si>
    <t>W3 Unrealised Proft on Stock.</t>
  </si>
  <si>
    <t>Cr Stock B/S</t>
  </si>
  <si>
    <t>Dr Group P&amp;L a/c</t>
  </si>
  <si>
    <t>CONSOLIDATION SCHEDULES</t>
  </si>
  <si>
    <t>1. Goodwill</t>
  </si>
  <si>
    <t>less: share of Net Assets acquired</t>
  </si>
  <si>
    <t>Intangible Asset</t>
  </si>
  <si>
    <t>2. Minority Interest</t>
  </si>
  <si>
    <t>3. Consolidated P&amp;L Reserve</t>
  </si>
  <si>
    <t>Less Unrealised Profit on Stock</t>
  </si>
  <si>
    <t>Less Goodwill amortised to date</t>
  </si>
  <si>
    <t>Addn. Depreciation</t>
  </si>
  <si>
    <t>15,000</t>
  </si>
  <si>
    <t>Hample &amp; Sopel</t>
  </si>
  <si>
    <t>Share Premium</t>
  </si>
  <si>
    <t>W2 Net assets of S Ltd</t>
  </si>
  <si>
    <t>H Plc P&amp;L Reserve</t>
  </si>
  <si>
    <t>W3</t>
  </si>
  <si>
    <t>Creditors  &lt; 1 Year</t>
  </si>
  <si>
    <t>Overdraft</t>
  </si>
  <si>
    <t>Sh 3</t>
  </si>
  <si>
    <t>Less extra dep on fair value surplus</t>
  </si>
  <si>
    <t xml:space="preserve">Less :unrelased profit  </t>
  </si>
  <si>
    <t>4 m/5m =0.8 = 80%</t>
  </si>
  <si>
    <t xml:space="preserve">Hardy </t>
  </si>
  <si>
    <t xml:space="preserve">Sibling </t>
  </si>
  <si>
    <t>01-04-2000</t>
  </si>
  <si>
    <t>31-03-2003</t>
  </si>
  <si>
    <t>FV adjustment:</t>
  </si>
  <si>
    <t xml:space="preserve">Land + Bulding cost </t>
  </si>
  <si>
    <t xml:space="preserve">Plant + EQT cost </t>
  </si>
  <si>
    <t>[8500m- 5000m = 3500m ]</t>
  </si>
  <si>
    <t>{5000m - 7000m = 2000m}</t>
  </si>
  <si>
    <t>(4000 x 3/5= 2400)</t>
  </si>
  <si>
    <t>UP = 450,000 x 20 / 120 = £75,000</t>
  </si>
  <si>
    <t>60,000</t>
  </si>
  <si>
    <t>75,000</t>
  </si>
  <si>
    <t xml:space="preserve">Minorty interest = {20% x 75,000} </t>
  </si>
  <si>
    <t>W4 Current acounts</t>
  </si>
  <si>
    <t xml:space="preserve">Dr Creditor </t>
  </si>
  <si>
    <t>Cr debtor</t>
  </si>
  <si>
    <t>240,000</t>
  </si>
  <si>
    <t xml:space="preserve">W5 Tangible Fixed Assets </t>
  </si>
  <si>
    <t xml:space="preserve">L+B 22,000 + 12,000 + 3,500w2 = </t>
  </si>
  <si>
    <t xml:space="preserve">P+E 20,450 + 10,220+ 1600 w2 = </t>
  </si>
  <si>
    <t>W2 4000-2400 = 1600</t>
  </si>
  <si>
    <t>Cost of Investment ( 4m x 4.5 = 18,000)</t>
  </si>
  <si>
    <t>[80% x 21400]</t>
  </si>
  <si>
    <t xml:space="preserve">less: amortised to date ( 3/5) </t>
  </si>
  <si>
    <t>[3/5 x 880]</t>
  </si>
  <si>
    <t>20% x 26,680</t>
  </si>
  <si>
    <t>5336</t>
  </si>
  <si>
    <t>15</t>
  </si>
  <si>
    <t>add divids recived from S</t>
  </si>
  <si>
    <t xml:space="preserve">500 dividend x 80% =400 </t>
  </si>
  <si>
    <t xml:space="preserve">Plus  share of S  post-acqn lProfit </t>
  </si>
  <si>
    <t>[80% x 14580 - 8400 ]</t>
  </si>
  <si>
    <t>Table - note A</t>
  </si>
  <si>
    <t xml:space="preserve">[80% x 2400  W2] </t>
  </si>
  <si>
    <r>
      <t xml:space="preserve">Tangible Fixed Assets </t>
    </r>
    <r>
      <rPr>
        <sz val="11"/>
        <color theme="1"/>
        <rFont val="Calibri"/>
        <family val="2"/>
        <scheme val="minor"/>
      </rPr>
      <t>( W5)</t>
    </r>
  </si>
  <si>
    <t xml:space="preserve">Cash </t>
  </si>
  <si>
    <t>Stock (10,350+6,590- 75)</t>
  </si>
  <si>
    <t>Debtors (11,420 + 3,830 - 240)</t>
  </si>
  <si>
    <t xml:space="preserve">Trade creditor (5,600 + 3,810 - 240) </t>
  </si>
  <si>
    <t>Taxation ( 2,470 + 1,980)</t>
  </si>
  <si>
    <t>Dividend (800+ 500 - 400 Sh3)</t>
  </si>
  <si>
    <r>
      <t xml:space="preserve">Creditors &gt; 1 year </t>
    </r>
    <r>
      <rPr>
        <sz val="11"/>
        <color theme="1"/>
        <rFont val="Calibri"/>
        <family val="2"/>
        <scheme val="minor"/>
      </rPr>
      <t>(12,000+ 4,000)</t>
    </r>
  </si>
  <si>
    <t xml:space="preserve">Minority interest </t>
  </si>
  <si>
    <t xml:space="preserve">Revaluation reserve ( 80% x 1500 W2) </t>
  </si>
  <si>
    <t>4000 - 2400 = 1600</t>
  </si>
  <si>
    <t xml:space="preserve">Goodwill </t>
  </si>
  <si>
    <t>Consolidated Balance Sheet at 31 March 2003</t>
  </si>
  <si>
    <t>W4</t>
  </si>
  <si>
    <t>3500-2000= 1500   B/S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</si>
</sst>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4" fontId="0" fillId="0" borderId="2" xfId="0" applyNumberFormat="1" applyFill="1" applyBorder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0" fillId="0" borderId="6" xfId="0" applyNumberFormat="1" applyFill="1" applyBorder="1"/>
    <xf numFmtId="0" fontId="1" fillId="0" borderId="5" xfId="0" applyFont="1" applyFill="1" applyBorder="1"/>
    <xf numFmtId="0" fontId="0" fillId="0" borderId="5" xfId="0" applyFill="1" applyBorder="1" applyAlignment="1">
      <alignment horizontal="right"/>
    </xf>
    <xf numFmtId="0" fontId="0" fillId="0" borderId="5" xfId="0" applyFill="1" applyBorder="1"/>
    <xf numFmtId="4" fontId="0" fillId="0" borderId="8" xfId="0" applyNumberFormat="1" applyFill="1" applyBorder="1"/>
    <xf numFmtId="0" fontId="6" fillId="0" borderId="0" xfId="0" applyFont="1" applyFill="1"/>
    <xf numFmtId="0" fontId="0" fillId="0" borderId="0" xfId="0" applyFill="1" applyAlignment="1">
      <alignment horizontal="center"/>
    </xf>
    <xf numFmtId="4" fontId="5" fillId="0" borderId="0" xfId="0" quotePrefix="1" applyNumberFormat="1" applyFont="1" applyFill="1" applyAlignment="1">
      <alignment horizontal="center"/>
    </xf>
    <xf numFmtId="0" fontId="0" fillId="0" borderId="0" xfId="0" applyFill="1" applyAlignment="1">
      <alignment horizontal="right"/>
    </xf>
    <xf numFmtId="0" fontId="5" fillId="0" borderId="0" xfId="0" applyFont="1" applyFill="1" applyAlignment="1">
      <alignment horizontal="right"/>
    </xf>
    <xf numFmtId="4" fontId="0" fillId="0" borderId="0" xfId="0" applyNumberFormat="1" applyFill="1" applyAlignment="1">
      <alignment horizontal="right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right"/>
    </xf>
    <xf numFmtId="0" fontId="10" fillId="0" borderId="0" xfId="0" applyFont="1"/>
    <xf numFmtId="0" fontId="4" fillId="0" borderId="0" xfId="0" applyFont="1" applyFill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8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5" xfId="0" applyFont="1" applyFill="1" applyBorder="1"/>
    <xf numFmtId="4" fontId="0" fillId="0" borderId="1" xfId="0" applyNumberFormat="1" applyFill="1" applyBorder="1"/>
    <xf numFmtId="4" fontId="1" fillId="0" borderId="9" xfId="0" applyNumberFormat="1" applyFont="1" applyFill="1" applyBorder="1"/>
    <xf numFmtId="4" fontId="0" fillId="0" borderId="2" xfId="0" quotePrefix="1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quotePrefix="1" applyFill="1"/>
    <xf numFmtId="49" fontId="0" fillId="0" borderId="0" xfId="0" quotePrefix="1" applyNumberFormat="1" applyFill="1" applyAlignment="1">
      <alignment horizontal="center"/>
    </xf>
    <xf numFmtId="0" fontId="0" fillId="0" borderId="0" xfId="0" applyFont="1" applyFill="1" applyAlignment="1">
      <alignment horizontal="left"/>
    </xf>
    <xf numFmtId="49" fontId="0" fillId="0" borderId="0" xfId="0" quotePrefix="1" applyNumberFormat="1" applyFill="1" applyAlignment="1">
      <alignment horizontal="left"/>
    </xf>
    <xf numFmtId="0" fontId="8" fillId="0" borderId="0" xfId="0" applyFont="1" applyFill="1"/>
    <xf numFmtId="3" fontId="8" fillId="0" borderId="0" xfId="0" applyNumberFormat="1" applyFont="1" applyFill="1"/>
    <xf numFmtId="3" fontId="8" fillId="0" borderId="0" xfId="0" applyNumberFormat="1" applyFont="1" applyFill="1" applyBorder="1"/>
    <xf numFmtId="9" fontId="0" fillId="0" borderId="0" xfId="0" quotePrefix="1" applyNumberFormat="1" applyFill="1"/>
    <xf numFmtId="164" fontId="0" fillId="0" borderId="0" xfId="0" applyNumberFormat="1" applyFill="1" applyAlignment="1">
      <alignment horizontal="center"/>
    </xf>
    <xf numFmtId="164" fontId="0" fillId="0" borderId="0" xfId="0" quotePrefix="1" applyNumberFormat="1" applyFill="1" applyAlignment="1">
      <alignment horizontal="center"/>
    </xf>
    <xf numFmtId="4" fontId="0" fillId="0" borderId="0" xfId="0" applyNumberFormat="1" applyFill="1" applyAlignment="1">
      <alignment horizontal="center"/>
    </xf>
    <xf numFmtId="4" fontId="0" fillId="0" borderId="0" xfId="0" quotePrefix="1" applyNumberFormat="1" applyFill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0" fontId="0" fillId="2" borderId="0" xfId="0" quotePrefix="1" applyFill="1"/>
    <xf numFmtId="0" fontId="0" fillId="3" borderId="0" xfId="0" quotePrefix="1" applyFill="1"/>
    <xf numFmtId="164" fontId="1" fillId="4" borderId="3" xfId="0" applyNumberFormat="1" applyFont="1" applyFill="1" applyBorder="1" applyAlignment="1">
      <alignment horizontal="center"/>
    </xf>
    <xf numFmtId="0" fontId="0" fillId="4" borderId="0" xfId="0" applyFill="1"/>
    <xf numFmtId="4" fontId="0" fillId="0" borderId="10" xfId="0" applyNumberFormat="1" applyFill="1" applyBorder="1"/>
    <xf numFmtId="49" fontId="1" fillId="0" borderId="0" xfId="0" applyNumberFormat="1" applyFont="1" applyFill="1" applyBorder="1" applyAlignment="1">
      <alignment horizontal="center"/>
    </xf>
    <xf numFmtId="49" fontId="0" fillId="0" borderId="10" xfId="0" applyNumberFormat="1" applyFill="1" applyBorder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5" borderId="0" xfId="0" applyNumberFormat="1" applyFill="1" applyAlignment="1">
      <alignment horizontal="center"/>
    </xf>
    <xf numFmtId="4" fontId="1" fillId="0" borderId="11" xfId="0" applyNumberFormat="1" applyFont="1" applyFill="1" applyBorder="1"/>
    <xf numFmtId="0" fontId="0" fillId="4" borderId="5" xfId="0" applyFill="1" applyBorder="1"/>
    <xf numFmtId="0" fontId="0" fillId="6" borderId="0" xfId="0" applyFill="1"/>
    <xf numFmtId="4" fontId="1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450274</xdr:colOff>
      <xdr:row>50</xdr:row>
      <xdr:rowOff>173180</xdr:rowOff>
    </xdr:from>
    <xdr:to>
      <xdr:col>1</xdr:col>
      <xdr:colOff>889001</xdr:colOff>
      <xdr:row>57</xdr:row>
      <xdr:rowOff>50799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AC40A2F6-4CC6-E525-FF73-B49E29E9A62D}"/>
            </a:ext>
          </a:extLst>
        </xdr:cNvPr>
        <xdr:cNvSpPr/>
      </xdr:nvSpPr>
      <xdr:spPr>
        <a:xfrm>
          <a:off x="450274" y="10330294"/>
          <a:ext cx="1036204" cy="1211119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H</a:t>
          </a:r>
        </a:p>
        <a:p>
          <a:pPr algn="l"/>
          <a:r>
            <a:rPr lang="en-GB" sz="1100"/>
            <a:t>80%</a:t>
          </a:r>
        </a:p>
        <a:p>
          <a:pPr algn="l"/>
          <a:endParaRPr lang="en-GB" sz="1100"/>
        </a:p>
        <a:p>
          <a:pPr algn="l"/>
          <a:r>
            <a:rPr lang="en-GB" sz="1100"/>
            <a:t>S</a:t>
          </a:r>
        </a:p>
      </xdr:txBody>
    </xdr:sp>
    <xdr:clientData/>
  </xdr:twoCellAnchor>
  <xdr:twoCellAnchor>
    <xdr:from>
      <xdr:col>1</xdr:col>
      <xdr:colOff>508000</xdr:colOff>
      <xdr:row>51</xdr:row>
      <xdr:rowOff>139700</xdr:rowOff>
    </xdr:from>
    <xdr:to>
      <xdr:col>1</xdr:col>
      <xdr:colOff>508000</xdr:colOff>
      <xdr:row>55</xdr:row>
      <xdr:rowOff>38100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D1CA3C75-A040-282C-839E-21416792ABB8}"/>
            </a:ext>
          </a:extLst>
        </xdr:cNvPr>
        <xdr:cNvCxnSpPr/>
      </xdr:nvCxnSpPr>
      <xdr:spPr>
        <a:xfrm>
          <a:off x="1193800" y="9702800"/>
          <a:ext cx="0" cy="660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390769</xdr:colOff>
      <xdr:row>55</xdr:row>
      <xdr:rowOff>184530</xdr:rowOff>
    </xdr:from>
    <xdr:to>
      <xdr:col>1</xdr:col>
      <xdr:colOff>1183163</xdr:colOff>
      <xdr:row>57</xdr:row>
      <xdr:rowOff>108547</xdr:rowOff>
    </xdr:to>
    <xdr:cxnSp macro="">
      <xdr:nvCxnSpPr>
        <xdr:cNvPr id="4" name="Curved Connector 3">
          <a:extLst>
            <a:ext uri="{FF2B5EF4-FFF2-40B4-BE49-F238E27FC236}">
              <a16:creationId xmlns:a16="http://schemas.microsoft.com/office/drawing/2014/main" id="{433F2CC0-CA25-095A-6A3F-E7FC01C734D5}"/>
            </a:ext>
          </a:extLst>
        </xdr:cNvPr>
        <xdr:cNvCxnSpPr/>
      </xdr:nvCxnSpPr>
      <xdr:spPr>
        <a:xfrm>
          <a:off x="1074615" y="11712222"/>
          <a:ext cx="792394" cy="314787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531881</xdr:colOff>
      <xdr:row>51</xdr:row>
      <xdr:rowOff>151966</xdr:rowOff>
    </xdr:from>
    <xdr:to>
      <xdr:col>1</xdr:col>
      <xdr:colOff>97693</xdr:colOff>
      <xdr:row>55</xdr:row>
      <xdr:rowOff>75983</xdr:rowOff>
    </xdr:to>
    <xdr:cxnSp macro="">
      <xdr:nvCxnSpPr>
        <xdr:cNvPr id="8" name="Curved Connector 7">
          <a:extLst>
            <a:ext uri="{FF2B5EF4-FFF2-40B4-BE49-F238E27FC236}">
              <a16:creationId xmlns:a16="http://schemas.microsoft.com/office/drawing/2014/main" id="{7574AB60-196B-84A1-2292-121414C41E98}"/>
            </a:ext>
          </a:extLst>
        </xdr:cNvPr>
        <xdr:cNvCxnSpPr/>
      </xdr:nvCxnSpPr>
      <xdr:spPr>
        <a:xfrm rot="16200000" flipV="1">
          <a:off x="303932" y="11126069"/>
          <a:ext cx="705555" cy="249658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5"/>
  <sheetViews>
    <sheetView tabSelected="1" topLeftCell="A10" zoomScaleNormal="100" workbookViewId="0">
      <selection activeCell="F68" sqref="F68"/>
    </sheetView>
  </sheetViews>
  <sheetFormatPr defaultColWidth="8.85546875" defaultRowHeight="15" x14ac:dyDescent="0.25"/>
  <cols>
    <col min="1" max="1" width="9" customWidth="1"/>
    <col min="2" max="2" width="40.85546875" bestFit="1" customWidth="1"/>
    <col min="3" max="3" width="25.140625" style="1" bestFit="1" customWidth="1"/>
    <col min="4" max="4" width="24.42578125" style="1" bestFit="1" customWidth="1"/>
    <col min="5" max="5" width="31.85546875" bestFit="1" customWidth="1"/>
    <col min="6" max="6" width="14.85546875" bestFit="1" customWidth="1"/>
    <col min="7" max="7" width="23.7109375" bestFit="1" customWidth="1"/>
    <col min="8" max="8" width="8.42578125" customWidth="1"/>
  </cols>
  <sheetData>
    <row r="1" spans="2:5" ht="23.25" customHeight="1" x14ac:dyDescent="0.35">
      <c r="B1" s="22"/>
    </row>
    <row r="2" spans="2:5" ht="23.25" customHeight="1" x14ac:dyDescent="0.35">
      <c r="B2" s="22"/>
    </row>
    <row r="3" spans="2:5" ht="23.25" customHeight="1" x14ac:dyDescent="0.35">
      <c r="B3" s="22"/>
    </row>
    <row r="4" spans="2:5" ht="23.25" customHeight="1" x14ac:dyDescent="0.35">
      <c r="B4" s="22"/>
    </row>
    <row r="7" spans="2:5" s="25" customFormat="1" ht="24" customHeight="1" x14ac:dyDescent="0.25">
      <c r="B7" s="23" t="s">
        <v>25</v>
      </c>
      <c r="C7" s="24"/>
      <c r="D7" s="24"/>
    </row>
    <row r="8" spans="2:5" s="25" customFormat="1" ht="15" customHeight="1" x14ac:dyDescent="0.25">
      <c r="B8" s="23"/>
      <c r="C8" s="24"/>
      <c r="D8" s="24"/>
    </row>
    <row r="9" spans="2:5" s="25" customFormat="1" ht="19.5" customHeight="1" x14ac:dyDescent="0.25">
      <c r="B9" s="26"/>
      <c r="C9" s="24"/>
      <c r="D9" s="24"/>
    </row>
    <row r="10" spans="2:5" s="30" customFormat="1" ht="15.75" x14ac:dyDescent="0.25">
      <c r="B10" s="27" t="s">
        <v>83</v>
      </c>
      <c r="C10" s="28"/>
      <c r="D10" s="29"/>
    </row>
    <row r="11" spans="2:5" s="5" customFormat="1" x14ac:dyDescent="0.25">
      <c r="B11" s="11"/>
      <c r="C11" s="2"/>
      <c r="D11" s="8"/>
    </row>
    <row r="12" spans="2:5" s="5" customFormat="1" x14ac:dyDescent="0.25">
      <c r="B12" s="9" t="s">
        <v>0</v>
      </c>
      <c r="C12" s="2"/>
      <c r="D12" s="8"/>
    </row>
    <row r="13" spans="2:5" s="5" customFormat="1" x14ac:dyDescent="0.25">
      <c r="B13" s="10" t="s">
        <v>1</v>
      </c>
      <c r="C13" s="2">
        <v>352</v>
      </c>
      <c r="D13" s="8"/>
    </row>
    <row r="14" spans="2:5" s="5" customFormat="1" x14ac:dyDescent="0.25">
      <c r="B14" s="10"/>
      <c r="C14" s="3"/>
      <c r="D14" s="8"/>
    </row>
    <row r="15" spans="2:5" s="5" customFormat="1" x14ac:dyDescent="0.25">
      <c r="B15" s="10"/>
      <c r="C15" s="2"/>
      <c r="D15" s="8">
        <f>SUM(C13:C14)</f>
        <v>352</v>
      </c>
    </row>
    <row r="16" spans="2:5" s="5" customFormat="1" x14ac:dyDescent="0.25">
      <c r="B16" s="9" t="s">
        <v>71</v>
      </c>
      <c r="C16" s="2"/>
      <c r="D16" s="8">
        <v>69770</v>
      </c>
      <c r="E16" s="53"/>
    </row>
    <row r="17" spans="2:5" s="5" customFormat="1" x14ac:dyDescent="0.25">
      <c r="B17" s="9"/>
      <c r="C17" s="2"/>
      <c r="D17" s="8"/>
    </row>
    <row r="18" spans="2:5" s="5" customFormat="1" x14ac:dyDescent="0.25">
      <c r="B18" s="11"/>
      <c r="C18" s="2"/>
      <c r="D18" s="12">
        <f>SUM(D15:D17)</f>
        <v>70122</v>
      </c>
    </row>
    <row r="19" spans="2:5" s="5" customFormat="1" x14ac:dyDescent="0.25">
      <c r="B19" s="11"/>
      <c r="C19" s="2"/>
      <c r="D19" s="8"/>
    </row>
    <row r="20" spans="2:5" s="5" customFormat="1" x14ac:dyDescent="0.25">
      <c r="B20" s="9" t="s">
        <v>2</v>
      </c>
      <c r="C20" s="2"/>
      <c r="D20" s="8"/>
    </row>
    <row r="21" spans="2:5" s="5" customFormat="1" x14ac:dyDescent="0.25">
      <c r="B21" s="31" t="s">
        <v>73</v>
      </c>
      <c r="C21" s="2">
        <v>16865</v>
      </c>
      <c r="D21" s="8"/>
      <c r="E21" s="53" t="s">
        <v>29</v>
      </c>
    </row>
    <row r="22" spans="2:5" s="5" customFormat="1" x14ac:dyDescent="0.25">
      <c r="B22" s="31" t="s">
        <v>74</v>
      </c>
      <c r="C22" s="2">
        <v>15010</v>
      </c>
      <c r="D22" s="8"/>
    </row>
    <row r="23" spans="2:5" s="5" customFormat="1" x14ac:dyDescent="0.25">
      <c r="B23" s="31" t="s">
        <v>72</v>
      </c>
      <c r="C23" s="2">
        <v>490</v>
      </c>
      <c r="D23" s="8"/>
      <c r="E23" s="5" t="s">
        <v>84</v>
      </c>
    </row>
    <row r="24" spans="2:5" s="5" customFormat="1" x14ac:dyDescent="0.25">
      <c r="B24" s="11"/>
      <c r="C24" s="32">
        <f>SUM(C21:C23)</f>
        <v>32365</v>
      </c>
      <c r="D24" s="8"/>
    </row>
    <row r="25" spans="2:5" s="5" customFormat="1" x14ac:dyDescent="0.25">
      <c r="B25" s="11"/>
      <c r="C25" s="2"/>
      <c r="D25" s="8"/>
    </row>
    <row r="26" spans="2:5" s="5" customFormat="1" x14ac:dyDescent="0.25">
      <c r="B26" s="9" t="s">
        <v>30</v>
      </c>
      <c r="C26" s="2"/>
      <c r="D26" s="8"/>
    </row>
    <row r="27" spans="2:5" s="5" customFormat="1" x14ac:dyDescent="0.25">
      <c r="B27" s="11" t="s">
        <v>75</v>
      </c>
      <c r="C27" s="2">
        <v>9170</v>
      </c>
      <c r="D27" s="8"/>
    </row>
    <row r="28" spans="2:5" s="5" customFormat="1" x14ac:dyDescent="0.25">
      <c r="B28" s="11" t="s">
        <v>76</v>
      </c>
      <c r="C28" s="2">
        <v>4450</v>
      </c>
      <c r="D28" s="8"/>
    </row>
    <row r="29" spans="2:5" s="5" customFormat="1" x14ac:dyDescent="0.25">
      <c r="B29" s="11" t="s">
        <v>31</v>
      </c>
      <c r="C29" s="2">
        <v>770</v>
      </c>
      <c r="D29" s="8"/>
    </row>
    <row r="30" spans="2:5" s="5" customFormat="1" ht="15.75" thickBot="1" x14ac:dyDescent="0.3">
      <c r="B30" s="11" t="s">
        <v>77</v>
      </c>
      <c r="C30" s="54">
        <v>900</v>
      </c>
      <c r="D30" s="8"/>
    </row>
    <row r="31" spans="2:5" s="5" customFormat="1" x14ac:dyDescent="0.25">
      <c r="B31" s="11"/>
      <c r="C31" s="2">
        <f>SUM(C27:C30)</f>
        <v>15290</v>
      </c>
      <c r="D31" s="8"/>
    </row>
    <row r="32" spans="2:5" s="5" customFormat="1" x14ac:dyDescent="0.25">
      <c r="B32" s="9" t="s">
        <v>3</v>
      </c>
      <c r="C32" s="2"/>
      <c r="D32" s="8">
        <f>C24-C31</f>
        <v>17075</v>
      </c>
    </row>
    <row r="33" spans="2:5" s="5" customFormat="1" x14ac:dyDescent="0.25">
      <c r="B33" s="11"/>
      <c r="C33" s="2"/>
      <c r="D33" s="8"/>
    </row>
    <row r="34" spans="2:5" s="5" customFormat="1" x14ac:dyDescent="0.25">
      <c r="B34" s="9" t="s">
        <v>4</v>
      </c>
      <c r="C34" s="2"/>
      <c r="D34" s="12">
        <f>D18+D32</f>
        <v>87197</v>
      </c>
    </row>
    <row r="35" spans="2:5" s="5" customFormat="1" x14ac:dyDescent="0.25">
      <c r="B35" s="11"/>
      <c r="C35" s="2"/>
      <c r="D35" s="8"/>
    </row>
    <row r="36" spans="2:5" s="5" customFormat="1" x14ac:dyDescent="0.25">
      <c r="B36" s="9" t="s">
        <v>78</v>
      </c>
      <c r="C36" s="2"/>
      <c r="D36" s="8">
        <v>16000</v>
      </c>
    </row>
    <row r="37" spans="2:5" s="5" customFormat="1" ht="15.75" thickBot="1" x14ac:dyDescent="0.3">
      <c r="B37" s="11"/>
      <c r="C37" s="2"/>
      <c r="D37" s="33">
        <f>D34-D36</f>
        <v>71197</v>
      </c>
    </row>
    <row r="38" spans="2:5" s="5" customFormat="1" ht="15.75" thickTop="1" x14ac:dyDescent="0.25">
      <c r="B38" s="11"/>
      <c r="C38" s="2"/>
      <c r="D38" s="8"/>
    </row>
    <row r="39" spans="2:5" s="5" customFormat="1" x14ac:dyDescent="0.25">
      <c r="B39" s="9" t="s">
        <v>6</v>
      </c>
      <c r="C39" s="2"/>
      <c r="D39" s="8"/>
    </row>
    <row r="40" spans="2:5" s="5" customFormat="1" x14ac:dyDescent="0.25">
      <c r="B40" s="11" t="s">
        <v>5</v>
      </c>
      <c r="C40" s="2"/>
      <c r="D40" s="8">
        <v>10000</v>
      </c>
    </row>
    <row r="41" spans="2:5" s="5" customFormat="1" x14ac:dyDescent="0.25">
      <c r="B41" s="60" t="s">
        <v>80</v>
      </c>
      <c r="C41" s="2"/>
      <c r="D41" s="8">
        <v>1200</v>
      </c>
    </row>
    <row r="42" spans="2:5" s="5" customFormat="1" x14ac:dyDescent="0.25">
      <c r="B42" s="11" t="s">
        <v>79</v>
      </c>
      <c r="C42" s="2"/>
      <c r="D42" s="8">
        <v>5321</v>
      </c>
    </row>
    <row r="43" spans="2:5" s="5" customFormat="1" x14ac:dyDescent="0.25">
      <c r="B43" s="11" t="s">
        <v>7</v>
      </c>
      <c r="C43" s="2"/>
      <c r="D43" s="8">
        <v>54676</v>
      </c>
      <c r="E43" s="53" t="s">
        <v>32</v>
      </c>
    </row>
    <row r="44" spans="2:5" s="5" customFormat="1" ht="15.75" thickBot="1" x14ac:dyDescent="0.3">
      <c r="B44" s="11"/>
      <c r="C44" s="2"/>
      <c r="D44" s="59">
        <f>SUM(D40+D41+D42+D43)</f>
        <v>71197</v>
      </c>
    </row>
    <row r="45" spans="2:5" s="5" customFormat="1" x14ac:dyDescent="0.25">
      <c r="B45" s="11"/>
      <c r="C45" s="2"/>
      <c r="D45" s="8"/>
    </row>
    <row r="46" spans="2:5" s="5" customFormat="1" x14ac:dyDescent="0.25">
      <c r="C46" s="7"/>
      <c r="D46" s="7"/>
    </row>
    <row r="47" spans="2:5" s="5" customFormat="1" x14ac:dyDescent="0.25">
      <c r="C47" s="7"/>
      <c r="D47" s="7"/>
    </row>
    <row r="48" spans="2:5" s="5" customFormat="1" x14ac:dyDescent="0.25">
      <c r="B48" s="13" t="s">
        <v>8</v>
      </c>
      <c r="C48" s="7"/>
      <c r="D48" s="7"/>
    </row>
    <row r="49" spans="1:9" s="5" customFormat="1" x14ac:dyDescent="0.25">
      <c r="C49" s="7"/>
      <c r="D49" s="7"/>
    </row>
    <row r="50" spans="1:9" s="5" customFormat="1" x14ac:dyDescent="0.25">
      <c r="B50" s="6" t="s">
        <v>9</v>
      </c>
      <c r="C50" s="7"/>
      <c r="D50" s="7"/>
    </row>
    <row r="51" spans="1:9" s="5" customFormat="1" x14ac:dyDescent="0.25">
      <c r="C51" s="7"/>
      <c r="D51" s="7"/>
    </row>
    <row r="52" spans="1:9" s="5" customFormat="1" x14ac:dyDescent="0.25">
      <c r="A52" s="5">
        <v>400</v>
      </c>
      <c r="B52" s="14" t="s">
        <v>36</v>
      </c>
      <c r="C52" s="34"/>
      <c r="D52" s="43"/>
    </row>
    <row r="53" spans="1:9" s="5" customFormat="1" x14ac:dyDescent="0.25">
      <c r="D53" s="7"/>
    </row>
    <row r="54" spans="1:9" s="5" customFormat="1" x14ac:dyDescent="0.25">
      <c r="C54" s="35" t="s">
        <v>35</v>
      </c>
      <c r="D54" s="7"/>
    </row>
    <row r="55" spans="1:9" s="5" customFormat="1" x14ac:dyDescent="0.25">
      <c r="C55" s="7"/>
      <c r="D55" s="7"/>
    </row>
    <row r="56" spans="1:9" s="5" customFormat="1" x14ac:dyDescent="0.25">
      <c r="B56" s="14" t="s">
        <v>37</v>
      </c>
      <c r="C56" s="7"/>
      <c r="D56" s="7"/>
    </row>
    <row r="57" spans="1:9" s="5" customFormat="1" x14ac:dyDescent="0.25">
      <c r="C57" s="7"/>
      <c r="D57" s="7"/>
    </row>
    <row r="58" spans="1:9" s="5" customFormat="1" x14ac:dyDescent="0.25">
      <c r="B58" s="14">
        <v>100</v>
      </c>
      <c r="C58" s="7"/>
      <c r="D58" s="7"/>
    </row>
    <row r="59" spans="1:9" s="5" customFormat="1" x14ac:dyDescent="0.25">
      <c r="B59" s="6" t="s">
        <v>27</v>
      </c>
      <c r="C59" s="7"/>
      <c r="D59" s="7"/>
    </row>
    <row r="60" spans="1:9" s="5" customFormat="1" x14ac:dyDescent="0.25">
      <c r="C60" s="15" t="s">
        <v>38</v>
      </c>
      <c r="D60" s="15" t="s">
        <v>39</v>
      </c>
      <c r="H60" s="15"/>
      <c r="I60" s="15"/>
    </row>
    <row r="61" spans="1:9" s="5" customFormat="1" x14ac:dyDescent="0.25">
      <c r="C61" s="15"/>
      <c r="D61" s="15"/>
      <c r="H61" s="15"/>
      <c r="I61" s="15"/>
    </row>
    <row r="62" spans="1:9" s="5" customFormat="1" x14ac:dyDescent="0.25">
      <c r="B62" s="16" t="s">
        <v>5</v>
      </c>
      <c r="C62" s="44">
        <v>5000</v>
      </c>
      <c r="D62" s="44">
        <v>5000</v>
      </c>
      <c r="H62" s="4"/>
      <c r="I62" s="4"/>
    </row>
    <row r="63" spans="1:9" s="5" customFormat="1" x14ac:dyDescent="0.25">
      <c r="B63" s="16" t="s">
        <v>26</v>
      </c>
      <c r="C63" s="44">
        <v>2000</v>
      </c>
      <c r="D63" s="44">
        <v>2000</v>
      </c>
      <c r="H63" s="4"/>
      <c r="I63" s="4"/>
    </row>
    <row r="64" spans="1:9" s="5" customFormat="1" x14ac:dyDescent="0.25">
      <c r="B64" s="16" t="s">
        <v>10</v>
      </c>
      <c r="C64" s="44">
        <v>8400</v>
      </c>
      <c r="D64" s="44">
        <v>14580</v>
      </c>
      <c r="H64" s="4"/>
      <c r="I64" s="4"/>
    </row>
    <row r="65" spans="2:10" s="5" customFormat="1" x14ac:dyDescent="0.25">
      <c r="B65" s="16"/>
      <c r="C65" s="44"/>
      <c r="D65" s="44"/>
      <c r="H65" s="4"/>
      <c r="I65" s="4"/>
    </row>
    <row r="66" spans="2:10" s="5" customFormat="1" x14ac:dyDescent="0.25">
      <c r="B66" s="16"/>
      <c r="C66" s="44"/>
      <c r="D66" s="44"/>
      <c r="H66" s="4"/>
      <c r="I66" s="4"/>
    </row>
    <row r="67" spans="2:10" s="5" customFormat="1" x14ac:dyDescent="0.25">
      <c r="B67" s="17" t="s">
        <v>40</v>
      </c>
      <c r="C67" s="44"/>
      <c r="D67" s="44"/>
      <c r="H67" s="4"/>
      <c r="I67" s="4"/>
    </row>
    <row r="68" spans="2:10" s="5" customFormat="1" x14ac:dyDescent="0.25">
      <c r="B68" s="16" t="s">
        <v>41</v>
      </c>
      <c r="C68" s="44">
        <v>2000</v>
      </c>
      <c r="D68" s="44">
        <v>3500</v>
      </c>
      <c r="E68" s="50" t="s">
        <v>43</v>
      </c>
      <c r="F68" s="53" t="s">
        <v>85</v>
      </c>
      <c r="H68" s="4"/>
      <c r="I68" s="4"/>
    </row>
    <row r="69" spans="2:10" s="5" customFormat="1" x14ac:dyDescent="0.25">
      <c r="B69" s="16" t="s">
        <v>23</v>
      </c>
      <c r="C69" s="44" t="s">
        <v>11</v>
      </c>
      <c r="D69" s="45">
        <v>0</v>
      </c>
      <c r="E69" s="51" t="s">
        <v>44</v>
      </c>
      <c r="H69" s="4"/>
      <c r="I69" s="4"/>
    </row>
    <row r="70" spans="2:10" s="5" customFormat="1" x14ac:dyDescent="0.25">
      <c r="C70" s="14"/>
      <c r="D70" s="14"/>
      <c r="H70" s="4"/>
      <c r="I70" s="4"/>
      <c r="J70" s="36"/>
    </row>
    <row r="71" spans="2:10" s="5" customFormat="1" x14ac:dyDescent="0.25">
      <c r="B71" s="16" t="s">
        <v>42</v>
      </c>
      <c r="C71" s="14">
        <v>4000</v>
      </c>
      <c r="D71" s="14">
        <v>4000</v>
      </c>
      <c r="H71" s="4"/>
      <c r="I71" s="37"/>
      <c r="J71" s="36"/>
    </row>
    <row r="72" spans="2:10" s="5" customFormat="1" x14ac:dyDescent="0.25">
      <c r="B72" s="16" t="s">
        <v>23</v>
      </c>
      <c r="C72" s="44"/>
      <c r="D72" s="44">
        <v>2400</v>
      </c>
      <c r="E72" s="5" t="s">
        <v>45</v>
      </c>
      <c r="G72" s="4"/>
      <c r="H72" s="4"/>
      <c r="I72" s="4"/>
    </row>
    <row r="73" spans="2:10" s="5" customFormat="1" x14ac:dyDescent="0.25">
      <c r="C73" s="52">
        <f>SUM(C62+C63+C64+C68+C71)</f>
        <v>21400</v>
      </c>
      <c r="D73" s="52">
        <f>SUM(D62+D63+D64+D68+D71-D72)</f>
        <v>26680</v>
      </c>
      <c r="E73" s="61" t="s">
        <v>81</v>
      </c>
      <c r="G73" s="4"/>
      <c r="H73" s="4"/>
      <c r="I73" s="4"/>
    </row>
    <row r="74" spans="2:10" s="5" customFormat="1" x14ac:dyDescent="0.25">
      <c r="C74" s="4"/>
      <c r="D74" s="4"/>
      <c r="G74" s="4"/>
      <c r="H74" s="4"/>
      <c r="I74" s="4"/>
    </row>
    <row r="75" spans="2:10" s="5" customFormat="1" x14ac:dyDescent="0.25">
      <c r="C75" s="4"/>
      <c r="D75" s="4"/>
      <c r="G75" s="4"/>
      <c r="H75" s="4"/>
      <c r="I75" s="4"/>
    </row>
    <row r="76" spans="2:10" s="5" customFormat="1" x14ac:dyDescent="0.25">
      <c r="B76" s="6" t="s">
        <v>12</v>
      </c>
      <c r="C76" s="4"/>
      <c r="D76" s="4"/>
      <c r="G76" s="4"/>
      <c r="H76" s="4"/>
      <c r="I76" s="4"/>
    </row>
    <row r="77" spans="2:10" s="5" customFormat="1" x14ac:dyDescent="0.25">
      <c r="B77" s="6"/>
      <c r="C77" s="38" t="s">
        <v>46</v>
      </c>
      <c r="D77" s="4"/>
    </row>
    <row r="78" spans="2:10" s="5" customFormat="1" x14ac:dyDescent="0.25">
      <c r="C78" s="7"/>
      <c r="D78" s="4"/>
    </row>
    <row r="79" spans="2:10" s="5" customFormat="1" x14ac:dyDescent="0.25">
      <c r="B79" s="18" t="s">
        <v>14</v>
      </c>
      <c r="C79" s="4" t="s">
        <v>47</v>
      </c>
    </row>
    <row r="80" spans="2:10" s="5" customFormat="1" x14ac:dyDescent="0.25">
      <c r="B80" s="18" t="s">
        <v>49</v>
      </c>
      <c r="C80" s="4" t="s">
        <v>24</v>
      </c>
    </row>
    <row r="81" spans="2:5" s="5" customFormat="1" x14ac:dyDescent="0.25">
      <c r="B81" s="18"/>
      <c r="C81" s="4"/>
    </row>
    <row r="82" spans="2:5" s="5" customFormat="1" x14ac:dyDescent="0.25">
      <c r="B82" s="18" t="s">
        <v>13</v>
      </c>
      <c r="C82" s="4"/>
      <c r="D82" s="4" t="s">
        <v>48</v>
      </c>
    </row>
    <row r="83" spans="2:5" s="5" customFormat="1" x14ac:dyDescent="0.25">
      <c r="B83" s="18"/>
      <c r="C83" s="4"/>
      <c r="D83" s="4"/>
    </row>
    <row r="84" spans="2:5" s="5" customFormat="1" x14ac:dyDescent="0.25">
      <c r="C84" s="7"/>
      <c r="D84" s="4"/>
    </row>
    <row r="85" spans="2:5" s="5" customFormat="1" x14ac:dyDescent="0.25">
      <c r="B85" s="6" t="s">
        <v>50</v>
      </c>
      <c r="C85" s="7"/>
      <c r="D85" s="7"/>
    </row>
    <row r="86" spans="2:5" s="5" customFormat="1" x14ac:dyDescent="0.25">
      <c r="B86" s="18" t="s">
        <v>51</v>
      </c>
      <c r="C86" s="4" t="s">
        <v>53</v>
      </c>
      <c r="D86" s="4"/>
    </row>
    <row r="87" spans="2:5" s="5" customFormat="1" x14ac:dyDescent="0.25">
      <c r="B87" s="18" t="s">
        <v>52</v>
      </c>
      <c r="C87" s="4"/>
      <c r="D87" s="4" t="s">
        <v>53</v>
      </c>
    </row>
    <row r="88" spans="2:5" s="5" customFormat="1" x14ac:dyDescent="0.25">
      <c r="C88" s="7"/>
      <c r="D88" s="4"/>
      <c r="E88" s="4"/>
    </row>
    <row r="89" spans="2:5" s="5" customFormat="1" x14ac:dyDescent="0.25">
      <c r="B89" s="6" t="s">
        <v>54</v>
      </c>
      <c r="C89" s="7"/>
      <c r="D89" s="4"/>
      <c r="E89" s="4"/>
    </row>
    <row r="90" spans="2:5" s="5" customFormat="1" x14ac:dyDescent="0.25">
      <c r="B90" s="5" t="s">
        <v>55</v>
      </c>
      <c r="C90" s="2">
        <v>37500</v>
      </c>
      <c r="D90" s="4"/>
      <c r="E90" s="4"/>
    </row>
    <row r="91" spans="2:5" s="5" customFormat="1" x14ac:dyDescent="0.25">
      <c r="B91" s="5" t="s">
        <v>56</v>
      </c>
      <c r="C91" s="3">
        <v>32270</v>
      </c>
      <c r="D91" s="4"/>
      <c r="E91" s="58" t="s">
        <v>57</v>
      </c>
    </row>
    <row r="92" spans="2:5" s="5" customFormat="1" x14ac:dyDescent="0.25">
      <c r="C92" s="7">
        <v>69770</v>
      </c>
      <c r="D92" s="4"/>
      <c r="E92" s="4"/>
    </row>
    <row r="93" spans="2:5" s="5" customFormat="1" x14ac:dyDescent="0.25">
      <c r="C93" s="7"/>
      <c r="D93" s="4"/>
      <c r="E93" s="4"/>
    </row>
    <row r="94" spans="2:5" s="5" customFormat="1" x14ac:dyDescent="0.25">
      <c r="B94" s="6" t="s">
        <v>15</v>
      </c>
      <c r="C94" s="7"/>
      <c r="D94" s="4"/>
      <c r="E94" s="4"/>
    </row>
    <row r="95" spans="2:5" s="5" customFormat="1" x14ac:dyDescent="0.25">
      <c r="C95" s="4"/>
      <c r="D95" s="4"/>
    </row>
    <row r="96" spans="2:5" s="5" customFormat="1" x14ac:dyDescent="0.25">
      <c r="B96" s="6" t="s">
        <v>16</v>
      </c>
      <c r="C96" s="4"/>
      <c r="D96" s="4"/>
    </row>
    <row r="97" spans="2:9" s="5" customFormat="1" x14ac:dyDescent="0.25">
      <c r="B97" s="16" t="s">
        <v>58</v>
      </c>
      <c r="C97" s="46">
        <v>18000</v>
      </c>
      <c r="D97" s="4"/>
      <c r="G97" s="16"/>
      <c r="I97" s="4"/>
    </row>
    <row r="98" spans="2:9" s="5" customFormat="1" x14ac:dyDescent="0.25">
      <c r="B98" s="16" t="s">
        <v>17</v>
      </c>
      <c r="C98" s="46">
        <v>17120</v>
      </c>
      <c r="D98" s="37" t="s">
        <v>59</v>
      </c>
      <c r="G98" s="16"/>
      <c r="I98" s="37"/>
    </row>
    <row r="99" spans="2:9" s="5" customFormat="1" x14ac:dyDescent="0.25">
      <c r="B99" s="16" t="s">
        <v>82</v>
      </c>
      <c r="C99" s="49">
        <f>C97-C98</f>
        <v>880</v>
      </c>
      <c r="D99" s="7"/>
      <c r="G99" s="16"/>
      <c r="I99" s="7"/>
    </row>
    <row r="100" spans="2:9" s="5" customFormat="1" x14ac:dyDescent="0.25">
      <c r="B100" s="16" t="s">
        <v>60</v>
      </c>
      <c r="C100" s="47">
        <v>528</v>
      </c>
      <c r="D100" s="37" t="s">
        <v>61</v>
      </c>
      <c r="G100" s="16"/>
      <c r="I100" s="37"/>
    </row>
    <row r="101" spans="2:9" s="5" customFormat="1" x14ac:dyDescent="0.25">
      <c r="B101" s="16" t="s">
        <v>18</v>
      </c>
      <c r="C101" s="62">
        <f>C99-C100</f>
        <v>352</v>
      </c>
      <c r="D101" s="4"/>
      <c r="G101" s="16"/>
      <c r="I101" s="4"/>
    </row>
    <row r="102" spans="2:9" s="5" customFormat="1" x14ac:dyDescent="0.25">
      <c r="B102" s="16"/>
      <c r="C102" s="19"/>
      <c r="D102" s="20"/>
    </row>
    <row r="103" spans="2:9" s="5" customFormat="1" x14ac:dyDescent="0.25">
      <c r="C103" s="4"/>
      <c r="D103" s="4"/>
    </row>
    <row r="104" spans="2:9" s="5" customFormat="1" x14ac:dyDescent="0.25">
      <c r="B104" s="6" t="s">
        <v>19</v>
      </c>
      <c r="C104" s="4"/>
      <c r="D104" s="4"/>
    </row>
    <row r="105" spans="2:9" s="5" customFormat="1" x14ac:dyDescent="0.25">
      <c r="B105" s="21" t="s">
        <v>62</v>
      </c>
      <c r="C105" s="55" t="s">
        <v>63</v>
      </c>
      <c r="D105" s="4"/>
    </row>
    <row r="106" spans="2:9" s="5" customFormat="1" ht="15.75" thickBot="1" x14ac:dyDescent="0.3">
      <c r="B106" s="21" t="s">
        <v>34</v>
      </c>
      <c r="C106" s="56" t="s">
        <v>64</v>
      </c>
      <c r="D106" s="57" t="s">
        <v>29</v>
      </c>
    </row>
    <row r="107" spans="2:9" s="5" customFormat="1" x14ac:dyDescent="0.25">
      <c r="C107" s="14">
        <v>5321</v>
      </c>
      <c r="D107" s="4"/>
    </row>
    <row r="108" spans="2:9" s="5" customFormat="1" x14ac:dyDescent="0.25">
      <c r="B108" s="6" t="s">
        <v>20</v>
      </c>
      <c r="D108" s="4"/>
    </row>
    <row r="109" spans="2:9" s="5" customFormat="1" x14ac:dyDescent="0.25">
      <c r="B109" s="16" t="s">
        <v>28</v>
      </c>
      <c r="C109" s="44">
        <v>51840</v>
      </c>
      <c r="D109" s="4"/>
      <c r="G109" s="4"/>
      <c r="H109" s="4"/>
    </row>
    <row r="110" spans="2:9" s="5" customFormat="1" x14ac:dyDescent="0.25">
      <c r="B110" s="16" t="s">
        <v>65</v>
      </c>
      <c r="C110" s="44">
        <v>400</v>
      </c>
      <c r="D110" s="4" t="s">
        <v>66</v>
      </c>
      <c r="G110" s="4"/>
      <c r="H110" s="4"/>
    </row>
    <row r="111" spans="2:9" s="5" customFormat="1" x14ac:dyDescent="0.25">
      <c r="B111" s="16" t="s">
        <v>67</v>
      </c>
      <c r="C111" s="44">
        <v>4944</v>
      </c>
      <c r="D111" s="39" t="s">
        <v>68</v>
      </c>
      <c r="E111" s="53" t="s">
        <v>69</v>
      </c>
      <c r="G111" s="4"/>
      <c r="H111" s="39"/>
    </row>
    <row r="112" spans="2:9" s="5" customFormat="1" x14ac:dyDescent="0.25">
      <c r="B112" s="16" t="s">
        <v>33</v>
      </c>
      <c r="C112" s="44">
        <v>1920</v>
      </c>
      <c r="D112" s="4" t="s">
        <v>70</v>
      </c>
      <c r="G112" s="4"/>
      <c r="H112" s="4"/>
    </row>
    <row r="113" spans="2:8" s="5" customFormat="1" x14ac:dyDescent="0.25">
      <c r="B113" s="16" t="s">
        <v>21</v>
      </c>
      <c r="C113" s="44">
        <v>60</v>
      </c>
      <c r="D113" s="4"/>
      <c r="E113" s="61" t="s">
        <v>29</v>
      </c>
      <c r="G113" s="4"/>
      <c r="H113" s="4"/>
    </row>
    <row r="114" spans="2:8" s="5" customFormat="1" x14ac:dyDescent="0.25">
      <c r="B114" s="16"/>
      <c r="C114" s="44"/>
      <c r="D114" s="4"/>
      <c r="G114" s="4"/>
      <c r="H114" s="4"/>
    </row>
    <row r="115" spans="2:8" s="5" customFormat="1" x14ac:dyDescent="0.25">
      <c r="B115" s="16"/>
      <c r="C115" s="44"/>
      <c r="D115" s="4"/>
      <c r="G115" s="4"/>
      <c r="H115" s="4"/>
    </row>
    <row r="116" spans="2:8" s="5" customFormat="1" x14ac:dyDescent="0.25">
      <c r="B116" s="16" t="s">
        <v>22</v>
      </c>
      <c r="C116" s="44">
        <v>528</v>
      </c>
      <c r="D116" s="4"/>
      <c r="H116" s="4"/>
    </row>
    <row r="117" spans="2:8" s="5" customFormat="1" x14ac:dyDescent="0.25">
      <c r="B117" s="16"/>
      <c r="C117" s="44"/>
      <c r="D117" s="4"/>
      <c r="H117" s="4"/>
    </row>
    <row r="118" spans="2:8" s="5" customFormat="1" ht="15.75" thickBot="1" x14ac:dyDescent="0.3">
      <c r="B118" s="16"/>
      <c r="C118" s="48">
        <f>SUM(C109+C110+C111-C112-C113-C116)</f>
        <v>54676</v>
      </c>
      <c r="D118" s="4"/>
      <c r="H118" s="4"/>
    </row>
    <row r="119" spans="2:8" s="5" customFormat="1" ht="15.75" thickTop="1" x14ac:dyDescent="0.25">
      <c r="C119" s="4"/>
      <c r="D119" s="4"/>
    </row>
    <row r="120" spans="2:8" s="5" customFormat="1" x14ac:dyDescent="0.25">
      <c r="C120" s="4"/>
      <c r="D120" s="4"/>
    </row>
    <row r="121" spans="2:8" s="5" customFormat="1" x14ac:dyDescent="0.25">
      <c r="C121" s="4"/>
      <c r="D121" s="4"/>
    </row>
    <row r="122" spans="2:8" s="5" customFormat="1" x14ac:dyDescent="0.25">
      <c r="B122" s="40"/>
      <c r="C122" s="41"/>
      <c r="D122" s="42"/>
      <c r="E122" s="41"/>
      <c r="F122" s="41"/>
    </row>
    <row r="123" spans="2:8" s="5" customFormat="1" x14ac:dyDescent="0.25">
      <c r="B123" s="40"/>
      <c r="C123" s="41"/>
      <c r="D123" s="41"/>
      <c r="E123" s="41"/>
      <c r="F123" s="41"/>
    </row>
    <row r="124" spans="2:8" s="5" customFormat="1" x14ac:dyDescent="0.25">
      <c r="C124" s="7"/>
      <c r="D124" s="7"/>
    </row>
    <row r="125" spans="2:8" s="5" customFormat="1" x14ac:dyDescent="0.25">
      <c r="C125" s="7"/>
      <c r="D125" s="7"/>
    </row>
  </sheetData>
  <phoneticPr fontId="7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2022-12-15T20:12:29Z</dcterms:modified>
</cp:coreProperties>
</file>