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E96D7CF5-8502-46A0-87E5-7687BD0D3333}"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31" l="1"/>
  <c r="A24" i="20"/>
  <c r="O23" i="27"/>
  <c r="E6" i="31" s="1"/>
  <c r="P38" i="20"/>
  <c r="E5" i="31" s="1"/>
  <c r="F11" i="31"/>
  <c r="P22" i="28"/>
  <c r="E7" i="31" s="1"/>
  <c r="N44" i="26"/>
  <c r="E4" i="31" s="1"/>
  <c r="Q38" i="7"/>
  <c r="E10" i="31" s="1" a="1"/>
  <c r="E10" i="31" s="1"/>
  <c r="G49" i="25"/>
  <c r="E3" i="31" s="1"/>
  <c r="P24" i="29"/>
  <c r="E8" i="31" s="1"/>
  <c r="E14" i="3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<sst xmlns="http://schemas.openxmlformats.org/spreadsheetml/2006/main" count="366" uniqueCount="242">
  <si>
    <t>Health and Safety Overview Logbook Entry</t>
  </si>
  <si>
    <t>Student to complete all white boxes</t>
  </si>
  <si>
    <t>All boxes coloured orange to be completed by the marker</t>
  </si>
  <si>
    <t>Student Name</t>
  </si>
  <si>
    <t>Leah Davies</t>
  </si>
  <si>
    <t>Applicable Health &amp; Safety Legislation</t>
  </si>
  <si>
    <t>Health and Safety Protocol to be followed before any session</t>
  </si>
  <si>
    <t>Staff</t>
  </si>
  <si>
    <t>Adrian Dix</t>
  </si>
  <si>
    <t xml:space="preserve">PUWER 1998, HASAWA 1974, COSHH 2002. </t>
  </si>
  <si>
    <t xml:space="preserve">Eye protection: safety glasses or goggles should be worn to protect against metal shavings, chips or splashing liquids. Foot protection: safety shoes or boots with steel toes are necessary to protect against heavy objects. Clothing: close-fitting clothes should be worn to avoid entanglement in rotating machinery, any jewelery or strings on hoodies should be strictly tucked inside. Long hair should always be tied up and away from the face. Barrier cream and gloves can also be utilised to prevent dermatitis from used engine oils, however gloves should not be used when using machinery, again to limit the risk of entanglement. </t>
  </si>
  <si>
    <t>David Cooper</t>
  </si>
  <si>
    <t>Mark Fall</t>
  </si>
  <si>
    <t>Health &amp; Safety Considerations for Machine Workshop</t>
  </si>
  <si>
    <t xml:space="preserve">By the Provision and Use of Work Equipment Regulations, this regulation determines that all machinery is 'suitable, safe, properly maintained and inspected'.  This should be a priority since this workshop is used for students who could be new to these machines and so it's important that they work as intended. Machine equipment failure could have serious implications like injury or in even most severe cases; death. Another consideration for machine workshops is wearing adequate personal protective equipement. In the case of accident or machine failure, PPE is the an important line of defence protecting the person from harm, for example, protective boots and protective eye wear. </t>
  </si>
  <si>
    <t>Health &amp; Safety Considerations for Engine Strip Workshop</t>
  </si>
  <si>
    <t xml:space="preserve">As there are many hazardous substances linked to an engine strip workshop, COSHH (2002) regulations are very important. Engine oils and solvents left inside the engine can cause dermatitis and skin cancer, to limit this risk, skin protection can be worn, like the nitrile gloves that are always provided in the University workshop. Chemical handling should also be considered as all chemical containers, for example lubrications, should always be clearly labelled and closed after use. Manual handling should also come into consideration in times when lifting or moving heavy components, like when the cylinder head was removed. </t>
  </si>
  <si>
    <t>Equipment Used</t>
  </si>
  <si>
    <t>Observations &amp; Feedback</t>
  </si>
  <si>
    <t xml:space="preserve">Lathe, milling machine, pillar drill, hand saw, tap and die set, measuring equipment (vernier calipers etc), ratchets, breaker bars, torque wrenches.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</si>
  <si>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</si>
  <si>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</si>
  <si>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</si>
  <si>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</si>
  <si>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</si>
  <si>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</si>
  <si>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</si>
  <si>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</si>
  <si>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</si>
  <si>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</si>
  <si>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</si>
  <si>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</si>
  <si>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</si>
  <si>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</si>
  <si>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Weekly sessions ranging from: 7/11/2025 - 5/12/2025</t>
  </si>
  <si>
    <t xml:space="preserve">Safety boots, protective eye gear, optional - protective longsleeve overcoat, however must be wearing long sleeves. </t>
  </si>
  <si>
    <t>Session Location</t>
  </si>
  <si>
    <t>IQ021A (IQ Campus)</t>
  </si>
  <si>
    <t xml:space="preserve">Staff </t>
  </si>
  <si>
    <t>Adrian Dix, David Cooper</t>
  </si>
  <si>
    <t>Mill Activity</t>
  </si>
  <si>
    <t>Dimension 1</t>
  </si>
  <si>
    <t>Dimension 2</t>
  </si>
  <si>
    <t>Dimension 3</t>
  </si>
  <si>
    <t>Technical Drawing Dimension</t>
  </si>
  <si>
    <t>Tolerance (+/-)</t>
  </si>
  <si>
    <t>Final Dimension Achieved</t>
  </si>
  <si>
    <t>115.00mm</t>
  </si>
  <si>
    <t>0.2mm</t>
  </si>
  <si>
    <t>115.06mm</t>
  </si>
  <si>
    <t>60.00mm</t>
  </si>
  <si>
    <t>60.02mm</t>
  </si>
  <si>
    <t>90.00mm</t>
  </si>
  <si>
    <t>Validated measurement</t>
  </si>
  <si>
    <t>Correct Dimension (1 mark)</t>
  </si>
  <si>
    <t>Dimension within tolerance (1 marks)</t>
  </si>
  <si>
    <t>Lathe Activity</t>
  </si>
  <si>
    <t>30.00mm</t>
  </si>
  <si>
    <t>105.00mm</t>
  </si>
  <si>
    <t>104.91mm</t>
  </si>
  <si>
    <t>36.00mm</t>
  </si>
  <si>
    <t>0.05mm</t>
  </si>
  <si>
    <t>35.97mm</t>
  </si>
  <si>
    <t>During the sessions you will have also used a range of hand tools, can you provide some good tips and hints on how to achieve the best with these?</t>
  </si>
  <si>
    <t xml:space="preserve">An important tool that was used was the tap set to cut an internal thread. This should be used carefully and slowly as there is a risk of cross threading. Cutting oil was also used to reduce this risk. Hole punches were also used to ensure our holes were in the most accurate position as possible according to our measurements. </t>
  </si>
  <si>
    <t>Out of 4</t>
  </si>
  <si>
    <t xml:space="preserve">When using the Mill and Lathe, how can you ensure the quality of the piece that you are producing? </t>
  </si>
  <si>
    <t xml:space="preserve">Quality and accuracy can be ensured by measuring frequently and taking away material in small steps, i.e., 2mm. Final cuts should also be made carefully and slowly to ensure a smooth final surface that can be measured. </t>
  </si>
  <si>
    <t>Total for Machine Shop</t>
  </si>
  <si>
    <t>out of 20</t>
  </si>
  <si>
    <t>Engine Strip Logbook Entry</t>
  </si>
  <si>
    <t>Please note the Engine Used</t>
  </si>
  <si>
    <t xml:space="preserve">1.6L Honda </t>
  </si>
  <si>
    <t>Engine part to be measured</t>
  </si>
  <si>
    <t>Measurements (mm)</t>
  </si>
  <si>
    <t>4 Piston Crowns</t>
  </si>
  <si>
    <t>out of 1</t>
  </si>
  <si>
    <t>4 Piston Skirts</t>
  </si>
  <si>
    <t>5 Main Crank Shaft Journal Diameters</t>
  </si>
  <si>
    <t>4 Big End Jounral Diameters</t>
  </si>
  <si>
    <t xml:space="preserve">Crank End float       Thrust washers </t>
  </si>
  <si>
    <t>0.29, 0.29</t>
  </si>
  <si>
    <t>out of 2</t>
  </si>
  <si>
    <t>All cylinder bore values</t>
  </si>
  <si>
    <t>Cylinder 1 stroke (using cyl.2 on TDC)</t>
  </si>
  <si>
    <t>All main bearings (both halves)</t>
  </si>
  <si>
    <t>All big end bearings (both halves)</t>
  </si>
  <si>
    <t>Inlet valve spring free length</t>
  </si>
  <si>
    <t>inlet: 47.47mm exhaust: 47.57mm</t>
  </si>
  <si>
    <t>Inlet valve stem diameter</t>
  </si>
  <si>
    <t>inlet: 5.97mm exhaust: 5.95mm</t>
  </si>
  <si>
    <t>Inlet valve head diameter</t>
  </si>
  <si>
    <t>inlet: 30.13mm exhaust: 25.09mm</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</si>
  <si>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</si>
  <si>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</si>
  <si>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</si>
  <si>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</si>
  <si>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 xml:space="preserve">A majority of the components in the engine must be torqued, however those connected to high stress areas like the pistons and crankshaft must be torqued without fail. All torque measurements could be found in the adequate manual for that engine. </t>
  </si>
  <si>
    <t>Components identified</t>
  </si>
  <si>
    <t>Torque settings</t>
  </si>
  <si>
    <t>Torque location</t>
  </si>
  <si>
    <t xml:space="preserve">Describe areas in the engine where it might be possible to see evidence of wear? What can that wear tell us about the engine? </t>
  </si>
  <si>
    <t xml:space="preserve">Areas of wear could include bearings, in both the top and bottom end of the engine. It could also be shown on the inlet and exhaust valve, with some wear occuring on the headgasket also. Any black soot on the spark plug could indicate oil leaking into the combustion chamber. Scratches on the cylinder walls could be caused by broken piston rings.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</si>
  <si>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</si>
  <si>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</si>
  <si>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</si>
  <si>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</si>
  <si>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</si>
  <si>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</si>
  <si>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</si>
  <si>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</si>
  <si>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</si>
  <si>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</si>
  <si>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</si>
  <si>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</si>
  <si>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</si>
  <si>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</si>
  <si>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</si>
  <si>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</si>
  <si>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</si>
  <si>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</si>
  <si>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</si>
  <si>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</si>
  <si>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</si>
  <si>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</si>
  <si>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</si>
  <si>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</si>
  <si>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</si>
  <si>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</si>
  <si>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9.5 in/s</t>
  </si>
  <si>
    <t>150.7N</t>
  </si>
  <si>
    <t>0.9in/s</t>
  </si>
  <si>
    <t>51.2N</t>
  </si>
  <si>
    <t>30.4N</t>
  </si>
  <si>
    <t>9.5in/s</t>
  </si>
  <si>
    <t>86.6N</t>
  </si>
  <si>
    <t>Gradiant 1</t>
  </si>
  <si>
    <t>Gradiant 2</t>
  </si>
  <si>
    <t>Gradiant 3</t>
  </si>
  <si>
    <t>Gradiant 4</t>
  </si>
  <si>
    <t>455.5Ns/m</t>
  </si>
  <si>
    <t>2239.7Ns/m</t>
  </si>
  <si>
    <t>1329.8Ns/m</t>
  </si>
  <si>
    <t>257.3Ns/m</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</si>
  <si>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</si>
  <si>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</si>
  <si>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</si>
  <si>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</si>
  <si>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</si>
  <si>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Composites Logbook Entry</t>
  </si>
  <si>
    <t>What materials are needed ?</t>
  </si>
  <si>
    <t xml:space="preserve">To make a composite, two types of materials are needed; resins and fibre. </t>
  </si>
  <si>
    <t>How are component made? What are the steps required?</t>
  </si>
  <si>
    <t xml:space="preserve">The component can be made by building it up in a mould by applying several layers of reinforcement and wet resin, applied by a roller. This is done until the desired thickness is desired. The resin is cured, using heat or UV light to finish the component. </t>
  </si>
  <si>
    <t>out of 4</t>
  </si>
  <si>
    <t>Are there any health &amp; safety risks with using composites</t>
  </si>
  <si>
    <t xml:space="preserve">Hazardous dust, fumes and chemicals when cutting or sanding the component as it releases sharp, fine particles into the air which could be dangerous to inhale. </t>
  </si>
  <si>
    <t>Any observations or good practice hints to note</t>
  </si>
  <si>
    <t xml:space="preserve">Always wear PPE when working with composites (safety glasses, respiratory protection etc), also avoid touching resin, hardeners or solvent as they can cause allergies and reactions. </t>
  </si>
  <si>
    <t>out of 10</t>
  </si>
  <si>
    <t>Advanced Manufacturing Logbook Entry</t>
  </si>
  <si>
    <t>What is meant by Adavanced Manufacturing</t>
  </si>
  <si>
    <t xml:space="preserve">Advanced manufacturing uses innovative technologies like AI and 3D printing to improve production efficiency and quality. More processes also include Finite Element Analysis and rapid protyping. </t>
  </si>
  <si>
    <t>What equipment does UWTSD have for Advanced Manufacturing?</t>
  </si>
  <si>
    <t xml:space="preserve">scale wind tunnel, bending and torsion rigs, tensile and compressive testing equipment. chassis and engine dynamometers. automated CNC machine shop, for procision manufacturing. Race simulator, for realistic motorsport training. </t>
  </si>
  <si>
    <t>What is used to programme the CNC machines to produce components?</t>
  </si>
  <si>
    <t xml:space="preserve">the machines are programmed to produce components using CAM software which generates G Code. Generally, CAD is used to create a 3D model and then its translated into CAM software which creates toolpaths for CNC machines. </t>
  </si>
  <si>
    <t>Out of 1</t>
  </si>
  <si>
    <t>What type of material do the 3d printers use?</t>
  </si>
  <si>
    <t xml:space="preserve">3D printers use plastic filaments to create objects. however, while plastics are common, more advanced printers can use materials like metal powder and carbon fibre. </t>
  </si>
  <si>
    <t xml:space="preserve">If you wanted to 3D print a component for a project, what would be the steps that you would need to take? </t>
  </si>
  <si>
    <t xml:space="preserve">Design or use a premade 3D model of the component, turn it into G Code and then prepare the printer by ensuring it has enough filament, run the print and then remove any supports as well as sand the component to smoothen it out. </t>
  </si>
  <si>
    <t>Out of 3</t>
  </si>
  <si>
    <t>out of 12</t>
  </si>
  <si>
    <t>Personal Development Plan</t>
  </si>
  <si>
    <t xml:space="preserve">Short Term Career Goals (0- 5 years)? </t>
  </si>
  <si>
    <t>Graduate university and get my degree</t>
  </si>
  <si>
    <t>Long Term Career Goals (5-10 years)?</t>
  </si>
  <si>
    <t xml:space="preserve">Get a job in the industry and make my way up within the company. </t>
  </si>
  <si>
    <t>Goal</t>
  </si>
  <si>
    <t>Objective</t>
  </si>
  <si>
    <t>Resources Needed</t>
  </si>
  <si>
    <t>Measurement of Success</t>
  </si>
  <si>
    <t>Target Date</t>
  </si>
  <si>
    <t>Do well in year 1 exams</t>
  </si>
  <si>
    <t xml:space="preserve">Revise content minimum 20 hours a week </t>
  </si>
  <si>
    <t>Laptop, Ipad with notetaking app to revise on</t>
  </si>
  <si>
    <t>Final marks at end of year 1</t>
  </si>
  <si>
    <t>Obtain a First when finishing University</t>
  </si>
  <si>
    <t xml:space="preserve">Keep up ahead with all modules, again, revise a minimum of 20 hours, with additional reading completed. </t>
  </si>
  <si>
    <t xml:space="preserve">More free time and so spend less hours working, extra reading so get better background knowledge on modules. </t>
  </si>
  <si>
    <t>Degree achieved at the end of University</t>
  </si>
  <si>
    <t>Get a job in the industry</t>
  </si>
  <si>
    <t>Will be helpful if I achieve a First, network within the industry by attending events that come up. Participate in 'Girls on Track' events at least twice a year.</t>
  </si>
  <si>
    <t>Obtain contacts and connections through those networrking events that could help me find a job. Motorsport job websites or find others within another sector of engineering</t>
  </si>
  <si>
    <t xml:space="preserve">Obtaining a job that I am comfortable and happy doing. </t>
  </si>
  <si>
    <t>Get my motorcycle license</t>
  </si>
  <si>
    <t>Complete CBT training and purchase a bike</t>
  </si>
  <si>
    <t>Motorbike and CBT</t>
  </si>
  <si>
    <t xml:space="preserve">Get the certificate and insure the bike so I can ride it </t>
  </si>
  <si>
    <t xml:space="preserve">What do you think could be the biggest impact on you achieving your goals? </t>
  </si>
  <si>
    <t xml:space="preserve">the biggest impact would be my ADHD, as i struggle with maintaining focus on something for long periods of time. this can have an impact on my degree goals as it could cause me get lower marks in assignment and exams. </t>
  </si>
  <si>
    <t>Why is having a PDP important for an engineer?</t>
  </si>
  <si>
    <t xml:space="preserve">A visual representation of the progression and growth in their career. It's also a good way of noticing where they may be lacking skills and so can improve on those areas. </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</si>
  <si>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</si>
  <si>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</si>
  <si>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</si>
  <si>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</si>
  <si>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</si>
  <si>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</si>
  <si>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</si>
  <si>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</si>
  <si>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</si>
  <si>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</si>
  <si>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</si>
  <si>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</si>
  <si>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</si>
  <si>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</si>
  <si>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</si>
  <si>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</si>
  <si>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</si>
  <si>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</si>
  <si>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</si>
  <si>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</si>
  <si>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</si>
  <si>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 xml:space="preserve">During the engine strip part I received feedback so that bolts were tightened and loosened in the correct sequence to prevent damage. In the machine workshop I practiced proper safety procedures by wearing correct PPE and the feedback included the importance of steady movements and feed rates, whilst always checking the machine settings before starting any work. </t>
  </si>
  <si>
    <t xml:space="preserve">It is a proactive approach to learning and self improvement which means that an engineers skills remain up to date in an evolving industry. It's important because engineers are not able to work safely and effectively unless they make themselves experts in the new developments in the indusgtry, which is where the CPD comes into play. </t>
  </si>
  <si>
    <t xml:space="preserve">Guest lecture in IQ310 by FUCHS UK (11th March). This would help support my learning about lubricants as they are a vital addition to the workings of an engine and many other components on a vehicle. </t>
  </si>
  <si>
    <t xml:space="preserve">From attending the lecture I learned about the importance of lubrication in engineering systems and how selecting the correct one can improve efficiency, massively reduce wear, and extend the lifespan of components. This helped my professioinal development by giving me insight to how lubricants are used in industry and making me more aware of potential career paths in companies like FUCHS that support motorsport categories. It also made me realise how much more there is to motorsports series like F1 where even their chosen lubrication supplier could have an effect on how their car could run for that season. </t>
  </si>
  <si>
    <t>Would have been better to right the legislation names out in full. Could have mentioned that bags and coats shold be get in the locker room</t>
  </si>
  <si>
    <t>Y</t>
  </si>
  <si>
    <t>Signed off by Technician</t>
  </si>
  <si>
    <t>Was looking for you to give an example of a specific value for a component</t>
  </si>
  <si>
    <t>What would the wear on the bearing visually look like? Same on the valves? What would be likely to cause that wear too?</t>
  </si>
  <si>
    <t>Your y values are actually in lbs not N but the values are correct. Your high speed x values are correct but the knee point x-values are a little low.</t>
  </si>
  <si>
    <t xml:space="preserve">The values are low but the trend over the gradients are ok. </t>
  </si>
  <si>
    <t>What type of materials are the resin and fibres</t>
  </si>
  <si>
    <t>More details are needed</t>
  </si>
  <si>
    <t>Could also have mentioned the 3D printing, laser cutter, water cutter and autoclave etc</t>
  </si>
  <si>
    <t xml:space="preserve">What type of file do you need to save the 3D model as? </t>
  </si>
  <si>
    <t>You don't mention slicing in your answer or setting up the printer at all</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</si>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</sst>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sz val="8"/>
      <color theme="1"/>
      <name val="Calibri"/>
      <family val="2"/>
      <scheme val="minor"/>
    </font>
    <font>
      <sz val="15"/>
      <color theme="1"/>
      <name val="Calibri"/>
      <family val="2"/>
      <scheme val="minor"/>
    </font>
    <font>
      <sz val="18"/>
      <color rgb="FF000000"/>
      <name val="Calibri"/>
      <family val="2"/>
      <scheme val="minor"/>
    </font>
    <font>
      <sz val="18"/>
      <color rgb="FF000000"/>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6" fillId="0" borderId="0" xfId="0" applyFont="1" applyAlignment="1">
      <alignment horizontal="center" wrapText="1"/>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vertical="center"/>
    </xf>
    <xf numFmtId="0" fontId="11" fillId="0" borderId="1" xfId="0" applyFont="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1" fillId="0" borderId="1" xfId="0" applyFont="1" applyBorder="1" applyAlignment="1">
      <alignment horizontal="center"/>
    </xf>
    <xf numFmtId="0" fontId="14" fillId="0" borderId="12"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4" fillId="0" borderId="1"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3" fillId="0" borderId="25"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7" xfId="0" applyFont="1"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2" fillId="10" borderId="43" xfId="0" applyFont="1" applyFill="1" applyBorder="1" applyAlignment="1">
      <alignment horizontal="center" vertical="center" wrapText="1"/>
    </xf>
    <xf numFmtId="0" fontId="12" fillId="10" borderId="29" xfId="0" applyFont="1" applyFill="1" applyBorder="1" applyAlignment="1">
      <alignment horizontal="center" vertical="center" wrapText="1"/>
    </xf>
    <xf numFmtId="0" fontId="12" fillId="10" borderId="37" xfId="0" applyFont="1" applyFill="1" applyBorder="1" applyAlignment="1">
      <alignment horizontal="center" vertic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4" fillId="0" borderId="13" xfId="0" applyFon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0" xfId="0" applyFont="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5"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0" borderId="47" xfId="0" applyBorder="1" applyAlignment="1">
      <alignment horizontal="center"/>
    </xf>
    <xf numFmtId="0" fontId="0" fillId="0" borderId="62" xfId="0"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0" borderId="79"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2" fillId="0" borderId="61"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70" zoomScaleNormal="70" workbookViewId="0">
      <selection activeCell="AG11" sqref="AG11"/>
    </sheetView>
  </sheetViews>
  <sheetFormatPr defaultRowHeight="14.25" x14ac:dyDescent="0.45"/>
  <sheetData>
    <row r="1" spans="1:31" x14ac:dyDescent="0.45">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4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4.65" thickBot="1" x14ac:dyDescent="0.5">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x14ac:dyDescent="0.45">
      <c r="A4" s="98" t="s">
        <v>1</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23.65" thickBot="1" x14ac:dyDescent="0.5">
      <c r="A5" s="101" t="s">
        <v>2</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3"/>
    </row>
    <row r="6" spans="1:31" ht="14.65" thickBot="1" x14ac:dyDescent="0.5">
      <c r="A6" s="59" t="s">
        <v>3</v>
      </c>
      <c r="B6" s="59"/>
      <c r="C6" s="59"/>
      <c r="D6" s="59"/>
      <c r="E6" s="61" t="s">
        <v>4</v>
      </c>
      <c r="F6" s="61"/>
      <c r="G6" s="61"/>
      <c r="H6" s="61"/>
      <c r="I6" s="59" t="s">
        <v>5</v>
      </c>
      <c r="J6" s="59"/>
      <c r="K6" s="59"/>
      <c r="L6" s="59"/>
      <c r="M6" s="59"/>
      <c r="N6" s="59"/>
      <c r="O6" s="59"/>
      <c r="P6" s="59"/>
      <c r="Q6" s="63" t="s">
        <v>6</v>
      </c>
      <c r="R6" s="64"/>
      <c r="S6" s="64"/>
      <c r="T6" s="64"/>
      <c r="U6" s="64"/>
      <c r="V6" s="64"/>
      <c r="W6" s="64"/>
      <c r="X6" s="64"/>
      <c r="Y6" s="64"/>
      <c r="Z6" s="64"/>
      <c r="AA6" s="64"/>
      <c r="AB6" s="64"/>
      <c r="AC6" s="64"/>
      <c r="AD6" s="64"/>
      <c r="AE6" s="65"/>
    </row>
    <row r="7" spans="1:31" ht="15" thickTop="1" thickBot="1" x14ac:dyDescent="0.5">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5" thickTop="1" thickBot="1" x14ac:dyDescent="0.5">
      <c r="A8" s="69" t="s">
        <v>7</v>
      </c>
      <c r="B8" s="70"/>
      <c r="C8" s="70"/>
      <c r="D8" s="71"/>
      <c r="E8" s="88" t="s">
        <v>8</v>
      </c>
      <c r="F8" s="88"/>
      <c r="G8" s="88"/>
      <c r="H8" s="88"/>
      <c r="I8" s="96" t="s">
        <v>9</v>
      </c>
      <c r="J8" s="96"/>
      <c r="K8" s="96"/>
      <c r="L8" s="96"/>
      <c r="M8" s="96"/>
      <c r="N8" s="96"/>
      <c r="O8" s="96"/>
      <c r="P8" s="96"/>
      <c r="Q8" s="72" t="s">
        <v>10</v>
      </c>
      <c r="R8" s="73"/>
      <c r="S8" s="73"/>
      <c r="T8" s="73"/>
      <c r="U8" s="73"/>
      <c r="V8" s="73"/>
      <c r="W8" s="73"/>
      <c r="X8" s="73"/>
      <c r="Y8" s="73"/>
      <c r="Z8" s="73"/>
      <c r="AA8" s="73"/>
      <c r="AB8" s="73"/>
      <c r="AC8" s="73"/>
      <c r="AD8" s="73"/>
      <c r="AE8" s="89"/>
    </row>
    <row r="9" spans="1:31" ht="15" thickTop="1" thickBot="1" x14ac:dyDescent="0.5">
      <c r="A9" s="93"/>
      <c r="B9" s="94"/>
      <c r="C9" s="94"/>
      <c r="D9" s="95"/>
      <c r="E9" s="88"/>
      <c r="F9" s="88"/>
      <c r="G9" s="88"/>
      <c r="H9" s="88"/>
      <c r="I9" s="96"/>
      <c r="J9" s="96"/>
      <c r="K9" s="96"/>
      <c r="L9" s="96"/>
      <c r="M9" s="96"/>
      <c r="N9" s="96"/>
      <c r="O9" s="96"/>
      <c r="P9" s="96"/>
      <c r="Q9" s="72"/>
      <c r="R9" s="73"/>
      <c r="S9" s="73"/>
      <c r="T9" s="73"/>
      <c r="U9" s="73"/>
      <c r="V9" s="73"/>
      <c r="W9" s="73"/>
      <c r="X9" s="73"/>
      <c r="Y9" s="73"/>
      <c r="Z9" s="73"/>
      <c r="AA9" s="73"/>
      <c r="AB9" s="73"/>
      <c r="AC9" s="73"/>
      <c r="AD9" s="73"/>
      <c r="AE9" s="89"/>
    </row>
    <row r="10" spans="1:31" ht="15" thickTop="1" thickBot="1" x14ac:dyDescent="0.5">
      <c r="A10" s="93"/>
      <c r="B10" s="94"/>
      <c r="C10" s="94"/>
      <c r="D10" s="95"/>
      <c r="E10" s="88" t="s">
        <v>11</v>
      </c>
      <c r="F10" s="88"/>
      <c r="G10" s="88"/>
      <c r="H10" s="88"/>
      <c r="I10" s="96"/>
      <c r="J10" s="96"/>
      <c r="K10" s="96"/>
      <c r="L10" s="96"/>
      <c r="M10" s="96"/>
      <c r="N10" s="96"/>
      <c r="O10" s="96"/>
      <c r="P10" s="96"/>
      <c r="Q10" s="72"/>
      <c r="R10" s="73"/>
      <c r="S10" s="73"/>
      <c r="T10" s="73"/>
      <c r="U10" s="73"/>
      <c r="V10" s="73"/>
      <c r="W10" s="73"/>
      <c r="X10" s="73"/>
      <c r="Y10" s="73"/>
      <c r="Z10" s="73"/>
      <c r="AA10" s="73"/>
      <c r="AB10" s="73"/>
      <c r="AC10" s="73"/>
      <c r="AD10" s="73"/>
      <c r="AE10" s="89"/>
    </row>
    <row r="11" spans="1:31" ht="15" thickTop="1" thickBot="1" x14ac:dyDescent="0.5">
      <c r="A11" s="93"/>
      <c r="B11" s="94"/>
      <c r="C11" s="94"/>
      <c r="D11" s="95"/>
      <c r="E11" s="88"/>
      <c r="F11" s="88"/>
      <c r="G11" s="88"/>
      <c r="H11" s="88"/>
      <c r="I11" s="96"/>
      <c r="J11" s="96"/>
      <c r="K11" s="96"/>
      <c r="L11" s="96"/>
      <c r="M11" s="96"/>
      <c r="N11" s="96"/>
      <c r="O11" s="96"/>
      <c r="P11" s="96"/>
      <c r="Q11" s="72"/>
      <c r="R11" s="73"/>
      <c r="S11" s="73"/>
      <c r="T11" s="73"/>
      <c r="U11" s="73"/>
      <c r="V11" s="73"/>
      <c r="W11" s="73"/>
      <c r="X11" s="73"/>
      <c r="Y11" s="73"/>
      <c r="Z11" s="73"/>
      <c r="AA11" s="73"/>
      <c r="AB11" s="73"/>
      <c r="AC11" s="73"/>
      <c r="AD11" s="73"/>
      <c r="AE11" s="89"/>
    </row>
    <row r="12" spans="1:31" ht="15" thickTop="1" thickBot="1" x14ac:dyDescent="0.5">
      <c r="A12" s="93"/>
      <c r="B12" s="94"/>
      <c r="C12" s="94"/>
      <c r="D12" s="95"/>
      <c r="E12" s="88" t="s">
        <v>12</v>
      </c>
      <c r="F12" s="88"/>
      <c r="G12" s="88"/>
      <c r="H12" s="88"/>
      <c r="I12" s="96"/>
      <c r="J12" s="96"/>
      <c r="K12" s="96"/>
      <c r="L12" s="96"/>
      <c r="M12" s="96"/>
      <c r="N12" s="96"/>
      <c r="O12" s="96"/>
      <c r="P12" s="96"/>
      <c r="Q12" s="72"/>
      <c r="R12" s="73"/>
      <c r="S12" s="73"/>
      <c r="T12" s="73"/>
      <c r="U12" s="73"/>
      <c r="V12" s="73"/>
      <c r="W12" s="73"/>
      <c r="X12" s="73"/>
      <c r="Y12" s="73"/>
      <c r="Z12" s="73"/>
      <c r="AA12" s="73"/>
      <c r="AB12" s="73"/>
      <c r="AC12" s="73"/>
      <c r="AD12" s="73"/>
      <c r="AE12" s="89"/>
    </row>
    <row r="13" spans="1:31" ht="15" thickTop="1" thickBot="1" x14ac:dyDescent="0.5">
      <c r="A13" s="63"/>
      <c r="B13" s="64"/>
      <c r="C13" s="64"/>
      <c r="D13" s="65"/>
      <c r="E13" s="88"/>
      <c r="F13" s="88"/>
      <c r="G13" s="88"/>
      <c r="H13" s="88"/>
      <c r="I13" s="96"/>
      <c r="J13" s="96"/>
      <c r="K13" s="96"/>
      <c r="L13" s="96"/>
      <c r="M13" s="96"/>
      <c r="N13" s="96"/>
      <c r="O13" s="96"/>
      <c r="P13" s="96"/>
      <c r="Q13" s="72"/>
      <c r="R13" s="73"/>
      <c r="S13" s="73"/>
      <c r="T13" s="73"/>
      <c r="U13" s="73"/>
      <c r="V13" s="73"/>
      <c r="W13" s="73"/>
      <c r="X13" s="73"/>
      <c r="Y13" s="73"/>
      <c r="Z13" s="73"/>
      <c r="AA13" s="73"/>
      <c r="AB13" s="73"/>
      <c r="AC13" s="73"/>
      <c r="AD13" s="73"/>
      <c r="AE13" s="89"/>
    </row>
    <row r="14" spans="1:31" ht="15" thickTop="1" thickBot="1" x14ac:dyDescent="0.5">
      <c r="A14" s="66" t="s">
        <v>13</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89"/>
    </row>
    <row r="15" spans="1:31" ht="15" thickTop="1" thickBot="1" x14ac:dyDescent="0.5">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89"/>
    </row>
    <row r="16" spans="1:31" ht="15" thickTop="1" thickBot="1" x14ac:dyDescent="0.5">
      <c r="A16" s="72" t="s">
        <v>14</v>
      </c>
      <c r="B16" s="73"/>
      <c r="C16" s="73"/>
      <c r="D16" s="73"/>
      <c r="E16" s="73"/>
      <c r="F16" s="73"/>
      <c r="G16" s="73"/>
      <c r="H16" s="73"/>
      <c r="I16" s="73"/>
      <c r="J16" s="73"/>
      <c r="K16" s="73"/>
      <c r="L16" s="73"/>
      <c r="M16" s="73"/>
      <c r="N16" s="73"/>
      <c r="O16" s="73"/>
      <c r="P16" s="89"/>
      <c r="Q16" s="72"/>
      <c r="R16" s="73"/>
      <c r="S16" s="73"/>
      <c r="T16" s="73"/>
      <c r="U16" s="73"/>
      <c r="V16" s="73"/>
      <c r="W16" s="73"/>
      <c r="X16" s="73"/>
      <c r="Y16" s="73"/>
      <c r="Z16" s="73"/>
      <c r="AA16" s="73"/>
      <c r="AB16" s="73"/>
      <c r="AC16" s="73"/>
      <c r="AD16" s="73"/>
      <c r="AE16" s="89"/>
    </row>
    <row r="17" spans="1:31" ht="15" thickTop="1" thickBot="1" x14ac:dyDescent="0.5">
      <c r="A17" s="72"/>
      <c r="B17" s="73"/>
      <c r="C17" s="73"/>
      <c r="D17" s="73"/>
      <c r="E17" s="73"/>
      <c r="F17" s="73"/>
      <c r="G17" s="73"/>
      <c r="H17" s="73"/>
      <c r="I17" s="73"/>
      <c r="J17" s="73"/>
      <c r="K17" s="73"/>
      <c r="L17" s="73"/>
      <c r="M17" s="73"/>
      <c r="N17" s="73"/>
      <c r="O17" s="73"/>
      <c r="P17" s="89"/>
      <c r="Q17" s="72"/>
      <c r="R17" s="73"/>
      <c r="S17" s="73"/>
      <c r="T17" s="73"/>
      <c r="U17" s="73"/>
      <c r="V17" s="73"/>
      <c r="W17" s="73"/>
      <c r="X17" s="73"/>
      <c r="Y17" s="73"/>
      <c r="Z17" s="73"/>
      <c r="AA17" s="73"/>
      <c r="AB17" s="73"/>
      <c r="AC17" s="73"/>
      <c r="AD17" s="73"/>
      <c r="AE17" s="89"/>
    </row>
    <row r="18" spans="1:31" ht="15" thickTop="1" thickBot="1" x14ac:dyDescent="0.5">
      <c r="A18" s="72"/>
      <c r="B18" s="73"/>
      <c r="C18" s="73"/>
      <c r="D18" s="73"/>
      <c r="E18" s="73"/>
      <c r="F18" s="73"/>
      <c r="G18" s="73"/>
      <c r="H18" s="73"/>
      <c r="I18" s="73"/>
      <c r="J18" s="73"/>
      <c r="K18" s="73"/>
      <c r="L18" s="73"/>
      <c r="M18" s="73"/>
      <c r="N18" s="73"/>
      <c r="O18" s="73"/>
      <c r="P18" s="89"/>
      <c r="Q18" s="72"/>
      <c r="R18" s="73"/>
      <c r="S18" s="73"/>
      <c r="T18" s="73"/>
      <c r="U18" s="73"/>
      <c r="V18" s="73"/>
      <c r="W18" s="73"/>
      <c r="X18" s="73"/>
      <c r="Y18" s="73"/>
      <c r="Z18" s="73"/>
      <c r="AA18" s="73"/>
      <c r="AB18" s="73"/>
      <c r="AC18" s="73"/>
      <c r="AD18" s="73"/>
      <c r="AE18" s="89"/>
    </row>
    <row r="19" spans="1:31" ht="15" thickTop="1" thickBot="1" x14ac:dyDescent="0.5">
      <c r="A19" s="72"/>
      <c r="B19" s="73"/>
      <c r="C19" s="73"/>
      <c r="D19" s="73"/>
      <c r="E19" s="73"/>
      <c r="F19" s="73"/>
      <c r="G19" s="73"/>
      <c r="H19" s="73"/>
      <c r="I19" s="73"/>
      <c r="J19" s="73"/>
      <c r="K19" s="73"/>
      <c r="L19" s="73"/>
      <c r="M19" s="73"/>
      <c r="N19" s="73"/>
      <c r="O19" s="73"/>
      <c r="P19" s="89"/>
      <c r="Q19" s="72"/>
      <c r="R19" s="73"/>
      <c r="S19" s="73"/>
      <c r="T19" s="73"/>
      <c r="U19" s="73"/>
      <c r="V19" s="73"/>
      <c r="W19" s="73"/>
      <c r="X19" s="73"/>
      <c r="Y19" s="73"/>
      <c r="Z19" s="73"/>
      <c r="AA19" s="73"/>
      <c r="AB19" s="73"/>
      <c r="AC19" s="73"/>
      <c r="AD19" s="73"/>
      <c r="AE19" s="89"/>
    </row>
    <row r="20" spans="1:31" ht="15" thickTop="1" thickBot="1" x14ac:dyDescent="0.5">
      <c r="A20" s="72"/>
      <c r="B20" s="73"/>
      <c r="C20" s="73"/>
      <c r="D20" s="73"/>
      <c r="E20" s="73"/>
      <c r="F20" s="73"/>
      <c r="G20" s="73"/>
      <c r="H20" s="73"/>
      <c r="I20" s="73"/>
      <c r="J20" s="73"/>
      <c r="K20" s="73"/>
      <c r="L20" s="73"/>
      <c r="M20" s="73"/>
      <c r="N20" s="73"/>
      <c r="O20" s="73"/>
      <c r="P20" s="89"/>
      <c r="Q20" s="72"/>
      <c r="R20" s="73"/>
      <c r="S20" s="73"/>
      <c r="T20" s="73"/>
      <c r="U20" s="73"/>
      <c r="V20" s="73"/>
      <c r="W20" s="73"/>
      <c r="X20" s="73"/>
      <c r="Y20" s="73"/>
      <c r="Z20" s="73"/>
      <c r="AA20" s="73"/>
      <c r="AB20" s="73"/>
      <c r="AC20" s="73"/>
      <c r="AD20" s="73"/>
      <c r="AE20" s="89"/>
    </row>
    <row r="21" spans="1:31" ht="15" thickTop="1" thickBot="1" x14ac:dyDescent="0.5">
      <c r="A21" s="72"/>
      <c r="B21" s="73"/>
      <c r="C21" s="73"/>
      <c r="D21" s="73"/>
      <c r="E21" s="73"/>
      <c r="F21" s="73"/>
      <c r="G21" s="73"/>
      <c r="H21" s="73"/>
      <c r="I21" s="73"/>
      <c r="J21" s="73"/>
      <c r="K21" s="73"/>
      <c r="L21" s="73"/>
      <c r="M21" s="73"/>
      <c r="N21" s="73"/>
      <c r="O21" s="73"/>
      <c r="P21" s="89"/>
      <c r="Q21" s="72"/>
      <c r="R21" s="73"/>
      <c r="S21" s="73"/>
      <c r="T21" s="73"/>
      <c r="U21" s="73"/>
      <c r="V21" s="73"/>
      <c r="W21" s="73"/>
      <c r="X21" s="73"/>
      <c r="Y21" s="73"/>
      <c r="Z21" s="73"/>
      <c r="AA21" s="73"/>
      <c r="AB21" s="73"/>
      <c r="AC21" s="73"/>
      <c r="AD21" s="73"/>
      <c r="AE21" s="89"/>
    </row>
    <row r="22" spans="1:31" ht="15" thickTop="1" thickBot="1" x14ac:dyDescent="0.5">
      <c r="A22" s="72"/>
      <c r="B22" s="73"/>
      <c r="C22" s="73"/>
      <c r="D22" s="73"/>
      <c r="E22" s="73"/>
      <c r="F22" s="73"/>
      <c r="G22" s="73"/>
      <c r="H22" s="73"/>
      <c r="I22" s="73"/>
      <c r="J22" s="73"/>
      <c r="K22" s="73"/>
      <c r="L22" s="73"/>
      <c r="M22" s="73"/>
      <c r="N22" s="73"/>
      <c r="O22" s="73"/>
      <c r="P22" s="89"/>
      <c r="Q22" s="72"/>
      <c r="R22" s="73"/>
      <c r="S22" s="73"/>
      <c r="T22" s="73"/>
      <c r="U22" s="73"/>
      <c r="V22" s="73"/>
      <c r="W22" s="73"/>
      <c r="X22" s="73"/>
      <c r="Y22" s="73"/>
      <c r="Z22" s="73"/>
      <c r="AA22" s="73"/>
      <c r="AB22" s="73"/>
      <c r="AC22" s="73"/>
      <c r="AD22" s="73"/>
      <c r="AE22" s="89"/>
    </row>
    <row r="23" spans="1:31" ht="15" thickTop="1" thickBot="1" x14ac:dyDescent="0.5">
      <c r="A23" s="72"/>
      <c r="B23" s="73"/>
      <c r="C23" s="73"/>
      <c r="D23" s="73"/>
      <c r="E23" s="73"/>
      <c r="F23" s="73"/>
      <c r="G23" s="73"/>
      <c r="H23" s="73"/>
      <c r="I23" s="73"/>
      <c r="J23" s="73"/>
      <c r="K23" s="73"/>
      <c r="L23" s="73"/>
      <c r="M23" s="73"/>
      <c r="N23" s="73"/>
      <c r="O23" s="73"/>
      <c r="P23" s="89"/>
      <c r="Q23" s="72"/>
      <c r="R23" s="73"/>
      <c r="S23" s="73"/>
      <c r="T23" s="73"/>
      <c r="U23" s="73"/>
      <c r="V23" s="73"/>
      <c r="W23" s="73"/>
      <c r="X23" s="73"/>
      <c r="Y23" s="73"/>
      <c r="Z23" s="73"/>
      <c r="AA23" s="73"/>
      <c r="AB23" s="73"/>
      <c r="AC23" s="73"/>
      <c r="AD23" s="73"/>
      <c r="AE23" s="89"/>
    </row>
    <row r="24" spans="1:31" ht="15" thickTop="1" thickBot="1" x14ac:dyDescent="0.5">
      <c r="A24" s="72"/>
      <c r="B24" s="73"/>
      <c r="C24" s="73"/>
      <c r="D24" s="73"/>
      <c r="E24" s="73"/>
      <c r="F24" s="73"/>
      <c r="G24" s="73"/>
      <c r="H24" s="73"/>
      <c r="I24" s="73"/>
      <c r="J24" s="73"/>
      <c r="K24" s="73"/>
      <c r="L24" s="73"/>
      <c r="M24" s="73"/>
      <c r="N24" s="73"/>
      <c r="O24" s="73"/>
      <c r="P24" s="89"/>
      <c r="Q24" s="72"/>
      <c r="R24" s="73"/>
      <c r="S24" s="73"/>
      <c r="T24" s="73"/>
      <c r="U24" s="73"/>
      <c r="V24" s="73"/>
      <c r="W24" s="73"/>
      <c r="X24" s="73"/>
      <c r="Y24" s="73"/>
      <c r="Z24" s="73"/>
      <c r="AA24" s="73"/>
      <c r="AB24" s="73"/>
      <c r="AC24" s="73"/>
      <c r="AD24" s="73"/>
      <c r="AE24" s="89"/>
    </row>
    <row r="25" spans="1:31" ht="15" thickTop="1" thickBot="1" x14ac:dyDescent="0.5">
      <c r="A25" s="72"/>
      <c r="B25" s="73"/>
      <c r="C25" s="73"/>
      <c r="D25" s="73"/>
      <c r="E25" s="73"/>
      <c r="F25" s="73"/>
      <c r="G25" s="73"/>
      <c r="H25" s="73"/>
      <c r="I25" s="73"/>
      <c r="J25" s="73"/>
      <c r="K25" s="73"/>
      <c r="L25" s="73"/>
      <c r="M25" s="73"/>
      <c r="N25" s="73"/>
      <c r="O25" s="73"/>
      <c r="P25" s="89"/>
      <c r="Q25" s="72"/>
      <c r="R25" s="73"/>
      <c r="S25" s="73"/>
      <c r="T25" s="73"/>
      <c r="U25" s="73"/>
      <c r="V25" s="73"/>
      <c r="W25" s="73"/>
      <c r="X25" s="73"/>
      <c r="Y25" s="73"/>
      <c r="Z25" s="73"/>
      <c r="AA25" s="73"/>
      <c r="AB25" s="73"/>
      <c r="AC25" s="73"/>
      <c r="AD25" s="73"/>
      <c r="AE25" s="89"/>
    </row>
    <row r="26" spans="1:31" ht="15" thickTop="1" thickBot="1" x14ac:dyDescent="0.5">
      <c r="A26" s="66" t="s">
        <v>15</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89"/>
    </row>
    <row r="27" spans="1:31" ht="15" thickTop="1" thickBot="1" x14ac:dyDescent="0.5">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89"/>
    </row>
    <row r="28" spans="1:31" ht="15" thickTop="1" thickBot="1" x14ac:dyDescent="0.5">
      <c r="A28" s="90" t="s">
        <v>16</v>
      </c>
      <c r="B28" s="91"/>
      <c r="C28" s="91"/>
      <c r="D28" s="91"/>
      <c r="E28" s="91"/>
      <c r="F28" s="91"/>
      <c r="G28" s="91"/>
      <c r="H28" s="91"/>
      <c r="I28" s="91"/>
      <c r="J28" s="91"/>
      <c r="K28" s="91"/>
      <c r="L28" s="91"/>
      <c r="M28" s="91"/>
      <c r="N28" s="91"/>
      <c r="O28" s="91"/>
      <c r="P28" s="92"/>
      <c r="Q28" s="72"/>
      <c r="R28" s="73"/>
      <c r="S28" s="73"/>
      <c r="T28" s="73"/>
      <c r="U28" s="73"/>
      <c r="V28" s="73"/>
      <c r="W28" s="73"/>
      <c r="X28" s="73"/>
      <c r="Y28" s="73"/>
      <c r="Z28" s="73"/>
      <c r="AA28" s="73"/>
      <c r="AB28" s="73"/>
      <c r="AC28" s="73"/>
      <c r="AD28" s="73"/>
      <c r="AE28" s="89"/>
    </row>
    <row r="29" spans="1:31" ht="15" thickTop="1" thickBot="1" x14ac:dyDescent="0.5">
      <c r="A29" s="90"/>
      <c r="B29" s="91"/>
      <c r="C29" s="91"/>
      <c r="D29" s="91"/>
      <c r="E29" s="91"/>
      <c r="F29" s="91"/>
      <c r="G29" s="91"/>
      <c r="H29" s="91"/>
      <c r="I29" s="91"/>
      <c r="J29" s="91"/>
      <c r="K29" s="91"/>
      <c r="L29" s="91"/>
      <c r="M29" s="91"/>
      <c r="N29" s="91"/>
      <c r="O29" s="91"/>
      <c r="P29" s="92"/>
      <c r="Q29" s="72"/>
      <c r="R29" s="73"/>
      <c r="S29" s="73"/>
      <c r="T29" s="73"/>
      <c r="U29" s="73"/>
      <c r="V29" s="73"/>
      <c r="W29" s="73"/>
      <c r="X29" s="73"/>
      <c r="Y29" s="73"/>
      <c r="Z29" s="73"/>
      <c r="AA29" s="73"/>
      <c r="AB29" s="73"/>
      <c r="AC29" s="73"/>
      <c r="AD29" s="73"/>
      <c r="AE29" s="89"/>
    </row>
    <row r="30" spans="1:31" ht="15" thickTop="1" thickBot="1" x14ac:dyDescent="0.5">
      <c r="A30" s="90"/>
      <c r="B30" s="91"/>
      <c r="C30" s="91"/>
      <c r="D30" s="91"/>
      <c r="E30" s="91"/>
      <c r="F30" s="91"/>
      <c r="G30" s="91"/>
      <c r="H30" s="91"/>
      <c r="I30" s="91"/>
      <c r="J30" s="91"/>
      <c r="K30" s="91"/>
      <c r="L30" s="91"/>
      <c r="M30" s="91"/>
      <c r="N30" s="91"/>
      <c r="O30" s="91"/>
      <c r="P30" s="92"/>
      <c r="Q30" s="72"/>
      <c r="R30" s="73"/>
      <c r="S30" s="73"/>
      <c r="T30" s="73"/>
      <c r="U30" s="73"/>
      <c r="V30" s="73"/>
      <c r="W30" s="73"/>
      <c r="X30" s="73"/>
      <c r="Y30" s="73"/>
      <c r="Z30" s="73"/>
      <c r="AA30" s="73"/>
      <c r="AB30" s="73"/>
      <c r="AC30" s="73"/>
      <c r="AD30" s="73"/>
      <c r="AE30" s="89"/>
    </row>
    <row r="31" spans="1:31" ht="15" thickTop="1" thickBot="1" x14ac:dyDescent="0.5">
      <c r="A31" s="90"/>
      <c r="B31" s="91"/>
      <c r="C31" s="91"/>
      <c r="D31" s="91"/>
      <c r="E31" s="91"/>
      <c r="F31" s="91"/>
      <c r="G31" s="91"/>
      <c r="H31" s="91"/>
      <c r="I31" s="91"/>
      <c r="J31" s="91"/>
      <c r="K31" s="91"/>
      <c r="L31" s="91"/>
      <c r="M31" s="91"/>
      <c r="N31" s="91"/>
      <c r="O31" s="91"/>
      <c r="P31" s="92"/>
      <c r="Q31" s="72"/>
      <c r="R31" s="73"/>
      <c r="S31" s="73"/>
      <c r="T31" s="73"/>
      <c r="U31" s="73"/>
      <c r="V31" s="73"/>
      <c r="W31" s="73"/>
      <c r="X31" s="73"/>
      <c r="Y31" s="73"/>
      <c r="Z31" s="73"/>
      <c r="AA31" s="73"/>
      <c r="AB31" s="73"/>
      <c r="AC31" s="73"/>
      <c r="AD31" s="73"/>
      <c r="AE31" s="89"/>
    </row>
    <row r="32" spans="1:31" ht="15" thickTop="1" thickBot="1" x14ac:dyDescent="0.5">
      <c r="A32" s="90"/>
      <c r="B32" s="91"/>
      <c r="C32" s="91"/>
      <c r="D32" s="91"/>
      <c r="E32" s="91"/>
      <c r="F32" s="91"/>
      <c r="G32" s="91"/>
      <c r="H32" s="91"/>
      <c r="I32" s="91"/>
      <c r="J32" s="91"/>
      <c r="K32" s="91"/>
      <c r="L32" s="91"/>
      <c r="M32" s="91"/>
      <c r="N32" s="91"/>
      <c r="O32" s="91"/>
      <c r="P32" s="92"/>
      <c r="Q32" s="72"/>
      <c r="R32" s="73"/>
      <c r="S32" s="73"/>
      <c r="T32" s="73"/>
      <c r="U32" s="73"/>
      <c r="V32" s="73"/>
      <c r="W32" s="73"/>
      <c r="X32" s="73"/>
      <c r="Y32" s="73"/>
      <c r="Z32" s="73"/>
      <c r="AA32" s="73"/>
      <c r="AB32" s="73"/>
      <c r="AC32" s="73"/>
      <c r="AD32" s="73"/>
      <c r="AE32" s="89"/>
    </row>
    <row r="33" spans="1:31" ht="15" thickTop="1" thickBot="1" x14ac:dyDescent="0.5">
      <c r="A33" s="90"/>
      <c r="B33" s="91"/>
      <c r="C33" s="91"/>
      <c r="D33" s="91"/>
      <c r="E33" s="91"/>
      <c r="F33" s="91"/>
      <c r="G33" s="91"/>
      <c r="H33" s="91"/>
      <c r="I33" s="91"/>
      <c r="J33" s="91"/>
      <c r="K33" s="91"/>
      <c r="L33" s="91"/>
      <c r="M33" s="91"/>
      <c r="N33" s="91"/>
      <c r="O33" s="91"/>
      <c r="P33" s="92"/>
      <c r="Q33" s="72"/>
      <c r="R33" s="73"/>
      <c r="S33" s="73"/>
      <c r="T33" s="73"/>
      <c r="U33" s="73"/>
      <c r="V33" s="73"/>
      <c r="W33" s="73"/>
      <c r="X33" s="73"/>
      <c r="Y33" s="73"/>
      <c r="Z33" s="73"/>
      <c r="AA33" s="73"/>
      <c r="AB33" s="73"/>
      <c r="AC33" s="73"/>
      <c r="AD33" s="73"/>
      <c r="AE33" s="89"/>
    </row>
    <row r="34" spans="1:31" ht="15" thickTop="1" thickBot="1" x14ac:dyDescent="0.5">
      <c r="A34" s="90"/>
      <c r="B34" s="91"/>
      <c r="C34" s="91"/>
      <c r="D34" s="91"/>
      <c r="E34" s="91"/>
      <c r="F34" s="91"/>
      <c r="G34" s="91"/>
      <c r="H34" s="91"/>
      <c r="I34" s="91"/>
      <c r="J34" s="91"/>
      <c r="K34" s="91"/>
      <c r="L34" s="91"/>
      <c r="M34" s="91"/>
      <c r="N34" s="91"/>
      <c r="O34" s="91"/>
      <c r="P34" s="92"/>
      <c r="Q34" s="72"/>
      <c r="R34" s="73"/>
      <c r="S34" s="73"/>
      <c r="T34" s="73"/>
      <c r="U34" s="73"/>
      <c r="V34" s="73"/>
      <c r="W34" s="73"/>
      <c r="X34" s="73"/>
      <c r="Y34" s="73"/>
      <c r="Z34" s="73"/>
      <c r="AA34" s="73"/>
      <c r="AB34" s="73"/>
      <c r="AC34" s="73"/>
      <c r="AD34" s="73"/>
      <c r="AE34" s="89"/>
    </row>
    <row r="35" spans="1:31" ht="15" thickTop="1" thickBot="1" x14ac:dyDescent="0.5">
      <c r="A35" s="66" t="s">
        <v>17</v>
      </c>
      <c r="B35" s="67"/>
      <c r="C35" s="67"/>
      <c r="D35" s="67"/>
      <c r="E35" s="67"/>
      <c r="F35" s="67"/>
      <c r="G35" s="67"/>
      <c r="H35" s="67"/>
      <c r="I35" s="67"/>
      <c r="J35" s="67"/>
      <c r="K35" s="67"/>
      <c r="L35" s="67"/>
      <c r="M35" s="67"/>
      <c r="N35" s="67"/>
      <c r="O35" s="67"/>
      <c r="P35" s="68"/>
      <c r="Q35" s="66" t="s">
        <v>18</v>
      </c>
      <c r="R35" s="67"/>
      <c r="S35" s="67"/>
      <c r="T35" s="67"/>
      <c r="U35" s="67"/>
      <c r="V35" s="67"/>
      <c r="W35" s="67"/>
      <c r="X35" s="67"/>
      <c r="Y35" s="67"/>
      <c r="Z35" s="67"/>
      <c r="AA35" s="67"/>
      <c r="AB35" s="67"/>
      <c r="AC35" s="67"/>
      <c r="AD35" s="67"/>
      <c r="AE35" s="68"/>
    </row>
    <row r="36" spans="1:31" ht="15" thickTop="1" thickBot="1" x14ac:dyDescent="0.5">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5" thickTop="1" thickBot="1" x14ac:dyDescent="0.5">
      <c r="A37" s="72" t="s">
        <v>19</v>
      </c>
      <c r="B37" s="73"/>
      <c r="C37" s="73"/>
      <c r="D37" s="73"/>
      <c r="E37" s="73"/>
      <c r="F37" s="73"/>
      <c r="G37" s="73"/>
      <c r="H37" s="73"/>
      <c r="I37" s="73"/>
      <c r="J37" s="73"/>
      <c r="K37" s="73"/>
      <c r="L37" s="73"/>
      <c r="M37" s="73"/>
      <c r="N37" s="73"/>
      <c r="O37" s="73"/>
      <c r="P37" s="73"/>
      <c r="Q37" s="76" t="s">
        <v>225</v>
      </c>
      <c r="R37" s="77"/>
      <c r="S37" s="77"/>
      <c r="T37" s="77"/>
      <c r="U37" s="77"/>
      <c r="V37" s="77"/>
      <c r="W37" s="77"/>
      <c r="X37" s="77"/>
      <c r="Y37" s="77"/>
      <c r="Z37" s="77"/>
      <c r="AA37" s="77"/>
      <c r="AB37" s="77"/>
      <c r="AC37" s="77"/>
      <c r="AD37" s="77"/>
      <c r="AE37" s="78"/>
    </row>
    <row r="38" spans="1:31" ht="15" thickTop="1" thickBot="1" x14ac:dyDescent="0.5">
      <c r="A38" s="72"/>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5" thickTop="1" thickBot="1" x14ac:dyDescent="0.5">
      <c r="A39" s="72"/>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5" thickTop="1" thickBot="1" x14ac:dyDescent="0.5">
      <c r="A40" s="72"/>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5" thickTop="1" thickBot="1" x14ac:dyDescent="0.5">
      <c r="A41" s="72"/>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5" thickTop="1" thickBot="1" x14ac:dyDescent="0.5">
      <c r="A42" s="72"/>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15" thickTop="1" thickBot="1" x14ac:dyDescent="0.5">
      <c r="A43" s="74"/>
      <c r="B43" s="75"/>
      <c r="C43" s="75"/>
      <c r="D43" s="75"/>
      <c r="E43" s="75"/>
      <c r="F43" s="75"/>
      <c r="G43" s="75"/>
      <c r="H43" s="75"/>
      <c r="I43" s="75"/>
      <c r="J43" s="75"/>
      <c r="K43" s="75"/>
      <c r="L43" s="75"/>
      <c r="M43" s="75"/>
      <c r="N43" s="75"/>
      <c r="O43" s="75"/>
      <c r="P43" s="75"/>
      <c r="Q43" s="82"/>
      <c r="R43" s="83"/>
      <c r="S43" s="83"/>
      <c r="T43" s="83"/>
      <c r="U43" s="83"/>
      <c r="V43" s="83"/>
      <c r="W43" s="83"/>
      <c r="X43" s="83"/>
      <c r="Y43" s="83"/>
      <c r="Z43" s="83"/>
      <c r="AA43" s="83"/>
      <c r="AB43" s="83"/>
      <c r="AC43" s="83"/>
      <c r="AD43" s="83"/>
      <c r="AE43" s="84"/>
    </row>
    <row r="44" spans="1:31" ht="18.399999999999999" thickBot="1" x14ac:dyDescent="0.6">
      <c r="A44" s="85" t="s">
        <v>20</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x14ac:dyDescent="0.45">
      <c r="A45" s="127" t="s">
        <v>21</v>
      </c>
      <c r="B45" s="128"/>
      <c r="C45" s="128"/>
      <c r="D45" s="128"/>
      <c r="E45" s="128"/>
      <c r="F45" s="128"/>
      <c r="G45" s="118">
        <v>3</v>
      </c>
      <c r="H45" s="119"/>
      <c r="I45" s="109" t="s">
        <v>22</v>
      </c>
      <c r="J45" s="110"/>
      <c r="K45" s="110"/>
      <c r="L45" s="110"/>
      <c r="M45" s="110"/>
      <c r="N45" s="110"/>
      <c r="O45" s="110"/>
      <c r="P45" s="111"/>
      <c r="Q45" s="43" t="s">
        <v>229</v>
      </c>
    </row>
    <row r="46" spans="1:31" x14ac:dyDescent="0.45">
      <c r="A46" s="129" t="s">
        <v>23</v>
      </c>
      <c r="B46" s="130"/>
      <c r="C46" s="130"/>
      <c r="D46" s="130"/>
      <c r="E46" s="130"/>
      <c r="F46" s="130"/>
      <c r="G46" s="120">
        <v>2</v>
      </c>
      <c r="H46" s="121"/>
      <c r="I46" s="112" t="s">
        <v>24</v>
      </c>
      <c r="J46" s="113"/>
      <c r="K46" s="113"/>
      <c r="L46" s="113"/>
      <c r="M46" s="113"/>
      <c r="N46" s="113"/>
      <c r="O46" s="113"/>
      <c r="P46" s="114"/>
      <c r="Q46" s="2"/>
      <c r="R46" s="2"/>
      <c r="S46" s="2"/>
      <c r="T46" s="2"/>
      <c r="U46" s="2"/>
      <c r="V46" s="2"/>
      <c r="W46" s="2"/>
      <c r="X46" s="2"/>
      <c r="Y46" s="2"/>
      <c r="Z46" s="2"/>
      <c r="AA46" s="2"/>
      <c r="AB46" s="2"/>
      <c r="AC46" s="2"/>
      <c r="AD46" s="2"/>
      <c r="AE46" s="2"/>
    </row>
    <row r="47" spans="1:31" x14ac:dyDescent="0.45">
      <c r="A47" s="129" t="s">
        <v>25</v>
      </c>
      <c r="B47" s="130"/>
      <c r="C47" s="130"/>
      <c r="D47" s="130"/>
      <c r="E47" s="130"/>
      <c r="F47" s="130"/>
      <c r="G47" s="120">
        <v>2</v>
      </c>
      <c r="H47" s="121"/>
      <c r="I47" s="124" t="s">
        <v>24</v>
      </c>
      <c r="J47" s="125"/>
      <c r="K47" s="125"/>
      <c r="L47" s="125"/>
      <c r="M47" s="125"/>
      <c r="N47" s="125"/>
      <c r="O47" s="125"/>
      <c r="P47" s="126"/>
    </row>
    <row r="48" spans="1:31" ht="14.65" thickBot="1" x14ac:dyDescent="0.5">
      <c r="A48" s="107" t="s">
        <v>26</v>
      </c>
      <c r="B48" s="108"/>
      <c r="C48" s="108"/>
      <c r="D48" s="108"/>
      <c r="E48" s="108"/>
      <c r="F48" s="108"/>
      <c r="G48" s="122">
        <v>2</v>
      </c>
      <c r="H48" s="123"/>
      <c r="I48" s="115" t="s">
        <v>27</v>
      </c>
      <c r="J48" s="116"/>
      <c r="K48" s="116"/>
      <c r="L48" s="116"/>
      <c r="M48" s="116"/>
      <c r="N48" s="116"/>
      <c r="O48" s="116"/>
      <c r="P48" s="117"/>
      <c r="Q48" s="2"/>
      <c r="R48" s="2"/>
      <c r="S48" s="2"/>
      <c r="T48" s="2"/>
      <c r="U48" s="2"/>
      <c r="V48" s="2"/>
      <c r="W48" s="2"/>
      <c r="X48" s="2"/>
      <c r="Y48" s="2"/>
      <c r="Z48" s="2"/>
      <c r="AA48" s="2"/>
      <c r="AB48" s="2"/>
      <c r="AC48" s="2"/>
      <c r="AD48" s="2"/>
      <c r="AE48" s="2"/>
    </row>
    <row r="49" spans="5:10" x14ac:dyDescent="0.45">
      <c r="E49" s="97" t="s">
        <v>28</v>
      </c>
      <c r="F49" s="97"/>
      <c r="G49" s="9">
        <f>SUM(G45:H48)</f>
        <v>9</v>
      </c>
      <c r="H49" s="104" t="s">
        <v>29</v>
      </c>
      <c r="I49" s="105"/>
      <c r="J49" s="10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1" zoomScale="117" zoomScaleNormal="80" workbookViewId="0">
      <selection activeCell="C45" sqref="C45"/>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137" t="s">
        <v>30</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45">
      <c r="A2" s="140"/>
      <c r="B2" s="58"/>
      <c r="C2" s="58"/>
      <c r="D2" s="58"/>
      <c r="E2" s="58"/>
      <c r="F2" s="58"/>
      <c r="G2" s="58"/>
      <c r="H2" s="58"/>
      <c r="I2" s="58"/>
      <c r="J2" s="58"/>
      <c r="K2" s="58"/>
      <c r="L2" s="58"/>
      <c r="M2" s="58"/>
      <c r="N2" s="58"/>
      <c r="O2" s="141"/>
      <c r="P2" s="3"/>
      <c r="Q2" s="3"/>
      <c r="R2" s="3"/>
      <c r="S2" s="3"/>
      <c r="T2" s="3"/>
      <c r="U2" s="3"/>
      <c r="V2" s="3"/>
      <c r="W2" s="3"/>
      <c r="X2" s="3"/>
      <c r="Y2" s="3"/>
      <c r="Z2" s="3"/>
      <c r="AA2" s="3"/>
      <c r="AB2" s="3"/>
      <c r="AC2" s="3"/>
      <c r="AD2" s="3"/>
    </row>
    <row r="3" spans="1:30" ht="23.65" thickBot="1" x14ac:dyDescent="0.5">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53" customHeight="1" thickBot="1" x14ac:dyDescent="0.5">
      <c r="A4" s="145" t="s">
        <v>31</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3.65" thickBot="1" x14ac:dyDescent="0.5">
      <c r="A5" s="148" t="s">
        <v>2</v>
      </c>
      <c r="B5" s="149"/>
      <c r="C5" s="149"/>
      <c r="D5" s="149"/>
      <c r="E5" s="149"/>
      <c r="F5" s="149"/>
      <c r="G5" s="149"/>
      <c r="H5" s="149"/>
      <c r="I5" s="102"/>
      <c r="J5" s="102"/>
      <c r="K5" s="102"/>
      <c r="L5" s="102"/>
      <c r="M5" s="102"/>
      <c r="N5" s="102"/>
      <c r="O5" s="103"/>
      <c r="P5" s="4"/>
      <c r="Q5" s="4"/>
      <c r="R5" s="4"/>
      <c r="S5" s="4"/>
      <c r="T5" s="4"/>
      <c r="U5" s="4"/>
      <c r="V5" s="4"/>
      <c r="W5" s="4"/>
      <c r="X5" s="4"/>
      <c r="Y5" s="4"/>
      <c r="Z5" s="4"/>
      <c r="AA5" s="4"/>
      <c r="AB5" s="4"/>
      <c r="AC5" s="4"/>
      <c r="AD5" s="4"/>
    </row>
    <row r="6" spans="1:30" ht="14.65" thickBot="1" x14ac:dyDescent="0.5">
      <c r="A6" s="150" t="s">
        <v>3</v>
      </c>
      <c r="B6" s="151"/>
      <c r="C6" s="151"/>
      <c r="D6" s="151"/>
      <c r="E6" s="154" t="s">
        <v>4</v>
      </c>
      <c r="F6" s="154"/>
      <c r="G6" s="154"/>
      <c r="H6" s="155"/>
      <c r="I6" s="158" t="s">
        <v>32</v>
      </c>
      <c r="J6" s="159"/>
      <c r="K6" s="159"/>
      <c r="L6" s="159"/>
      <c r="M6" s="159"/>
      <c r="N6" s="159"/>
      <c r="O6" s="159"/>
    </row>
    <row r="7" spans="1:30" ht="15" thickTop="1" thickBot="1" x14ac:dyDescent="0.5">
      <c r="A7" s="152"/>
      <c r="B7" s="153"/>
      <c r="C7" s="153"/>
      <c r="D7" s="153"/>
      <c r="E7" s="156"/>
      <c r="F7" s="156"/>
      <c r="G7" s="156"/>
      <c r="H7" s="157"/>
      <c r="I7" s="160"/>
      <c r="J7" s="161"/>
      <c r="K7" s="161"/>
      <c r="L7" s="161"/>
      <c r="M7" s="161"/>
      <c r="N7" s="161"/>
      <c r="O7" s="161"/>
    </row>
    <row r="8" spans="1:30" ht="14.65" thickBot="1" x14ac:dyDescent="0.5">
      <c r="A8" s="152" t="s">
        <v>33</v>
      </c>
      <c r="B8" s="153"/>
      <c r="C8" s="153"/>
      <c r="D8" s="153"/>
      <c r="E8" s="162" t="s">
        <v>34</v>
      </c>
      <c r="F8" s="162"/>
      <c r="G8" s="162"/>
      <c r="H8" s="163"/>
      <c r="I8" s="164" t="s">
        <v>35</v>
      </c>
      <c r="J8" s="165"/>
      <c r="K8" s="165"/>
      <c r="L8" s="165"/>
      <c r="M8" s="165"/>
      <c r="N8" s="165"/>
      <c r="O8" s="166"/>
    </row>
    <row r="9" spans="1:30" ht="15" thickTop="1" thickBot="1" x14ac:dyDescent="0.5">
      <c r="A9" s="152"/>
      <c r="B9" s="153"/>
      <c r="C9" s="153"/>
      <c r="D9" s="153"/>
      <c r="E9" s="162"/>
      <c r="F9" s="162"/>
      <c r="G9" s="162"/>
      <c r="H9" s="163"/>
      <c r="I9" s="92"/>
      <c r="J9" s="167"/>
      <c r="K9" s="167"/>
      <c r="L9" s="167"/>
      <c r="M9" s="167"/>
      <c r="N9" s="167"/>
      <c r="O9" s="168"/>
    </row>
    <row r="10" spans="1:30" ht="15" thickTop="1" thickBot="1" x14ac:dyDescent="0.5">
      <c r="A10" s="152"/>
      <c r="B10" s="153"/>
      <c r="C10" s="153"/>
      <c r="D10" s="153"/>
      <c r="E10" s="162"/>
      <c r="F10" s="162"/>
      <c r="G10" s="162"/>
      <c r="H10" s="163"/>
      <c r="I10" s="92"/>
      <c r="J10" s="167"/>
      <c r="K10" s="167"/>
      <c r="L10" s="167"/>
      <c r="M10" s="167"/>
      <c r="N10" s="167"/>
      <c r="O10" s="168"/>
    </row>
    <row r="11" spans="1:30" ht="15" thickTop="1" thickBot="1" x14ac:dyDescent="0.5">
      <c r="A11" s="152"/>
      <c r="B11" s="153"/>
      <c r="C11" s="153"/>
      <c r="D11" s="153"/>
      <c r="E11" s="162"/>
      <c r="F11" s="162"/>
      <c r="G11" s="162"/>
      <c r="H11" s="163"/>
      <c r="I11" s="92"/>
      <c r="J11" s="167"/>
      <c r="K11" s="167"/>
      <c r="L11" s="167"/>
      <c r="M11" s="167"/>
      <c r="N11" s="167"/>
      <c r="O11" s="168"/>
    </row>
    <row r="12" spans="1:30" ht="15" thickTop="1" thickBot="1" x14ac:dyDescent="0.5">
      <c r="A12" s="152" t="s">
        <v>36</v>
      </c>
      <c r="B12" s="153"/>
      <c r="C12" s="153"/>
      <c r="D12" s="153"/>
      <c r="E12" s="172" t="s">
        <v>37</v>
      </c>
      <c r="F12" s="172"/>
      <c r="G12" s="172"/>
      <c r="H12" s="173"/>
      <c r="I12" s="92"/>
      <c r="J12" s="167"/>
      <c r="K12" s="167"/>
      <c r="L12" s="167"/>
      <c r="M12" s="167"/>
      <c r="N12" s="167"/>
      <c r="O12" s="168"/>
    </row>
    <row r="13" spans="1:30" ht="15" thickTop="1" thickBot="1" x14ac:dyDescent="0.5">
      <c r="A13" s="152"/>
      <c r="B13" s="153"/>
      <c r="C13" s="153"/>
      <c r="D13" s="153"/>
      <c r="E13" s="172"/>
      <c r="F13" s="172"/>
      <c r="G13" s="172"/>
      <c r="H13" s="173"/>
      <c r="I13" s="92"/>
      <c r="J13" s="167"/>
      <c r="K13" s="167"/>
      <c r="L13" s="167"/>
      <c r="M13" s="167"/>
      <c r="N13" s="167"/>
      <c r="O13" s="168"/>
    </row>
    <row r="14" spans="1:30" ht="15" thickTop="1" thickBot="1" x14ac:dyDescent="0.5">
      <c r="A14" s="152" t="s">
        <v>38</v>
      </c>
      <c r="B14" s="153"/>
      <c r="C14" s="153"/>
      <c r="D14" s="153"/>
      <c r="E14" s="172" t="s">
        <v>39</v>
      </c>
      <c r="F14" s="172"/>
      <c r="G14" s="172"/>
      <c r="H14" s="173"/>
      <c r="I14" s="92"/>
      <c r="J14" s="167"/>
      <c r="K14" s="167"/>
      <c r="L14" s="167"/>
      <c r="M14" s="167"/>
      <c r="N14" s="167"/>
      <c r="O14" s="168"/>
    </row>
    <row r="15" spans="1:30" ht="15" thickTop="1" thickBot="1" x14ac:dyDescent="0.5">
      <c r="A15" s="174"/>
      <c r="B15" s="175"/>
      <c r="C15" s="175"/>
      <c r="D15" s="175"/>
      <c r="E15" s="176"/>
      <c r="F15" s="176"/>
      <c r="G15" s="176"/>
      <c r="H15" s="177"/>
      <c r="I15" s="169"/>
      <c r="J15" s="170"/>
      <c r="K15" s="170"/>
      <c r="L15" s="170"/>
      <c r="M15" s="170"/>
      <c r="N15" s="170"/>
      <c r="O15" s="171"/>
    </row>
    <row r="16" spans="1:30" x14ac:dyDescent="0.45">
      <c r="A16" s="178" t="s">
        <v>40</v>
      </c>
      <c r="B16" s="179"/>
      <c r="C16" s="179"/>
      <c r="D16" s="179"/>
      <c r="E16" s="179"/>
      <c r="F16" s="179"/>
      <c r="G16" s="179"/>
      <c r="H16" s="179"/>
      <c r="I16" s="179"/>
      <c r="J16" s="179"/>
      <c r="K16" s="179"/>
      <c r="L16" s="179"/>
      <c r="M16" s="179"/>
      <c r="N16" s="179"/>
      <c r="O16" s="180"/>
    </row>
    <row r="17" spans="1:15" ht="14.65" thickBot="1" x14ac:dyDescent="0.5">
      <c r="A17" s="181"/>
      <c r="B17" s="182"/>
      <c r="C17" s="182"/>
      <c r="D17" s="182"/>
      <c r="E17" s="182"/>
      <c r="F17" s="182"/>
      <c r="G17" s="182"/>
      <c r="H17" s="182"/>
      <c r="I17" s="182"/>
      <c r="J17" s="182"/>
      <c r="K17" s="182"/>
      <c r="L17" s="182"/>
      <c r="M17" s="182"/>
      <c r="N17" s="182"/>
      <c r="O17" s="183"/>
    </row>
    <row r="18" spans="1:15" ht="14.65" thickBot="1" x14ac:dyDescent="0.5">
      <c r="A18" s="184" t="s">
        <v>41</v>
      </c>
      <c r="B18" s="185"/>
      <c r="C18" s="185"/>
      <c r="D18" s="185"/>
      <c r="E18" s="185"/>
      <c r="F18" s="185" t="s">
        <v>42</v>
      </c>
      <c r="G18" s="185"/>
      <c r="H18" s="185"/>
      <c r="I18" s="185"/>
      <c r="J18" s="185"/>
      <c r="K18" s="185" t="s">
        <v>43</v>
      </c>
      <c r="L18" s="185"/>
      <c r="M18" s="185"/>
      <c r="N18" s="185"/>
      <c r="O18" s="186"/>
    </row>
    <row r="19" spans="1:15" ht="28.5" x14ac:dyDescent="0.45">
      <c r="A19" s="187" t="s">
        <v>44</v>
      </c>
      <c r="B19" s="188"/>
      <c r="C19" s="22" t="s">
        <v>45</v>
      </c>
      <c r="D19" s="188" t="s">
        <v>46</v>
      </c>
      <c r="E19" s="188"/>
      <c r="F19" s="188" t="s">
        <v>44</v>
      </c>
      <c r="G19" s="188"/>
      <c r="H19" s="22" t="s">
        <v>45</v>
      </c>
      <c r="I19" s="188" t="s">
        <v>46</v>
      </c>
      <c r="J19" s="188"/>
      <c r="K19" s="188" t="s">
        <v>44</v>
      </c>
      <c r="L19" s="188"/>
      <c r="M19" s="22" t="s">
        <v>45</v>
      </c>
      <c r="N19" s="188" t="s">
        <v>46</v>
      </c>
      <c r="O19" s="189"/>
    </row>
    <row r="20" spans="1:15" x14ac:dyDescent="0.45">
      <c r="A20" s="198" t="s">
        <v>47</v>
      </c>
      <c r="B20" s="190"/>
      <c r="C20" s="190" t="s">
        <v>48</v>
      </c>
      <c r="D20" s="190" t="s">
        <v>49</v>
      </c>
      <c r="E20" s="190"/>
      <c r="F20" s="190" t="s">
        <v>50</v>
      </c>
      <c r="G20" s="190"/>
      <c r="H20" s="190" t="s">
        <v>48</v>
      </c>
      <c r="I20" s="190" t="s">
        <v>51</v>
      </c>
      <c r="J20" s="190"/>
      <c r="K20" s="190" t="s">
        <v>52</v>
      </c>
      <c r="L20" s="190"/>
      <c r="M20" s="190" t="s">
        <v>48</v>
      </c>
      <c r="N20" s="190" t="s">
        <v>52</v>
      </c>
      <c r="O20" s="192"/>
    </row>
    <row r="21" spans="1:15" ht="14.65" thickBot="1" x14ac:dyDescent="0.5">
      <c r="A21" s="199"/>
      <c r="B21" s="191"/>
      <c r="C21" s="191"/>
      <c r="D21" s="191"/>
      <c r="E21" s="191"/>
      <c r="F21" s="191"/>
      <c r="G21" s="191"/>
      <c r="H21" s="191"/>
      <c r="I21" s="191"/>
      <c r="J21" s="191"/>
      <c r="K21" s="191"/>
      <c r="L21" s="191"/>
      <c r="M21" s="191"/>
      <c r="N21" s="191"/>
      <c r="O21" s="193"/>
    </row>
    <row r="22" spans="1:15" x14ac:dyDescent="0.45">
      <c r="A22" s="194" t="s">
        <v>53</v>
      </c>
      <c r="B22" s="195"/>
      <c r="C22" s="195"/>
      <c r="D22" s="196" t="s">
        <v>230</v>
      </c>
      <c r="E22" s="197"/>
      <c r="F22" s="194" t="s">
        <v>53</v>
      </c>
      <c r="G22" s="195"/>
      <c r="H22" s="195"/>
      <c r="I22" s="196" t="s">
        <v>230</v>
      </c>
      <c r="J22" s="197"/>
      <c r="K22" s="194" t="s">
        <v>53</v>
      </c>
      <c r="L22" s="195"/>
      <c r="M22" s="195"/>
      <c r="N22" s="196" t="s">
        <v>230</v>
      </c>
      <c r="O22" s="197"/>
    </row>
    <row r="23" spans="1:15" x14ac:dyDescent="0.45">
      <c r="A23" s="200" t="s">
        <v>231</v>
      </c>
      <c r="B23" s="201"/>
      <c r="C23" s="201"/>
      <c r="D23" s="201"/>
      <c r="E23" s="202"/>
      <c r="F23" s="200" t="s">
        <v>231</v>
      </c>
      <c r="G23" s="201"/>
      <c r="H23" s="201"/>
      <c r="I23" s="201"/>
      <c r="J23" s="202"/>
      <c r="K23" s="200" t="s">
        <v>231</v>
      </c>
      <c r="L23" s="201"/>
      <c r="M23" s="201"/>
      <c r="N23" s="201"/>
      <c r="O23" s="202"/>
    </row>
    <row r="24" spans="1:15" x14ac:dyDescent="0.45">
      <c r="A24" s="203" t="s">
        <v>20</v>
      </c>
      <c r="B24" s="204"/>
      <c r="C24" s="204"/>
      <c r="D24" s="204"/>
      <c r="E24" s="133"/>
      <c r="F24" s="203" t="s">
        <v>20</v>
      </c>
      <c r="G24" s="204"/>
      <c r="H24" s="204"/>
      <c r="I24" s="204"/>
      <c r="J24" s="133"/>
      <c r="K24" s="203" t="s">
        <v>20</v>
      </c>
      <c r="L24" s="204"/>
      <c r="M24" s="204"/>
      <c r="N24" s="204"/>
      <c r="O24" s="133"/>
    </row>
    <row r="25" spans="1:15" x14ac:dyDescent="0.45">
      <c r="A25" s="206" t="s">
        <v>54</v>
      </c>
      <c r="B25" s="207"/>
      <c r="C25" s="207"/>
      <c r="D25" s="131">
        <v>1</v>
      </c>
      <c r="E25" s="208"/>
      <c r="F25" s="206" t="s">
        <v>54</v>
      </c>
      <c r="G25" s="207"/>
      <c r="H25" s="207"/>
      <c r="I25" s="131">
        <v>1</v>
      </c>
      <c r="J25" s="208"/>
      <c r="K25" s="206" t="s">
        <v>54</v>
      </c>
      <c r="L25" s="207"/>
      <c r="M25" s="207"/>
      <c r="N25" s="131">
        <v>1</v>
      </c>
      <c r="O25" s="208"/>
    </row>
    <row r="26" spans="1:15" ht="29" customHeight="1" thickBot="1" x14ac:dyDescent="0.5">
      <c r="A26" s="209" t="s">
        <v>55</v>
      </c>
      <c r="B26" s="210"/>
      <c r="C26" s="210"/>
      <c r="D26" s="122">
        <v>1</v>
      </c>
      <c r="E26" s="205"/>
      <c r="F26" s="209" t="s">
        <v>55</v>
      </c>
      <c r="G26" s="210"/>
      <c r="H26" s="210"/>
      <c r="I26" s="122">
        <v>1</v>
      </c>
      <c r="J26" s="205"/>
      <c r="K26" s="209" t="s">
        <v>55</v>
      </c>
      <c r="L26" s="210"/>
      <c r="M26" s="210"/>
      <c r="N26" s="122">
        <v>1</v>
      </c>
      <c r="O26" s="205"/>
    </row>
    <row r="27" spans="1:15" x14ac:dyDescent="0.45">
      <c r="A27" s="178" t="s">
        <v>56</v>
      </c>
      <c r="B27" s="179"/>
      <c r="C27" s="179"/>
      <c r="D27" s="179"/>
      <c r="E27" s="179"/>
      <c r="F27" s="179"/>
      <c r="G27" s="179"/>
      <c r="H27" s="179"/>
      <c r="I27" s="179"/>
      <c r="J27" s="179"/>
      <c r="K27" s="179"/>
      <c r="L27" s="179"/>
      <c r="M27" s="179"/>
      <c r="N27" s="179"/>
      <c r="O27" s="180"/>
    </row>
    <row r="28" spans="1:15" ht="14.65" thickBot="1" x14ac:dyDescent="0.5">
      <c r="A28" s="181"/>
      <c r="B28" s="182"/>
      <c r="C28" s="182"/>
      <c r="D28" s="182"/>
      <c r="E28" s="182"/>
      <c r="F28" s="182"/>
      <c r="G28" s="182"/>
      <c r="H28" s="182"/>
      <c r="I28" s="182"/>
      <c r="J28" s="182"/>
      <c r="K28" s="182"/>
      <c r="L28" s="182"/>
      <c r="M28" s="182"/>
      <c r="N28" s="182"/>
      <c r="O28" s="183"/>
    </row>
    <row r="29" spans="1:15" ht="14.65" thickBot="1" x14ac:dyDescent="0.5">
      <c r="A29" s="184" t="s">
        <v>41</v>
      </c>
      <c r="B29" s="185"/>
      <c r="C29" s="185"/>
      <c r="D29" s="185"/>
      <c r="E29" s="185"/>
      <c r="F29" s="185" t="s">
        <v>42</v>
      </c>
      <c r="G29" s="185"/>
      <c r="H29" s="185"/>
      <c r="I29" s="185"/>
      <c r="J29" s="185"/>
      <c r="K29" s="185" t="s">
        <v>43</v>
      </c>
      <c r="L29" s="185"/>
      <c r="M29" s="185"/>
      <c r="N29" s="185"/>
      <c r="O29" s="186"/>
    </row>
    <row r="30" spans="1:15" ht="28.5" x14ac:dyDescent="0.45">
      <c r="A30" s="187" t="s">
        <v>44</v>
      </c>
      <c r="B30" s="188"/>
      <c r="C30" s="22" t="s">
        <v>45</v>
      </c>
      <c r="D30" s="188" t="s">
        <v>46</v>
      </c>
      <c r="E30" s="188"/>
      <c r="F30" s="188" t="s">
        <v>44</v>
      </c>
      <c r="G30" s="188"/>
      <c r="H30" s="22" t="s">
        <v>45</v>
      </c>
      <c r="I30" s="188" t="s">
        <v>46</v>
      </c>
      <c r="J30" s="188"/>
      <c r="K30" s="188" t="s">
        <v>44</v>
      </c>
      <c r="L30" s="188"/>
      <c r="M30" s="22" t="s">
        <v>45</v>
      </c>
      <c r="N30" s="188" t="s">
        <v>46</v>
      </c>
      <c r="O30" s="189"/>
    </row>
    <row r="31" spans="1:15" x14ac:dyDescent="0.45">
      <c r="A31" s="215" t="s">
        <v>57</v>
      </c>
      <c r="B31" s="211"/>
      <c r="C31" s="211" t="s">
        <v>48</v>
      </c>
      <c r="D31" s="211" t="s">
        <v>57</v>
      </c>
      <c r="E31" s="211"/>
      <c r="F31" s="211" t="s">
        <v>58</v>
      </c>
      <c r="G31" s="211"/>
      <c r="H31" s="211" t="s">
        <v>48</v>
      </c>
      <c r="I31" s="211" t="s">
        <v>59</v>
      </c>
      <c r="J31" s="211"/>
      <c r="K31" s="211" t="s">
        <v>60</v>
      </c>
      <c r="L31" s="211"/>
      <c r="M31" s="211" t="s">
        <v>61</v>
      </c>
      <c r="N31" s="211" t="s">
        <v>62</v>
      </c>
      <c r="O31" s="213"/>
    </row>
    <row r="32" spans="1:15" ht="14.65" thickBot="1" x14ac:dyDescent="0.5">
      <c r="A32" s="216"/>
      <c r="B32" s="212"/>
      <c r="C32" s="212"/>
      <c r="D32" s="212"/>
      <c r="E32" s="212"/>
      <c r="F32" s="212"/>
      <c r="G32" s="212"/>
      <c r="H32" s="212"/>
      <c r="I32" s="212"/>
      <c r="J32" s="212"/>
      <c r="K32" s="212"/>
      <c r="L32" s="212"/>
      <c r="M32" s="212"/>
      <c r="N32" s="212"/>
      <c r="O32" s="214"/>
    </row>
    <row r="33" spans="1:15" x14ac:dyDescent="0.45">
      <c r="A33" s="194" t="s">
        <v>53</v>
      </c>
      <c r="B33" s="195"/>
      <c r="C33" s="195"/>
      <c r="D33" s="196" t="s">
        <v>230</v>
      </c>
      <c r="E33" s="197"/>
      <c r="F33" s="194" t="s">
        <v>53</v>
      </c>
      <c r="G33" s="195"/>
      <c r="H33" s="195"/>
      <c r="I33" s="196" t="s">
        <v>230</v>
      </c>
      <c r="J33" s="197"/>
      <c r="K33" s="194" t="s">
        <v>53</v>
      </c>
      <c r="L33" s="195"/>
      <c r="M33" s="195"/>
      <c r="N33" s="196" t="s">
        <v>230</v>
      </c>
      <c r="O33" s="197"/>
    </row>
    <row r="34" spans="1:15" x14ac:dyDescent="0.45">
      <c r="A34" s="200" t="s">
        <v>231</v>
      </c>
      <c r="B34" s="201"/>
      <c r="C34" s="201"/>
      <c r="D34" s="201"/>
      <c r="E34" s="202"/>
      <c r="F34" s="200" t="s">
        <v>231</v>
      </c>
      <c r="G34" s="201"/>
      <c r="H34" s="201"/>
      <c r="I34" s="201"/>
      <c r="J34" s="202"/>
      <c r="K34" s="200" t="s">
        <v>231</v>
      </c>
      <c r="L34" s="201"/>
      <c r="M34" s="201"/>
      <c r="N34" s="201"/>
      <c r="O34" s="202"/>
    </row>
    <row r="35" spans="1:15" x14ac:dyDescent="0.45">
      <c r="A35" s="203" t="s">
        <v>20</v>
      </c>
      <c r="B35" s="204"/>
      <c r="C35" s="204"/>
      <c r="D35" s="204"/>
      <c r="E35" s="133"/>
      <c r="F35" s="203" t="s">
        <v>20</v>
      </c>
      <c r="G35" s="204"/>
      <c r="H35" s="204"/>
      <c r="I35" s="204"/>
      <c r="J35" s="133"/>
      <c r="K35" s="203" t="s">
        <v>20</v>
      </c>
      <c r="L35" s="204"/>
      <c r="M35" s="204"/>
      <c r="N35" s="204"/>
      <c r="O35" s="133"/>
    </row>
    <row r="36" spans="1:15" x14ac:dyDescent="0.45">
      <c r="A36" s="206" t="s">
        <v>54</v>
      </c>
      <c r="B36" s="207"/>
      <c r="C36" s="207"/>
      <c r="D36" s="131">
        <v>1</v>
      </c>
      <c r="E36" s="208"/>
      <c r="F36" s="206" t="s">
        <v>54</v>
      </c>
      <c r="G36" s="207"/>
      <c r="H36" s="207"/>
      <c r="I36" s="131">
        <v>1</v>
      </c>
      <c r="J36" s="208"/>
      <c r="K36" s="206" t="s">
        <v>54</v>
      </c>
      <c r="L36" s="207"/>
      <c r="M36" s="207"/>
      <c r="N36" s="131">
        <v>1</v>
      </c>
      <c r="O36" s="208"/>
    </row>
    <row r="37" spans="1:15" ht="29" customHeight="1" thickBot="1" x14ac:dyDescent="0.5">
      <c r="A37" s="209" t="s">
        <v>55</v>
      </c>
      <c r="B37" s="210"/>
      <c r="C37" s="210"/>
      <c r="D37" s="219">
        <v>1</v>
      </c>
      <c r="E37" s="220"/>
      <c r="F37" s="209" t="s">
        <v>55</v>
      </c>
      <c r="G37" s="210"/>
      <c r="H37" s="210"/>
      <c r="I37" s="219">
        <v>1</v>
      </c>
      <c r="J37" s="220"/>
      <c r="K37" s="209" t="s">
        <v>55</v>
      </c>
      <c r="L37" s="210"/>
      <c r="M37" s="210"/>
      <c r="N37" s="219">
        <v>1</v>
      </c>
      <c r="O37" s="220"/>
    </row>
    <row r="38" spans="1:15" ht="14.25" customHeight="1" x14ac:dyDescent="0.45">
      <c r="A38" s="221" t="s">
        <v>63</v>
      </c>
      <c r="B38" s="222"/>
      <c r="C38" s="222"/>
      <c r="D38" s="222"/>
      <c r="E38" s="222"/>
      <c r="F38" s="222"/>
      <c r="G38" s="227" t="s">
        <v>64</v>
      </c>
      <c r="H38" s="227"/>
      <c r="I38" s="227"/>
      <c r="J38" s="227"/>
      <c r="K38" s="227"/>
      <c r="L38" s="227"/>
      <c r="M38" s="227"/>
      <c r="N38" s="230" t="s">
        <v>20</v>
      </c>
      <c r="O38" s="231"/>
    </row>
    <row r="39" spans="1:15" x14ac:dyDescent="0.45">
      <c r="A39" s="223"/>
      <c r="B39" s="224"/>
      <c r="C39" s="224"/>
      <c r="D39" s="224"/>
      <c r="E39" s="224"/>
      <c r="F39" s="224"/>
      <c r="G39" s="228"/>
      <c r="H39" s="228"/>
      <c r="I39" s="228"/>
      <c r="J39" s="228"/>
      <c r="K39" s="228"/>
      <c r="L39" s="228"/>
      <c r="M39" s="228"/>
      <c r="N39" s="131">
        <v>4</v>
      </c>
      <c r="O39" s="133" t="s">
        <v>65</v>
      </c>
    </row>
    <row r="40" spans="1:15" ht="19.899999999999999" customHeight="1" thickBot="1" x14ac:dyDescent="0.5">
      <c r="A40" s="225"/>
      <c r="B40" s="226"/>
      <c r="C40" s="226"/>
      <c r="D40" s="226"/>
      <c r="E40" s="226"/>
      <c r="F40" s="226"/>
      <c r="G40" s="229"/>
      <c r="H40" s="229"/>
      <c r="I40" s="229"/>
      <c r="J40" s="229"/>
      <c r="K40" s="229"/>
      <c r="L40" s="229"/>
      <c r="M40" s="229"/>
      <c r="N40" s="132"/>
      <c r="O40" s="134"/>
    </row>
    <row r="41" spans="1:15" x14ac:dyDescent="0.45">
      <c r="A41" s="232" t="s">
        <v>66</v>
      </c>
      <c r="B41" s="233"/>
      <c r="C41" s="233"/>
      <c r="D41" s="233"/>
      <c r="E41" s="233"/>
      <c r="F41" s="233"/>
      <c r="G41" s="238" t="s">
        <v>67</v>
      </c>
      <c r="H41" s="238"/>
      <c r="I41" s="238"/>
      <c r="J41" s="238"/>
      <c r="K41" s="238"/>
      <c r="L41" s="238"/>
      <c r="M41" s="238"/>
      <c r="N41" s="135"/>
      <c r="O41" s="136"/>
    </row>
    <row r="42" spans="1:15" x14ac:dyDescent="0.45">
      <c r="A42" s="234"/>
      <c r="B42" s="235"/>
      <c r="C42" s="235"/>
      <c r="D42" s="235"/>
      <c r="E42" s="235"/>
      <c r="F42" s="235"/>
      <c r="G42" s="239"/>
      <c r="H42" s="239"/>
      <c r="I42" s="239"/>
      <c r="J42" s="239"/>
      <c r="K42" s="239"/>
      <c r="L42" s="239"/>
      <c r="M42" s="239"/>
      <c r="N42" s="131">
        <v>4</v>
      </c>
      <c r="O42" s="133" t="s">
        <v>65</v>
      </c>
    </row>
    <row r="43" spans="1:15" ht="21.4" customHeight="1" thickBot="1" x14ac:dyDescent="0.5">
      <c r="A43" s="236"/>
      <c r="B43" s="237"/>
      <c r="C43" s="237"/>
      <c r="D43" s="237"/>
      <c r="E43" s="237"/>
      <c r="F43" s="237"/>
      <c r="G43" s="240"/>
      <c r="H43" s="240"/>
      <c r="I43" s="240"/>
      <c r="J43" s="240"/>
      <c r="K43" s="240"/>
      <c r="L43" s="240"/>
      <c r="M43" s="240"/>
      <c r="N43" s="132"/>
      <c r="O43" s="134"/>
    </row>
    <row r="44" spans="1:15" ht="14.65" thickBot="1" x14ac:dyDescent="0.5">
      <c r="J44" s="217" t="s">
        <v>68</v>
      </c>
      <c r="K44" s="218"/>
      <c r="L44" s="218"/>
      <c r="M44" s="218"/>
      <c r="N44" s="20">
        <f>D25+D26+I25+I26+N25+N26+N36+N37+I37+I36+D37+D36+N42+N39</f>
        <v>20</v>
      </c>
      <c r="O44" s="28" t="s">
        <v>69</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X38"/>
  <sheetViews>
    <sheetView topLeftCell="A10" zoomScale="77" zoomScaleNormal="77" workbookViewId="0">
      <selection activeCell="O38" sqref="O38"/>
    </sheetView>
  </sheetViews>
  <sheetFormatPr defaultRowHeight="14.25" x14ac:dyDescent="0.45"/>
  <cols>
    <col min="15" max="15" width="17.33203125" customWidth="1"/>
    <col min="16" max="16" width="10" customWidth="1"/>
    <col min="17" max="17" width="10.33203125" customWidth="1"/>
    <col min="20" max="20" width="12.33203125" customWidth="1"/>
  </cols>
  <sheetData>
    <row r="1" spans="1:24" x14ac:dyDescent="0.45">
      <c r="A1" s="137" t="s">
        <v>70</v>
      </c>
      <c r="B1" s="138"/>
      <c r="C1" s="138"/>
      <c r="D1" s="138"/>
      <c r="E1" s="138"/>
      <c r="F1" s="138"/>
      <c r="G1" s="138"/>
      <c r="H1" s="138"/>
      <c r="I1" s="138"/>
      <c r="J1" s="138"/>
      <c r="K1" s="138"/>
      <c r="L1" s="138"/>
      <c r="M1" s="138"/>
      <c r="N1" s="139"/>
      <c r="O1" s="241" t="s">
        <v>71</v>
      </c>
      <c r="P1" s="242"/>
      <c r="Q1" s="243"/>
    </row>
    <row r="2" spans="1:24" ht="14.65" thickBot="1" x14ac:dyDescent="0.5">
      <c r="A2" s="140"/>
      <c r="B2" s="58"/>
      <c r="C2" s="58"/>
      <c r="D2" s="58"/>
      <c r="E2" s="58"/>
      <c r="F2" s="58"/>
      <c r="G2" s="58"/>
      <c r="H2" s="58"/>
      <c r="I2" s="58"/>
      <c r="J2" s="58"/>
      <c r="K2" s="58"/>
      <c r="L2" s="58"/>
      <c r="M2" s="58"/>
      <c r="N2" s="141"/>
      <c r="O2" s="244"/>
      <c r="P2" s="245"/>
      <c r="Q2" s="246"/>
    </row>
    <row r="3" spans="1:24" ht="14.65" thickBot="1" x14ac:dyDescent="0.5">
      <c r="A3" s="142"/>
      <c r="B3" s="143"/>
      <c r="C3" s="143"/>
      <c r="D3" s="143"/>
      <c r="E3" s="143"/>
      <c r="F3" s="143"/>
      <c r="G3" s="143"/>
      <c r="H3" s="143"/>
      <c r="I3" s="143"/>
      <c r="J3" s="143"/>
      <c r="K3" s="143"/>
      <c r="L3" s="143"/>
      <c r="M3" s="143"/>
      <c r="N3" s="144"/>
      <c r="O3" s="247" t="s">
        <v>72</v>
      </c>
      <c r="P3" s="248"/>
      <c r="Q3" s="249"/>
    </row>
    <row r="4" spans="1:24" ht="47.45" customHeight="1" thickBot="1" x14ac:dyDescent="0.75">
      <c r="A4" s="259" t="s">
        <v>1</v>
      </c>
      <c r="B4" s="260"/>
      <c r="C4" s="260"/>
      <c r="D4" s="260"/>
      <c r="E4" s="260"/>
      <c r="F4" s="260"/>
      <c r="G4" s="260"/>
      <c r="H4" s="260"/>
      <c r="I4" s="260"/>
      <c r="J4" s="260"/>
      <c r="K4" s="260"/>
      <c r="L4" s="260"/>
      <c r="M4" s="260"/>
      <c r="N4" s="261"/>
      <c r="O4" s="250"/>
      <c r="P4" s="251"/>
      <c r="Q4" s="252"/>
      <c r="T4" s="55"/>
      <c r="U4" s="55"/>
      <c r="V4" s="55"/>
      <c r="W4" s="55"/>
      <c r="X4" s="55"/>
    </row>
    <row r="5" spans="1:24" ht="23.65" thickBot="1" x14ac:dyDescent="0.5">
      <c r="A5" s="262" t="s">
        <v>2</v>
      </c>
      <c r="B5" s="263"/>
      <c r="C5" s="263"/>
      <c r="D5" s="263"/>
      <c r="E5" s="263"/>
      <c r="F5" s="263"/>
      <c r="G5" s="263"/>
      <c r="H5" s="263"/>
      <c r="I5" s="263"/>
      <c r="J5" s="263"/>
      <c r="K5" s="263"/>
      <c r="L5" s="263"/>
      <c r="M5" s="263"/>
      <c r="N5" s="263"/>
      <c r="O5" s="253" t="s">
        <v>20</v>
      </c>
      <c r="P5" s="254"/>
      <c r="Q5" s="255"/>
    </row>
    <row r="6" spans="1:24" ht="23.65" thickBot="1" x14ac:dyDescent="0.75">
      <c r="A6" s="264" t="s">
        <v>73</v>
      </c>
      <c r="B6" s="265"/>
      <c r="C6" s="265"/>
      <c r="D6" s="265"/>
      <c r="E6" s="265"/>
      <c r="F6" s="266"/>
      <c r="G6" s="267" t="s">
        <v>74</v>
      </c>
      <c r="H6" s="265"/>
      <c r="I6" s="265"/>
      <c r="J6" s="265"/>
      <c r="K6" s="265"/>
      <c r="L6" s="265"/>
      <c r="M6" s="265"/>
      <c r="N6" s="268"/>
      <c r="O6" s="256"/>
      <c r="P6" s="257"/>
      <c r="Q6" s="258"/>
    </row>
    <row r="7" spans="1:24" ht="23.65" thickBot="1" x14ac:dyDescent="0.75">
      <c r="A7" s="269" t="s">
        <v>75</v>
      </c>
      <c r="B7" s="270"/>
      <c r="C7" s="270"/>
      <c r="D7" s="270"/>
      <c r="E7" s="270"/>
      <c r="F7" s="271"/>
      <c r="G7" s="272">
        <v>78.3</v>
      </c>
      <c r="H7" s="273"/>
      <c r="I7" s="274">
        <v>78.34</v>
      </c>
      <c r="J7" s="274"/>
      <c r="K7" s="274">
        <v>78.34</v>
      </c>
      <c r="L7" s="274"/>
      <c r="M7" s="274">
        <v>78.34</v>
      </c>
      <c r="N7" s="275"/>
      <c r="O7" s="355">
        <v>1</v>
      </c>
      <c r="P7" s="356"/>
      <c r="Q7" s="11" t="s">
        <v>76</v>
      </c>
    </row>
    <row r="8" spans="1:24" ht="23.65" thickBot="1" x14ac:dyDescent="0.75">
      <c r="A8" s="276" t="s">
        <v>77</v>
      </c>
      <c r="B8" s="277"/>
      <c r="C8" s="277"/>
      <c r="D8" s="277"/>
      <c r="E8" s="277"/>
      <c r="F8" s="278"/>
      <c r="G8" s="279">
        <v>78.78</v>
      </c>
      <c r="H8" s="280"/>
      <c r="I8" s="280">
        <v>78.959999999999994</v>
      </c>
      <c r="J8" s="280"/>
      <c r="K8" s="280">
        <v>78.959999999999994</v>
      </c>
      <c r="L8" s="280"/>
      <c r="M8" s="280">
        <v>78.95</v>
      </c>
      <c r="N8" s="281"/>
      <c r="O8" s="337">
        <v>1</v>
      </c>
      <c r="P8" s="131"/>
      <c r="Q8" s="12" t="s">
        <v>76</v>
      </c>
    </row>
    <row r="9" spans="1:24" ht="23.25" customHeight="1" x14ac:dyDescent="0.7">
      <c r="A9" s="285" t="s">
        <v>78</v>
      </c>
      <c r="B9" s="286"/>
      <c r="C9" s="286"/>
      <c r="D9" s="286"/>
      <c r="E9" s="286"/>
      <c r="F9" s="287"/>
      <c r="G9" s="282">
        <v>48.98</v>
      </c>
      <c r="H9" s="283"/>
      <c r="I9" s="283">
        <v>49</v>
      </c>
      <c r="J9" s="283"/>
      <c r="K9" s="283">
        <v>48.97</v>
      </c>
      <c r="L9" s="283"/>
      <c r="M9" s="283">
        <v>48.97</v>
      </c>
      <c r="N9" s="284"/>
      <c r="O9" s="337">
        <v>1</v>
      </c>
      <c r="P9" s="131"/>
      <c r="Q9" s="320" t="s">
        <v>76</v>
      </c>
    </row>
    <row r="10" spans="1:24" ht="23.65" thickBot="1" x14ac:dyDescent="0.75">
      <c r="A10" s="288"/>
      <c r="B10" s="289"/>
      <c r="C10" s="289"/>
      <c r="D10" s="289"/>
      <c r="E10" s="289"/>
      <c r="F10" s="290"/>
      <c r="G10" s="291">
        <v>48.97</v>
      </c>
      <c r="H10" s="292"/>
      <c r="I10" s="293"/>
      <c r="J10" s="293"/>
      <c r="K10" s="293"/>
      <c r="L10" s="293"/>
      <c r="M10" s="293"/>
      <c r="N10" s="294"/>
      <c r="O10" s="337"/>
      <c r="P10" s="131"/>
      <c r="Q10" s="320"/>
    </row>
    <row r="11" spans="1:24" ht="23.65" thickBot="1" x14ac:dyDescent="0.75">
      <c r="A11" s="276" t="s">
        <v>79</v>
      </c>
      <c r="B11" s="277"/>
      <c r="C11" s="277"/>
      <c r="D11" s="277"/>
      <c r="E11" s="277"/>
      <c r="F11" s="278"/>
      <c r="G11" s="279">
        <v>43.49</v>
      </c>
      <c r="H11" s="280"/>
      <c r="I11" s="280">
        <v>43.49</v>
      </c>
      <c r="J11" s="280"/>
      <c r="K11" s="280">
        <v>43.48</v>
      </c>
      <c r="L11" s="280"/>
      <c r="M11" s="280">
        <v>43.49</v>
      </c>
      <c r="N11" s="281"/>
      <c r="O11" s="337">
        <v>1</v>
      </c>
      <c r="P11" s="131"/>
      <c r="Q11" s="12" t="s">
        <v>76</v>
      </c>
    </row>
    <row r="12" spans="1:24" ht="23.65" thickBot="1" x14ac:dyDescent="0.75">
      <c r="A12" s="269" t="s">
        <v>80</v>
      </c>
      <c r="B12" s="270"/>
      <c r="C12" s="270"/>
      <c r="D12" s="270"/>
      <c r="E12" s="270"/>
      <c r="F12" s="271"/>
      <c r="G12" s="295">
        <v>0.25</v>
      </c>
      <c r="H12" s="274"/>
      <c r="I12" s="274"/>
      <c r="J12" s="274"/>
      <c r="K12" s="274" t="s">
        <v>81</v>
      </c>
      <c r="L12" s="274"/>
      <c r="M12" s="274"/>
      <c r="N12" s="275"/>
      <c r="O12" s="337">
        <v>2</v>
      </c>
      <c r="P12" s="131"/>
      <c r="Q12" s="12" t="s">
        <v>82</v>
      </c>
    </row>
    <row r="13" spans="1:24" ht="23.65" thickBot="1" x14ac:dyDescent="0.75">
      <c r="A13" s="276" t="s">
        <v>83</v>
      </c>
      <c r="B13" s="277"/>
      <c r="C13" s="277"/>
      <c r="D13" s="277"/>
      <c r="E13" s="277"/>
      <c r="F13" s="278"/>
      <c r="G13" s="279">
        <v>79.099999999999994</v>
      </c>
      <c r="H13" s="280"/>
      <c r="I13" s="280">
        <v>79.099999999999994</v>
      </c>
      <c r="J13" s="280"/>
      <c r="K13" s="280">
        <v>79.040000000000006</v>
      </c>
      <c r="L13" s="280"/>
      <c r="M13" s="280">
        <v>79.12</v>
      </c>
      <c r="N13" s="281"/>
      <c r="O13" s="337">
        <v>1</v>
      </c>
      <c r="P13" s="131"/>
      <c r="Q13" s="12" t="s">
        <v>76</v>
      </c>
    </row>
    <row r="14" spans="1:24" ht="23.65" thickBot="1" x14ac:dyDescent="0.75">
      <c r="A14" s="269" t="s">
        <v>84</v>
      </c>
      <c r="B14" s="270"/>
      <c r="C14" s="270"/>
      <c r="D14" s="270"/>
      <c r="E14" s="270"/>
      <c r="F14" s="271"/>
      <c r="G14" s="295">
        <v>81.400000000000006</v>
      </c>
      <c r="H14" s="274"/>
      <c r="I14" s="274"/>
      <c r="J14" s="274"/>
      <c r="K14" s="274"/>
      <c r="L14" s="274"/>
      <c r="M14" s="274"/>
      <c r="N14" s="275"/>
      <c r="O14" s="337">
        <v>1</v>
      </c>
      <c r="P14" s="131"/>
      <c r="Q14" s="12" t="s">
        <v>76</v>
      </c>
    </row>
    <row r="15" spans="1:24" ht="23.25" x14ac:dyDescent="0.7">
      <c r="A15" s="296" t="s">
        <v>85</v>
      </c>
      <c r="B15" s="297"/>
      <c r="C15" s="297"/>
      <c r="D15" s="297"/>
      <c r="E15" s="297"/>
      <c r="F15" s="298"/>
      <c r="G15" s="302">
        <v>3.04</v>
      </c>
      <c r="H15" s="303"/>
      <c r="I15" s="303">
        <v>3.07</v>
      </c>
      <c r="J15" s="303"/>
      <c r="K15" s="303">
        <v>3.07</v>
      </c>
      <c r="L15" s="303"/>
      <c r="M15" s="303">
        <v>3.05</v>
      </c>
      <c r="N15" s="304"/>
      <c r="O15" s="337">
        <v>1</v>
      </c>
      <c r="P15" s="131"/>
      <c r="Q15" s="320" t="s">
        <v>76</v>
      </c>
    </row>
    <row r="16" spans="1:24" ht="23.65" thickBot="1" x14ac:dyDescent="0.75">
      <c r="A16" s="299"/>
      <c r="B16" s="300"/>
      <c r="C16" s="300"/>
      <c r="D16" s="300"/>
      <c r="E16" s="300"/>
      <c r="F16" s="301"/>
      <c r="G16" s="307">
        <v>3.04</v>
      </c>
      <c r="H16" s="305"/>
      <c r="I16" s="305">
        <v>3.03</v>
      </c>
      <c r="J16" s="305"/>
      <c r="K16" s="305">
        <v>3.07</v>
      </c>
      <c r="L16" s="305"/>
      <c r="M16" s="305">
        <v>3.08</v>
      </c>
      <c r="N16" s="306"/>
      <c r="O16" s="337"/>
      <c r="P16" s="131"/>
      <c r="Q16" s="320"/>
    </row>
    <row r="17" spans="1:18" ht="23.25" x14ac:dyDescent="0.7">
      <c r="A17" s="285" t="s">
        <v>86</v>
      </c>
      <c r="B17" s="286"/>
      <c r="C17" s="286"/>
      <c r="D17" s="286"/>
      <c r="E17" s="286"/>
      <c r="F17" s="287"/>
      <c r="G17" s="282">
        <v>1.48</v>
      </c>
      <c r="H17" s="283"/>
      <c r="I17" s="283">
        <v>1.45</v>
      </c>
      <c r="J17" s="283"/>
      <c r="K17" s="283">
        <v>1.46</v>
      </c>
      <c r="L17" s="283"/>
      <c r="M17" s="283">
        <v>1.42</v>
      </c>
      <c r="N17" s="284"/>
      <c r="O17" s="337">
        <v>1</v>
      </c>
      <c r="P17" s="131"/>
      <c r="Q17" s="320" t="s">
        <v>76</v>
      </c>
    </row>
    <row r="18" spans="1:18" ht="23.65" thickBot="1" x14ac:dyDescent="0.75">
      <c r="A18" s="299"/>
      <c r="B18" s="300"/>
      <c r="C18" s="300"/>
      <c r="D18" s="300"/>
      <c r="E18" s="300"/>
      <c r="F18" s="301"/>
      <c r="G18" s="307">
        <v>1.48</v>
      </c>
      <c r="H18" s="305"/>
      <c r="I18" s="305">
        <v>1.45</v>
      </c>
      <c r="J18" s="305"/>
      <c r="K18" s="305">
        <v>1.46</v>
      </c>
      <c r="L18" s="305"/>
      <c r="M18" s="305">
        <v>1.43</v>
      </c>
      <c r="N18" s="306"/>
      <c r="O18" s="337"/>
      <c r="P18" s="131"/>
      <c r="Q18" s="320"/>
    </row>
    <row r="19" spans="1:18" ht="23.65" thickBot="1" x14ac:dyDescent="0.75">
      <c r="A19" s="269" t="s">
        <v>87</v>
      </c>
      <c r="B19" s="270"/>
      <c r="C19" s="270"/>
      <c r="D19" s="270"/>
      <c r="E19" s="270"/>
      <c r="F19" s="271"/>
      <c r="G19" s="295" t="s">
        <v>88</v>
      </c>
      <c r="H19" s="274"/>
      <c r="I19" s="274"/>
      <c r="J19" s="274"/>
      <c r="K19" s="274"/>
      <c r="L19" s="274"/>
      <c r="M19" s="274"/>
      <c r="N19" s="275"/>
      <c r="O19" s="337">
        <v>1</v>
      </c>
      <c r="P19" s="131"/>
      <c r="Q19" s="12" t="s">
        <v>76</v>
      </c>
    </row>
    <row r="20" spans="1:18" ht="23.65" thickBot="1" x14ac:dyDescent="0.75">
      <c r="A20" s="269" t="s">
        <v>89</v>
      </c>
      <c r="B20" s="270"/>
      <c r="C20" s="270"/>
      <c r="D20" s="270"/>
      <c r="E20" s="270"/>
      <c r="F20" s="271"/>
      <c r="G20" s="295" t="s">
        <v>90</v>
      </c>
      <c r="H20" s="274"/>
      <c r="I20" s="274"/>
      <c r="J20" s="274"/>
      <c r="K20" s="274"/>
      <c r="L20" s="274"/>
      <c r="M20" s="274"/>
      <c r="N20" s="275"/>
      <c r="O20" s="337">
        <v>1</v>
      </c>
      <c r="P20" s="131"/>
      <c r="Q20" s="12" t="s">
        <v>76</v>
      </c>
    </row>
    <row r="21" spans="1:18" ht="23.65" thickBot="1" x14ac:dyDescent="0.75">
      <c r="A21" s="269" t="s">
        <v>91</v>
      </c>
      <c r="B21" s="270"/>
      <c r="C21" s="270"/>
      <c r="D21" s="270"/>
      <c r="E21" s="270"/>
      <c r="F21" s="271"/>
      <c r="G21" s="295" t="s">
        <v>92</v>
      </c>
      <c r="H21" s="274"/>
      <c r="I21" s="274"/>
      <c r="J21" s="274"/>
      <c r="K21" s="274"/>
      <c r="L21" s="274"/>
      <c r="M21" s="274"/>
      <c r="N21" s="275"/>
      <c r="O21" s="357">
        <v>1</v>
      </c>
      <c r="P21" s="358"/>
      <c r="Q21" s="13" t="s">
        <v>76</v>
      </c>
    </row>
    <row r="22" spans="1:18" x14ac:dyDescent="0.45">
      <c r="A22" s="308" t="s">
        <v>93</v>
      </c>
      <c r="B22" s="309"/>
      <c r="C22" s="309"/>
      <c r="D22" s="309"/>
      <c r="E22" s="309"/>
      <c r="F22" s="309"/>
      <c r="G22" s="309"/>
      <c r="H22" s="309"/>
      <c r="I22" s="309"/>
      <c r="J22" s="309"/>
      <c r="K22" s="309"/>
      <c r="L22" s="309"/>
      <c r="M22" s="309"/>
      <c r="N22" s="310"/>
      <c r="O22" s="321"/>
      <c r="P22" s="322"/>
      <c r="Q22" s="323"/>
    </row>
    <row r="23" spans="1:18" ht="34.5" customHeight="1" thickBot="1" x14ac:dyDescent="0.5">
      <c r="A23" s="311"/>
      <c r="B23" s="312"/>
      <c r="C23" s="312"/>
      <c r="D23" s="312"/>
      <c r="E23" s="312"/>
      <c r="F23" s="312"/>
      <c r="G23" s="312"/>
      <c r="H23" s="312"/>
      <c r="I23" s="312"/>
      <c r="J23" s="312"/>
      <c r="K23" s="312"/>
      <c r="L23" s="312"/>
      <c r="M23" s="312"/>
      <c r="N23" s="313"/>
      <c r="O23" s="324"/>
      <c r="P23" s="325"/>
      <c r="Q23" s="326"/>
    </row>
    <row r="24" spans="1:18" ht="21" x14ac:dyDescent="0.65">
      <c r="A24" s="345">
        <f>(((3.142*(G13)^2)/4)*G14*4)/1000</f>
        <v>1600.234217428</v>
      </c>
      <c r="B24" s="346"/>
      <c r="C24" s="346"/>
      <c r="D24" s="346"/>
      <c r="E24" s="346"/>
      <c r="F24" s="346"/>
      <c r="G24" s="346"/>
      <c r="H24" s="346"/>
      <c r="I24" s="346"/>
      <c r="J24" s="346"/>
      <c r="K24" s="346"/>
      <c r="L24" s="346"/>
      <c r="M24" s="346"/>
      <c r="N24" s="346"/>
      <c r="O24" s="14" t="s">
        <v>94</v>
      </c>
      <c r="P24" s="9">
        <v>2</v>
      </c>
      <c r="Q24" s="15" t="s">
        <v>82</v>
      </c>
    </row>
    <row r="25" spans="1:18" ht="21.4" thickBot="1" x14ac:dyDescent="0.7">
      <c r="A25" s="347"/>
      <c r="B25" s="348"/>
      <c r="C25" s="348"/>
      <c r="D25" s="348"/>
      <c r="E25" s="348"/>
      <c r="F25" s="348"/>
      <c r="G25" s="348"/>
      <c r="H25" s="348"/>
      <c r="I25" s="348"/>
      <c r="J25" s="348"/>
      <c r="K25" s="348"/>
      <c r="L25" s="348"/>
      <c r="M25" s="348"/>
      <c r="N25" s="348"/>
      <c r="O25" s="16" t="s">
        <v>95</v>
      </c>
      <c r="P25" s="10">
        <v>1</v>
      </c>
      <c r="Q25" s="13" t="s">
        <v>76</v>
      </c>
    </row>
    <row r="26" spans="1:18" x14ac:dyDescent="0.45">
      <c r="A26" s="339" t="s">
        <v>96</v>
      </c>
      <c r="B26" s="340"/>
      <c r="C26" s="340"/>
      <c r="D26" s="340"/>
      <c r="E26" s="340"/>
      <c r="F26" s="340"/>
      <c r="G26" s="340"/>
      <c r="H26" s="340"/>
      <c r="I26" s="340"/>
      <c r="J26" s="340"/>
      <c r="K26" s="340"/>
      <c r="L26" s="340"/>
      <c r="M26" s="340"/>
      <c r="N26" s="341"/>
      <c r="O26" s="321"/>
      <c r="P26" s="322"/>
      <c r="Q26" s="323"/>
    </row>
    <row r="27" spans="1:18" ht="33" customHeight="1" thickBot="1" x14ac:dyDescent="0.5">
      <c r="A27" s="342"/>
      <c r="B27" s="343"/>
      <c r="C27" s="343"/>
      <c r="D27" s="343"/>
      <c r="E27" s="343"/>
      <c r="F27" s="343"/>
      <c r="G27" s="343"/>
      <c r="H27" s="343"/>
      <c r="I27" s="343"/>
      <c r="J27" s="343"/>
      <c r="K27" s="343"/>
      <c r="L27" s="343"/>
      <c r="M27" s="343"/>
      <c r="N27" s="344"/>
      <c r="O27" s="324"/>
      <c r="P27" s="325"/>
      <c r="Q27" s="326"/>
    </row>
    <row r="28" spans="1:18" x14ac:dyDescent="0.45">
      <c r="A28" s="349" t="s">
        <v>97</v>
      </c>
      <c r="B28" s="350"/>
      <c r="C28" s="350"/>
      <c r="D28" s="350"/>
      <c r="E28" s="350"/>
      <c r="F28" s="350"/>
      <c r="G28" s="350"/>
      <c r="H28" s="350"/>
      <c r="I28" s="350"/>
      <c r="J28" s="350"/>
      <c r="K28" s="350"/>
      <c r="L28" s="350"/>
      <c r="M28" s="350"/>
      <c r="N28" s="350"/>
      <c r="O28" s="353" t="s">
        <v>98</v>
      </c>
      <c r="P28" s="336">
        <v>2</v>
      </c>
      <c r="Q28" s="333" t="s">
        <v>82</v>
      </c>
    </row>
    <row r="29" spans="1:18" ht="19.5" customHeight="1" x14ac:dyDescent="0.45">
      <c r="A29" s="349"/>
      <c r="B29" s="350"/>
      <c r="C29" s="350"/>
      <c r="D29" s="350"/>
      <c r="E29" s="350"/>
      <c r="F29" s="350"/>
      <c r="G29" s="350"/>
      <c r="H29" s="350"/>
      <c r="I29" s="350"/>
      <c r="J29" s="350"/>
      <c r="K29" s="350"/>
      <c r="L29" s="350"/>
      <c r="M29" s="350"/>
      <c r="N29" s="350"/>
      <c r="O29" s="354"/>
      <c r="P29" s="131"/>
      <c r="Q29" s="320"/>
    </row>
    <row r="30" spans="1:18" ht="18" x14ac:dyDescent="0.55000000000000004">
      <c r="A30" s="349"/>
      <c r="B30" s="350"/>
      <c r="C30" s="350"/>
      <c r="D30" s="350"/>
      <c r="E30" s="350"/>
      <c r="F30" s="350"/>
      <c r="G30" s="350"/>
      <c r="H30" s="350"/>
      <c r="I30" s="350"/>
      <c r="J30" s="350"/>
      <c r="K30" s="350"/>
      <c r="L30" s="350"/>
      <c r="M30" s="350"/>
      <c r="N30" s="350"/>
      <c r="O30" s="17" t="s">
        <v>99</v>
      </c>
      <c r="P30" s="5">
        <v>0</v>
      </c>
      <c r="Q30" s="12" t="s">
        <v>76</v>
      </c>
      <c r="R30" s="43" t="s">
        <v>232</v>
      </c>
    </row>
    <row r="31" spans="1:18" ht="18.399999999999999" thickBot="1" x14ac:dyDescent="0.6">
      <c r="A31" s="351"/>
      <c r="B31" s="352"/>
      <c r="C31" s="352"/>
      <c r="D31" s="352"/>
      <c r="E31" s="352"/>
      <c r="F31" s="352"/>
      <c r="G31" s="352"/>
      <c r="H31" s="352"/>
      <c r="I31" s="352"/>
      <c r="J31" s="352"/>
      <c r="K31" s="352"/>
      <c r="L31" s="352"/>
      <c r="M31" s="352"/>
      <c r="N31" s="352"/>
      <c r="O31" s="18" t="s">
        <v>100</v>
      </c>
      <c r="P31" s="10">
        <v>1</v>
      </c>
      <c r="Q31" s="13" t="s">
        <v>76</v>
      </c>
    </row>
    <row r="32" spans="1:18" x14ac:dyDescent="0.45">
      <c r="A32" s="339" t="s">
        <v>101</v>
      </c>
      <c r="B32" s="340"/>
      <c r="C32" s="340"/>
      <c r="D32" s="340"/>
      <c r="E32" s="340"/>
      <c r="F32" s="340"/>
      <c r="G32" s="340"/>
      <c r="H32" s="340"/>
      <c r="I32" s="340"/>
      <c r="J32" s="340"/>
      <c r="K32" s="340"/>
      <c r="L32" s="340"/>
      <c r="M32" s="340"/>
      <c r="N32" s="341"/>
      <c r="O32" s="327"/>
      <c r="P32" s="328"/>
      <c r="Q32" s="329"/>
    </row>
    <row r="33" spans="1:18" ht="36" customHeight="1" thickBot="1" x14ac:dyDescent="0.5">
      <c r="A33" s="342"/>
      <c r="B33" s="343"/>
      <c r="C33" s="343"/>
      <c r="D33" s="343"/>
      <c r="E33" s="343"/>
      <c r="F33" s="343"/>
      <c r="G33" s="343"/>
      <c r="H33" s="343"/>
      <c r="I33" s="343"/>
      <c r="J33" s="343"/>
      <c r="K33" s="343"/>
      <c r="L33" s="343"/>
      <c r="M33" s="343"/>
      <c r="N33" s="344"/>
      <c r="O33" s="330"/>
      <c r="P33" s="331"/>
      <c r="Q33" s="332"/>
    </row>
    <row r="34" spans="1:18" x14ac:dyDescent="0.45">
      <c r="A34" s="314" t="s">
        <v>102</v>
      </c>
      <c r="B34" s="315"/>
      <c r="C34" s="315"/>
      <c r="D34" s="315"/>
      <c r="E34" s="315"/>
      <c r="F34" s="315"/>
      <c r="G34" s="315"/>
      <c r="H34" s="315"/>
      <c r="I34" s="315"/>
      <c r="J34" s="315"/>
      <c r="K34" s="315"/>
      <c r="L34" s="315"/>
      <c r="M34" s="315"/>
      <c r="N34" s="315"/>
      <c r="O34" s="335">
        <v>3.5</v>
      </c>
      <c r="P34" s="336"/>
      <c r="Q34" s="333" t="s">
        <v>103</v>
      </c>
    </row>
    <row r="35" spans="1:18" x14ac:dyDescent="0.45">
      <c r="A35" s="316"/>
      <c r="B35" s="317"/>
      <c r="C35" s="317"/>
      <c r="D35" s="317"/>
      <c r="E35" s="317"/>
      <c r="F35" s="317"/>
      <c r="G35" s="317"/>
      <c r="H35" s="317"/>
      <c r="I35" s="317"/>
      <c r="J35" s="317"/>
      <c r="K35" s="317"/>
      <c r="L35" s="317"/>
      <c r="M35" s="317"/>
      <c r="N35" s="317"/>
      <c r="O35" s="337"/>
      <c r="P35" s="131"/>
      <c r="Q35" s="320"/>
      <c r="R35" s="43" t="s">
        <v>233</v>
      </c>
    </row>
    <row r="36" spans="1:18" x14ac:dyDescent="0.45">
      <c r="A36" s="316"/>
      <c r="B36" s="317"/>
      <c r="C36" s="317"/>
      <c r="D36" s="317"/>
      <c r="E36" s="317"/>
      <c r="F36" s="317"/>
      <c r="G36" s="317"/>
      <c r="H36" s="317"/>
      <c r="I36" s="317"/>
      <c r="J36" s="317"/>
      <c r="K36" s="317"/>
      <c r="L36" s="317"/>
      <c r="M36" s="317"/>
      <c r="N36" s="317"/>
      <c r="O36" s="337"/>
      <c r="P36" s="131"/>
      <c r="Q36" s="320"/>
    </row>
    <row r="37" spans="1:18" ht="14.65" thickBot="1" x14ac:dyDescent="0.5">
      <c r="A37" s="318"/>
      <c r="B37" s="319"/>
      <c r="C37" s="319"/>
      <c r="D37" s="319"/>
      <c r="E37" s="319"/>
      <c r="F37" s="319"/>
      <c r="G37" s="319"/>
      <c r="H37" s="319"/>
      <c r="I37" s="319"/>
      <c r="J37" s="319"/>
      <c r="K37" s="319"/>
      <c r="L37" s="319"/>
      <c r="M37" s="319"/>
      <c r="N37" s="319"/>
      <c r="O37" s="338"/>
      <c r="P37" s="132"/>
      <c r="Q37" s="334"/>
    </row>
    <row r="38" spans="1:18" ht="18.399999999999999" thickBot="1" x14ac:dyDescent="0.6">
      <c r="O38" s="6" t="s">
        <v>28</v>
      </c>
      <c r="P38" s="7">
        <f>O34+P31+P30+P28+P25+P24+SUM(O7:P21)</f>
        <v>22.5</v>
      </c>
      <c r="Q38" s="8" t="s">
        <v>104</v>
      </c>
    </row>
  </sheetData>
  <mergeCells count="93">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O1:Q2"/>
    <mergeCell ref="O3:Q4"/>
    <mergeCell ref="O5:Q6"/>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R23" sqref="R23"/>
    </sheetView>
  </sheetViews>
  <sheetFormatPr defaultRowHeight="14.25" x14ac:dyDescent="0.45"/>
  <cols>
    <col min="6" max="6" width="10" customWidth="1"/>
    <col min="7" max="7" width="10.53125" customWidth="1"/>
  </cols>
  <sheetData>
    <row r="1" spans="1:17" x14ac:dyDescent="0.45">
      <c r="A1" s="137" t="s">
        <v>105</v>
      </c>
      <c r="B1" s="138"/>
      <c r="C1" s="138"/>
      <c r="D1" s="138"/>
      <c r="E1" s="138"/>
      <c r="F1" s="138"/>
      <c r="G1" s="138"/>
      <c r="H1" s="138"/>
      <c r="I1" s="138"/>
      <c r="J1" s="138"/>
      <c r="K1" s="138"/>
      <c r="L1" s="138"/>
      <c r="M1" s="138"/>
      <c r="N1" s="139"/>
    </row>
    <row r="2" spans="1:17" x14ac:dyDescent="0.45">
      <c r="A2" s="140"/>
      <c r="B2" s="58"/>
      <c r="C2" s="58"/>
      <c r="D2" s="58"/>
      <c r="E2" s="58"/>
      <c r="F2" s="58"/>
      <c r="G2" s="58"/>
      <c r="H2" s="58"/>
      <c r="I2" s="58"/>
      <c r="J2" s="58"/>
      <c r="K2" s="58"/>
      <c r="L2" s="58"/>
      <c r="M2" s="58"/>
      <c r="N2" s="141"/>
    </row>
    <row r="3" spans="1:17" ht="14.65" thickBot="1" x14ac:dyDescent="0.5">
      <c r="A3" s="142"/>
      <c r="B3" s="143"/>
      <c r="C3" s="143"/>
      <c r="D3" s="143"/>
      <c r="E3" s="143"/>
      <c r="F3" s="143"/>
      <c r="G3" s="143"/>
      <c r="H3" s="143"/>
      <c r="I3" s="143"/>
      <c r="J3" s="143"/>
      <c r="K3" s="143"/>
      <c r="L3" s="143"/>
      <c r="M3" s="143"/>
      <c r="N3" s="144"/>
    </row>
    <row r="4" spans="1:17" ht="23.25" x14ac:dyDescent="0.45">
      <c r="A4" s="259" t="s">
        <v>1</v>
      </c>
      <c r="B4" s="260"/>
      <c r="C4" s="260"/>
      <c r="D4" s="260"/>
      <c r="E4" s="260"/>
      <c r="F4" s="260"/>
      <c r="G4" s="260"/>
      <c r="H4" s="260"/>
      <c r="I4" s="260"/>
      <c r="J4" s="260"/>
      <c r="K4" s="260"/>
      <c r="L4" s="260"/>
      <c r="M4" s="260"/>
      <c r="N4" s="261"/>
    </row>
    <row r="5" spans="1:17" ht="23.25" x14ac:dyDescent="0.45">
      <c r="A5" s="401" t="s">
        <v>2</v>
      </c>
      <c r="B5" s="402"/>
      <c r="C5" s="402"/>
      <c r="D5" s="402"/>
      <c r="E5" s="402"/>
      <c r="F5" s="402"/>
      <c r="G5" s="402"/>
      <c r="H5" s="402"/>
      <c r="I5" s="402"/>
      <c r="J5" s="402"/>
      <c r="K5" s="402"/>
      <c r="L5" s="402"/>
      <c r="M5" s="402"/>
      <c r="N5" s="402"/>
      <c r="O5" s="364" t="s">
        <v>20</v>
      </c>
      <c r="P5" s="365"/>
    </row>
    <row r="6" spans="1:17" x14ac:dyDescent="0.45">
      <c r="A6" s="409" t="s">
        <v>106</v>
      </c>
      <c r="B6" s="410"/>
      <c r="C6" s="410"/>
      <c r="D6" s="410"/>
      <c r="E6" s="410"/>
      <c r="F6" s="410"/>
      <c r="G6" s="410"/>
      <c r="H6" s="410"/>
      <c r="I6" s="410"/>
      <c r="J6" s="410"/>
      <c r="K6" s="410"/>
      <c r="L6" s="410"/>
      <c r="M6" s="410"/>
      <c r="N6" s="411"/>
      <c r="O6" s="366"/>
      <c r="P6" s="367"/>
    </row>
    <row r="7" spans="1:17" ht="14.25" customHeight="1" x14ac:dyDescent="0.45">
      <c r="A7" s="403" t="s">
        <v>107</v>
      </c>
      <c r="B7" s="404"/>
      <c r="C7" s="404"/>
      <c r="D7" s="404"/>
      <c r="E7" s="405"/>
      <c r="F7" s="412" t="s">
        <v>108</v>
      </c>
      <c r="G7" s="412"/>
      <c r="H7" s="45" t="s">
        <v>109</v>
      </c>
      <c r="I7" s="45"/>
      <c r="J7" s="45" t="s">
        <v>110</v>
      </c>
      <c r="K7" s="45"/>
      <c r="L7" s="45" t="s">
        <v>111</v>
      </c>
      <c r="M7" s="46"/>
      <c r="N7" s="414"/>
      <c r="O7" s="49">
        <v>0</v>
      </c>
      <c r="P7" s="50" t="s">
        <v>112</v>
      </c>
    </row>
    <row r="8" spans="1:17" ht="14.75" customHeight="1" x14ac:dyDescent="0.45">
      <c r="A8" s="406"/>
      <c r="B8" s="407"/>
      <c r="C8" s="407"/>
      <c r="D8" s="407"/>
      <c r="E8" s="408"/>
      <c r="F8" s="413" t="s">
        <v>113</v>
      </c>
      <c r="G8" s="413"/>
      <c r="H8" s="47" t="s">
        <v>109</v>
      </c>
      <c r="I8" s="47"/>
      <c r="J8" s="47" t="s">
        <v>110</v>
      </c>
      <c r="K8" s="47"/>
      <c r="L8" s="47" t="s">
        <v>111</v>
      </c>
      <c r="M8" s="48"/>
      <c r="N8" s="415"/>
      <c r="O8" s="49">
        <v>0</v>
      </c>
      <c r="P8" s="50" t="s">
        <v>112</v>
      </c>
    </row>
    <row r="9" spans="1:17" x14ac:dyDescent="0.45">
      <c r="A9" s="392" t="s">
        <v>114</v>
      </c>
      <c r="B9" s="393"/>
      <c r="C9" s="393"/>
      <c r="D9" s="393"/>
      <c r="E9" s="393"/>
      <c r="F9" s="394"/>
      <c r="G9" s="394"/>
      <c r="H9" s="394"/>
      <c r="I9" s="394"/>
      <c r="J9" s="394"/>
      <c r="K9" s="394"/>
      <c r="L9" s="394"/>
      <c r="M9" s="394"/>
      <c r="N9" s="395"/>
      <c r="O9" s="374"/>
      <c r="P9" s="375"/>
    </row>
    <row r="10" spans="1:17" ht="26.25" customHeight="1" x14ac:dyDescent="0.45">
      <c r="A10" s="232" t="s">
        <v>115</v>
      </c>
      <c r="B10" s="233"/>
      <c r="C10" s="233"/>
      <c r="D10" s="233"/>
      <c r="E10" s="396"/>
      <c r="F10" s="429" t="s">
        <v>116</v>
      </c>
      <c r="G10" s="422"/>
      <c r="H10" s="422"/>
      <c r="I10" s="422"/>
      <c r="J10" s="422"/>
      <c r="K10" s="422"/>
      <c r="L10" s="422"/>
      <c r="M10" s="422"/>
      <c r="N10" s="423"/>
      <c r="O10" s="378">
        <v>0</v>
      </c>
      <c r="P10" s="376" t="s">
        <v>65</v>
      </c>
    </row>
    <row r="11" spans="1:17" ht="26.25" customHeight="1" x14ac:dyDescent="0.45">
      <c r="A11" s="234"/>
      <c r="B11" s="235"/>
      <c r="C11" s="235"/>
      <c r="D11" s="235"/>
      <c r="E11" s="397"/>
      <c r="F11" s="430"/>
      <c r="G11" s="431"/>
      <c r="H11" s="431"/>
      <c r="I11" s="431"/>
      <c r="J11" s="431"/>
      <c r="K11" s="431"/>
      <c r="L11" s="431"/>
      <c r="M11" s="431"/>
      <c r="N11" s="432"/>
      <c r="O11" s="379"/>
      <c r="P11" s="377"/>
    </row>
    <row r="12" spans="1:17" ht="21.75" customHeight="1" x14ac:dyDescent="0.45">
      <c r="A12" s="236"/>
      <c r="B12" s="237"/>
      <c r="C12" s="237"/>
      <c r="D12" s="237"/>
      <c r="E12" s="398"/>
      <c r="F12" s="30" t="s">
        <v>117</v>
      </c>
      <c r="G12" s="424"/>
      <c r="H12" s="424"/>
      <c r="I12" s="424"/>
      <c r="J12" s="424"/>
      <c r="K12" s="424"/>
      <c r="L12" s="424"/>
      <c r="M12" s="424"/>
      <c r="N12" s="359"/>
      <c r="O12" s="51">
        <v>0</v>
      </c>
      <c r="P12" s="50" t="s">
        <v>118</v>
      </c>
    </row>
    <row r="13" spans="1:17" x14ac:dyDescent="0.45">
      <c r="A13" s="399" t="s">
        <v>119</v>
      </c>
      <c r="B13" s="400"/>
      <c r="C13" s="400"/>
      <c r="D13" s="400"/>
      <c r="E13" s="400"/>
      <c r="F13" s="400"/>
      <c r="G13" s="400"/>
      <c r="H13" s="400"/>
      <c r="I13" s="400"/>
      <c r="J13" s="400"/>
      <c r="K13" s="400"/>
      <c r="L13" s="400"/>
      <c r="M13" s="400"/>
      <c r="N13" s="400"/>
      <c r="O13" s="368"/>
      <c r="P13" s="369"/>
    </row>
    <row r="14" spans="1:17" ht="14.25" customHeight="1" x14ac:dyDescent="0.45">
      <c r="A14" s="416" t="s">
        <v>120</v>
      </c>
      <c r="B14" s="417"/>
      <c r="C14" s="417"/>
      <c r="D14" s="417"/>
      <c r="E14" s="418"/>
      <c r="F14" s="386" t="s">
        <v>121</v>
      </c>
      <c r="G14" s="387"/>
      <c r="H14" s="387" t="s">
        <v>122</v>
      </c>
      <c r="I14" s="387"/>
      <c r="J14" s="24" t="s">
        <v>123</v>
      </c>
      <c r="K14" s="388" t="s">
        <v>124</v>
      </c>
      <c r="L14" s="425"/>
      <c r="M14" s="388" t="s">
        <v>125</v>
      </c>
      <c r="N14" s="426"/>
      <c r="O14" s="370"/>
      <c r="P14" s="371"/>
    </row>
    <row r="15" spans="1:17" x14ac:dyDescent="0.45">
      <c r="A15" s="419"/>
      <c r="B15" s="420"/>
      <c r="C15" s="420"/>
      <c r="D15" s="420"/>
      <c r="E15" s="421"/>
      <c r="F15" s="25" t="s">
        <v>126</v>
      </c>
      <c r="G15" s="23" t="s">
        <v>127</v>
      </c>
      <c r="H15" s="23" t="s">
        <v>126</v>
      </c>
      <c r="I15" s="23" t="s">
        <v>127</v>
      </c>
      <c r="J15" s="427" t="s">
        <v>128</v>
      </c>
      <c r="K15" s="23" t="s">
        <v>126</v>
      </c>
      <c r="L15" s="23" t="s">
        <v>127</v>
      </c>
      <c r="M15" s="23" t="s">
        <v>126</v>
      </c>
      <c r="N15" s="44" t="s">
        <v>127</v>
      </c>
      <c r="O15" s="372"/>
      <c r="P15" s="373"/>
    </row>
    <row r="16" spans="1:17" x14ac:dyDescent="0.45">
      <c r="A16" s="419"/>
      <c r="B16" s="420"/>
      <c r="C16" s="420"/>
      <c r="D16" s="420"/>
      <c r="E16" s="421"/>
      <c r="F16" s="26" t="s">
        <v>129</v>
      </c>
      <c r="G16" s="21" t="s">
        <v>130</v>
      </c>
      <c r="H16" s="21" t="s">
        <v>131</v>
      </c>
      <c r="I16" s="21" t="s">
        <v>132</v>
      </c>
      <c r="J16" s="428"/>
      <c r="K16" s="21" t="s">
        <v>131</v>
      </c>
      <c r="L16" s="21" t="s">
        <v>133</v>
      </c>
      <c r="M16" s="21" t="s">
        <v>134</v>
      </c>
      <c r="N16" s="52" t="s">
        <v>135</v>
      </c>
      <c r="O16" s="49">
        <v>3</v>
      </c>
      <c r="P16" s="50" t="s">
        <v>65</v>
      </c>
      <c r="Q16" s="43" t="s">
        <v>234</v>
      </c>
    </row>
    <row r="17" spans="1:17" x14ac:dyDescent="0.45">
      <c r="A17" s="419"/>
      <c r="B17" s="420"/>
      <c r="C17" s="420"/>
      <c r="D17" s="420"/>
      <c r="E17" s="421"/>
      <c r="F17" s="384" t="s">
        <v>136</v>
      </c>
      <c r="G17" s="385"/>
      <c r="H17" s="391" t="s">
        <v>137</v>
      </c>
      <c r="I17" s="385"/>
      <c r="J17" s="390" t="s">
        <v>138</v>
      </c>
      <c r="K17" s="390"/>
      <c r="L17" s="390" t="s">
        <v>139</v>
      </c>
      <c r="M17" s="390"/>
      <c r="N17" s="382"/>
      <c r="O17" s="374"/>
      <c r="P17" s="375"/>
    </row>
    <row r="18" spans="1:17" ht="14.65" thickBot="1" x14ac:dyDescent="0.5">
      <c r="A18" s="419"/>
      <c r="B18" s="420"/>
      <c r="C18" s="420"/>
      <c r="D18" s="420"/>
      <c r="E18" s="421"/>
      <c r="F18" s="433" t="s">
        <v>140</v>
      </c>
      <c r="G18" s="360"/>
      <c r="H18" s="359" t="s">
        <v>141</v>
      </c>
      <c r="I18" s="360"/>
      <c r="J18" s="424" t="s">
        <v>142</v>
      </c>
      <c r="K18" s="424"/>
      <c r="L18" s="424" t="s">
        <v>143</v>
      </c>
      <c r="M18" s="424"/>
      <c r="N18" s="383"/>
      <c r="O18" s="56">
        <v>2</v>
      </c>
      <c r="P18" s="50" t="s">
        <v>65</v>
      </c>
      <c r="Q18" s="43" t="s">
        <v>235</v>
      </c>
    </row>
    <row r="19" spans="1:17" x14ac:dyDescent="0.45">
      <c r="A19" s="386" t="s">
        <v>144</v>
      </c>
      <c r="B19" s="387"/>
      <c r="C19" s="387"/>
      <c r="D19" s="387"/>
      <c r="E19" s="387"/>
      <c r="F19" s="387"/>
      <c r="G19" s="387"/>
      <c r="H19" s="387"/>
      <c r="I19" s="387"/>
      <c r="J19" s="387"/>
      <c r="K19" s="387"/>
      <c r="L19" s="387"/>
      <c r="M19" s="387"/>
      <c r="N19" s="388"/>
      <c r="O19" s="368"/>
      <c r="P19" s="369"/>
    </row>
    <row r="20" spans="1:17" x14ac:dyDescent="0.45">
      <c r="A20" s="389" t="s">
        <v>145</v>
      </c>
      <c r="B20" s="390"/>
      <c r="C20" s="390"/>
      <c r="D20" s="390"/>
      <c r="E20" s="390"/>
      <c r="F20" s="390"/>
      <c r="G20" s="390"/>
      <c r="H20" s="390"/>
      <c r="I20" s="390"/>
      <c r="J20" s="390"/>
      <c r="K20" s="390"/>
      <c r="L20" s="390"/>
      <c r="M20" s="390"/>
      <c r="N20" s="391"/>
      <c r="O20" s="370"/>
      <c r="P20" s="371"/>
    </row>
    <row r="21" spans="1:17" x14ac:dyDescent="0.45">
      <c r="A21" s="389" t="s">
        <v>146</v>
      </c>
      <c r="B21" s="390"/>
      <c r="C21" s="390"/>
      <c r="D21" s="390"/>
      <c r="E21" s="390"/>
      <c r="F21" s="390"/>
      <c r="G21" s="390"/>
      <c r="H21" s="390"/>
      <c r="I21" s="390"/>
      <c r="J21" s="390"/>
      <c r="K21" s="390"/>
      <c r="L21" s="390"/>
      <c r="M21" s="390"/>
      <c r="N21" s="391"/>
      <c r="O21" s="370"/>
      <c r="P21" s="371"/>
    </row>
    <row r="22" spans="1:17" x14ac:dyDescent="0.45">
      <c r="A22" s="361" t="s">
        <v>147</v>
      </c>
      <c r="B22" s="362"/>
      <c r="C22" s="362"/>
      <c r="D22" s="362"/>
      <c r="E22" s="362"/>
      <c r="F22" s="362"/>
      <c r="G22" s="362"/>
      <c r="H22" s="362"/>
      <c r="I22" s="362"/>
      <c r="J22" s="362"/>
      <c r="K22" s="362"/>
      <c r="L22" s="362"/>
      <c r="M22" s="362"/>
      <c r="N22" s="363"/>
      <c r="O22" s="380"/>
      <c r="P22" s="381"/>
    </row>
    <row r="23" spans="1:17" x14ac:dyDescent="0.45">
      <c r="N23" s="27" t="s">
        <v>28</v>
      </c>
      <c r="O23" s="20">
        <f>O18+O16+O12+O10+O8+O7</f>
        <v>5</v>
      </c>
      <c r="P23" s="28" t="s">
        <v>148</v>
      </c>
    </row>
  </sheetData>
  <mergeCells count="41">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3:N13"/>
    <mergeCell ref="A1:N3"/>
    <mergeCell ref="A4:N4"/>
    <mergeCell ref="A5:N5"/>
    <mergeCell ref="A7:E8"/>
    <mergeCell ref="A6:N6"/>
    <mergeCell ref="F7:G7"/>
    <mergeCell ref="F8:G8"/>
    <mergeCell ref="N7:N8"/>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O22" sqref="O22"/>
    </sheetView>
  </sheetViews>
  <sheetFormatPr defaultRowHeight="14.25" x14ac:dyDescent="0.45"/>
  <sheetData>
    <row r="1" spans="1:18" x14ac:dyDescent="0.45">
      <c r="A1" s="137" t="s">
        <v>160</v>
      </c>
      <c r="B1" s="138"/>
      <c r="C1" s="138"/>
      <c r="D1" s="138"/>
      <c r="E1" s="138"/>
      <c r="F1" s="138"/>
      <c r="G1" s="138"/>
      <c r="H1" s="138"/>
      <c r="I1" s="138"/>
      <c r="J1" s="138"/>
      <c r="K1" s="138"/>
      <c r="L1" s="138"/>
      <c r="M1" s="138"/>
      <c r="N1" s="139"/>
    </row>
    <row r="2" spans="1:18" x14ac:dyDescent="0.45">
      <c r="A2" s="140"/>
      <c r="B2" s="58"/>
      <c r="C2" s="58"/>
      <c r="D2" s="58"/>
      <c r="E2" s="58"/>
      <c r="F2" s="58"/>
      <c r="G2" s="58"/>
      <c r="H2" s="58"/>
      <c r="I2" s="58"/>
      <c r="J2" s="58"/>
      <c r="K2" s="58"/>
      <c r="L2" s="58"/>
      <c r="M2" s="58"/>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59" t="s">
        <v>1</v>
      </c>
      <c r="B4" s="260"/>
      <c r="C4" s="260"/>
      <c r="D4" s="260"/>
      <c r="E4" s="260"/>
      <c r="F4" s="260"/>
      <c r="G4" s="260"/>
      <c r="H4" s="260"/>
      <c r="I4" s="260"/>
      <c r="J4" s="260"/>
      <c r="K4" s="260"/>
      <c r="L4" s="260"/>
      <c r="M4" s="260"/>
      <c r="N4" s="261"/>
      <c r="O4" s="253" t="s">
        <v>20</v>
      </c>
      <c r="P4" s="254"/>
      <c r="Q4" s="255"/>
    </row>
    <row r="5" spans="1:18" ht="23.65" thickBot="1" x14ac:dyDescent="0.5">
      <c r="A5" s="401" t="s">
        <v>2</v>
      </c>
      <c r="B5" s="402"/>
      <c r="C5" s="402"/>
      <c r="D5" s="402"/>
      <c r="E5" s="402"/>
      <c r="F5" s="402"/>
      <c r="G5" s="402"/>
      <c r="H5" s="402"/>
      <c r="I5" s="402"/>
      <c r="J5" s="402"/>
      <c r="K5" s="402"/>
      <c r="L5" s="402"/>
      <c r="M5" s="402"/>
      <c r="N5" s="402"/>
      <c r="O5" s="445"/>
      <c r="P5" s="446"/>
      <c r="Q5" s="447"/>
    </row>
    <row r="6" spans="1:18" x14ac:dyDescent="0.45">
      <c r="A6" s="452" t="s">
        <v>161</v>
      </c>
      <c r="B6" s="453"/>
      <c r="C6" s="453"/>
      <c r="D6" s="453"/>
      <c r="E6" s="453"/>
      <c r="F6" s="454"/>
      <c r="G6" s="455" t="s">
        <v>162</v>
      </c>
      <c r="H6" s="456"/>
      <c r="I6" s="456"/>
      <c r="J6" s="456"/>
      <c r="K6" s="456"/>
      <c r="L6" s="456"/>
      <c r="M6" s="456"/>
      <c r="N6" s="457"/>
      <c r="O6" s="355">
        <v>2</v>
      </c>
      <c r="P6" s="356"/>
      <c r="Q6" s="448" t="s">
        <v>118</v>
      </c>
    </row>
    <row r="7" spans="1:18" ht="30" customHeight="1" x14ac:dyDescent="0.45">
      <c r="A7" s="449"/>
      <c r="B7" s="450"/>
      <c r="C7" s="450"/>
      <c r="D7" s="450"/>
      <c r="E7" s="450"/>
      <c r="F7" s="451"/>
      <c r="G7" s="458"/>
      <c r="H7" s="459"/>
      <c r="I7" s="459"/>
      <c r="J7" s="459"/>
      <c r="K7" s="459"/>
      <c r="L7" s="459"/>
      <c r="M7" s="459"/>
      <c r="N7" s="460"/>
      <c r="O7" s="337"/>
      <c r="P7" s="131"/>
      <c r="Q7" s="208"/>
    </row>
    <row r="8" spans="1:18" ht="9.75" customHeight="1" x14ac:dyDescent="0.45">
      <c r="A8" s="449" t="s">
        <v>163</v>
      </c>
      <c r="B8" s="450"/>
      <c r="C8" s="450"/>
      <c r="D8" s="450"/>
      <c r="E8" s="450"/>
      <c r="F8" s="451"/>
      <c r="G8" s="440" t="s">
        <v>164</v>
      </c>
      <c r="H8" s="162"/>
      <c r="I8" s="162"/>
      <c r="J8" s="162"/>
      <c r="K8" s="162"/>
      <c r="L8" s="162"/>
      <c r="M8" s="162"/>
      <c r="N8" s="163"/>
      <c r="O8" s="337">
        <v>2</v>
      </c>
      <c r="P8" s="131"/>
      <c r="Q8" s="208" t="s">
        <v>65</v>
      </c>
    </row>
    <row r="9" spans="1:18" ht="4.5" customHeight="1" x14ac:dyDescent="0.45">
      <c r="A9" s="449"/>
      <c r="B9" s="450"/>
      <c r="C9" s="450"/>
      <c r="D9" s="450"/>
      <c r="E9" s="450"/>
      <c r="F9" s="451"/>
      <c r="G9" s="440"/>
      <c r="H9" s="162"/>
      <c r="I9" s="162"/>
      <c r="J9" s="162"/>
      <c r="K9" s="162"/>
      <c r="L9" s="162"/>
      <c r="M9" s="162"/>
      <c r="N9" s="163"/>
      <c r="O9" s="337"/>
      <c r="P9" s="131"/>
      <c r="Q9" s="208"/>
    </row>
    <row r="10" spans="1:18" x14ac:dyDescent="0.45">
      <c r="A10" s="449"/>
      <c r="B10" s="450"/>
      <c r="C10" s="450"/>
      <c r="D10" s="450"/>
      <c r="E10" s="450"/>
      <c r="F10" s="451"/>
      <c r="G10" s="440"/>
      <c r="H10" s="162"/>
      <c r="I10" s="162"/>
      <c r="J10" s="162"/>
      <c r="K10" s="162"/>
      <c r="L10" s="162"/>
      <c r="M10" s="162"/>
      <c r="N10" s="163"/>
      <c r="O10" s="337"/>
      <c r="P10" s="131"/>
      <c r="Q10" s="208"/>
    </row>
    <row r="11" spans="1:18" ht="10.5" customHeight="1" x14ac:dyDescent="0.45">
      <c r="A11" s="449"/>
      <c r="B11" s="450"/>
      <c r="C11" s="450"/>
      <c r="D11" s="450"/>
      <c r="E11" s="450"/>
      <c r="F11" s="451"/>
      <c r="G11" s="440"/>
      <c r="H11" s="162"/>
      <c r="I11" s="162"/>
      <c r="J11" s="162"/>
      <c r="K11" s="162"/>
      <c r="L11" s="162"/>
      <c r="M11" s="162"/>
      <c r="N11" s="163"/>
      <c r="O11" s="337"/>
      <c r="P11" s="131"/>
      <c r="Q11" s="208"/>
      <c r="R11" s="43" t="s">
        <v>238</v>
      </c>
    </row>
    <row r="12" spans="1:18" x14ac:dyDescent="0.45">
      <c r="A12" s="449"/>
      <c r="B12" s="450"/>
      <c r="C12" s="450"/>
      <c r="D12" s="450"/>
      <c r="E12" s="450"/>
      <c r="F12" s="451"/>
      <c r="G12" s="440"/>
      <c r="H12" s="162"/>
      <c r="I12" s="162"/>
      <c r="J12" s="162"/>
      <c r="K12" s="162"/>
      <c r="L12" s="162"/>
      <c r="M12" s="162"/>
      <c r="N12" s="163"/>
      <c r="O12" s="337"/>
      <c r="P12" s="131"/>
      <c r="Q12" s="208"/>
    </row>
    <row r="13" spans="1:18" ht="10.5" customHeight="1" x14ac:dyDescent="0.45">
      <c r="A13" s="449"/>
      <c r="B13" s="450"/>
      <c r="C13" s="450"/>
      <c r="D13" s="450"/>
      <c r="E13" s="450"/>
      <c r="F13" s="451"/>
      <c r="G13" s="440"/>
      <c r="H13" s="162"/>
      <c r="I13" s="162"/>
      <c r="J13" s="162"/>
      <c r="K13" s="162"/>
      <c r="L13" s="162"/>
      <c r="M13" s="162"/>
      <c r="N13" s="163"/>
      <c r="O13" s="337"/>
      <c r="P13" s="131"/>
      <c r="Q13" s="208"/>
    </row>
    <row r="14" spans="1:18" x14ac:dyDescent="0.45">
      <c r="A14" s="449"/>
      <c r="B14" s="450"/>
      <c r="C14" s="450"/>
      <c r="D14" s="450"/>
      <c r="E14" s="450"/>
      <c r="F14" s="451"/>
      <c r="G14" s="440"/>
      <c r="H14" s="162"/>
      <c r="I14" s="162"/>
      <c r="J14" s="162"/>
      <c r="K14" s="162"/>
      <c r="L14" s="162"/>
      <c r="M14" s="162"/>
      <c r="N14" s="163"/>
      <c r="O14" s="337"/>
      <c r="P14" s="131"/>
      <c r="Q14" s="208"/>
    </row>
    <row r="15" spans="1:18" ht="0.75" hidden="1" customHeight="1" x14ac:dyDescent="0.45">
      <c r="A15" s="449"/>
      <c r="B15" s="450"/>
      <c r="C15" s="450"/>
      <c r="D15" s="450"/>
      <c r="E15" s="450"/>
      <c r="F15" s="451"/>
      <c r="G15" s="440"/>
      <c r="H15" s="162"/>
      <c r="I15" s="162"/>
      <c r="J15" s="162"/>
      <c r="K15" s="162"/>
      <c r="L15" s="162"/>
      <c r="M15" s="162"/>
      <c r="N15" s="163"/>
      <c r="O15" s="337"/>
      <c r="P15" s="131"/>
      <c r="Q15" s="208"/>
    </row>
    <row r="16" spans="1:18" x14ac:dyDescent="0.45">
      <c r="A16" s="434" t="s">
        <v>165</v>
      </c>
      <c r="B16" s="435"/>
      <c r="C16" s="435"/>
      <c r="D16" s="435"/>
      <c r="E16" s="435"/>
      <c r="F16" s="436"/>
      <c r="G16" s="440" t="s">
        <v>166</v>
      </c>
      <c r="H16" s="162"/>
      <c r="I16" s="162"/>
      <c r="J16" s="162"/>
      <c r="K16" s="162"/>
      <c r="L16" s="162"/>
      <c r="M16" s="162"/>
      <c r="N16" s="163"/>
      <c r="O16" s="337">
        <v>1</v>
      </c>
      <c r="P16" s="131"/>
      <c r="Q16" s="208" t="s">
        <v>167</v>
      </c>
    </row>
    <row r="17" spans="1:18" ht="33.75" customHeight="1" x14ac:dyDescent="0.45">
      <c r="A17" s="434"/>
      <c r="B17" s="435"/>
      <c r="C17" s="435"/>
      <c r="D17" s="435"/>
      <c r="E17" s="435"/>
      <c r="F17" s="436"/>
      <c r="G17" s="440"/>
      <c r="H17" s="162"/>
      <c r="I17" s="162"/>
      <c r="J17" s="162"/>
      <c r="K17" s="162"/>
      <c r="L17" s="162"/>
      <c r="M17" s="162"/>
      <c r="N17" s="163"/>
      <c r="O17" s="337"/>
      <c r="P17" s="131"/>
      <c r="Q17" s="208"/>
    </row>
    <row r="18" spans="1:18" x14ac:dyDescent="0.45">
      <c r="A18" s="449" t="s">
        <v>168</v>
      </c>
      <c r="B18" s="450"/>
      <c r="C18" s="450"/>
      <c r="D18" s="450"/>
      <c r="E18" s="450"/>
      <c r="F18" s="451"/>
      <c r="G18" s="440" t="s">
        <v>169</v>
      </c>
      <c r="H18" s="162"/>
      <c r="I18" s="162"/>
      <c r="J18" s="162"/>
      <c r="K18" s="162"/>
      <c r="L18" s="162"/>
      <c r="M18" s="162"/>
      <c r="N18" s="163"/>
      <c r="O18" s="337">
        <v>2</v>
      </c>
      <c r="P18" s="131"/>
      <c r="Q18" s="208" t="s">
        <v>118</v>
      </c>
    </row>
    <row r="19" spans="1:18" ht="33.75" customHeight="1" x14ac:dyDescent="0.45">
      <c r="A19" s="449"/>
      <c r="B19" s="450"/>
      <c r="C19" s="450"/>
      <c r="D19" s="450"/>
      <c r="E19" s="450"/>
      <c r="F19" s="451"/>
      <c r="G19" s="440"/>
      <c r="H19" s="162"/>
      <c r="I19" s="162"/>
      <c r="J19" s="162"/>
      <c r="K19" s="162"/>
      <c r="L19" s="162"/>
      <c r="M19" s="162"/>
      <c r="N19" s="163"/>
      <c r="O19" s="337"/>
      <c r="P19" s="131"/>
      <c r="Q19" s="208"/>
    </row>
    <row r="20" spans="1:18" x14ac:dyDescent="0.45">
      <c r="A20" s="434" t="s">
        <v>170</v>
      </c>
      <c r="B20" s="435"/>
      <c r="C20" s="435"/>
      <c r="D20" s="435"/>
      <c r="E20" s="435"/>
      <c r="F20" s="436"/>
      <c r="G20" s="440" t="s">
        <v>171</v>
      </c>
      <c r="H20" s="162"/>
      <c r="I20" s="162"/>
      <c r="J20" s="162"/>
      <c r="K20" s="162"/>
      <c r="L20" s="162"/>
      <c r="M20" s="162"/>
      <c r="N20" s="163"/>
      <c r="O20" s="337">
        <v>2</v>
      </c>
      <c r="P20" s="131"/>
      <c r="Q20" s="208" t="s">
        <v>172</v>
      </c>
      <c r="R20" s="43" t="s">
        <v>239</v>
      </c>
    </row>
    <row r="21" spans="1:18" ht="32.25" customHeight="1" x14ac:dyDescent="0.45">
      <c r="A21" s="437"/>
      <c r="B21" s="438"/>
      <c r="C21" s="438"/>
      <c r="D21" s="438"/>
      <c r="E21" s="438"/>
      <c r="F21" s="439"/>
      <c r="G21" s="441"/>
      <c r="H21" s="442"/>
      <c r="I21" s="442"/>
      <c r="J21" s="442"/>
      <c r="K21" s="442"/>
      <c r="L21" s="442"/>
      <c r="M21" s="442"/>
      <c r="N21" s="443"/>
      <c r="O21" s="338"/>
      <c r="P21" s="132"/>
      <c r="Q21" s="444"/>
      <c r="R21" s="43" t="s">
        <v>240</v>
      </c>
    </row>
    <row r="22" spans="1:18" ht="14.65" thickBot="1" x14ac:dyDescent="0.5">
      <c r="O22" s="19" t="s">
        <v>28</v>
      </c>
      <c r="P22" s="20">
        <f>SUM(O6:P21)</f>
        <v>9</v>
      </c>
      <c r="Q22" s="28" t="s">
        <v>173</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4" sqref="O24"/>
    </sheetView>
  </sheetViews>
  <sheetFormatPr defaultRowHeight="14.25" x14ac:dyDescent="0.45"/>
  <sheetData>
    <row r="1" spans="1:18" x14ac:dyDescent="0.45">
      <c r="A1" s="137" t="s">
        <v>149</v>
      </c>
      <c r="B1" s="138"/>
      <c r="C1" s="138"/>
      <c r="D1" s="138"/>
      <c r="E1" s="138"/>
      <c r="F1" s="138"/>
      <c r="G1" s="138"/>
      <c r="H1" s="138"/>
      <c r="I1" s="138"/>
      <c r="J1" s="138"/>
      <c r="K1" s="138"/>
      <c r="L1" s="138"/>
      <c r="M1" s="138"/>
      <c r="N1" s="139"/>
    </row>
    <row r="2" spans="1:18" x14ac:dyDescent="0.45">
      <c r="A2" s="140"/>
      <c r="B2" s="58"/>
      <c r="C2" s="58"/>
      <c r="D2" s="58"/>
      <c r="E2" s="58"/>
      <c r="F2" s="58"/>
      <c r="G2" s="58"/>
      <c r="H2" s="58"/>
      <c r="I2" s="58"/>
      <c r="J2" s="58"/>
      <c r="K2" s="58"/>
      <c r="L2" s="58"/>
      <c r="M2" s="58"/>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59" t="s">
        <v>1</v>
      </c>
      <c r="B4" s="260"/>
      <c r="C4" s="260"/>
      <c r="D4" s="260"/>
      <c r="E4" s="260"/>
      <c r="F4" s="260"/>
      <c r="G4" s="260"/>
      <c r="H4" s="260"/>
      <c r="I4" s="260"/>
      <c r="J4" s="260"/>
      <c r="K4" s="260"/>
      <c r="L4" s="260"/>
      <c r="M4" s="260"/>
      <c r="N4" s="261"/>
      <c r="O4" s="253" t="s">
        <v>20</v>
      </c>
      <c r="P4" s="254"/>
      <c r="Q4" s="255"/>
    </row>
    <row r="5" spans="1:18" ht="23.65" thickBot="1" x14ac:dyDescent="0.5">
      <c r="A5" s="262" t="s">
        <v>2</v>
      </c>
      <c r="B5" s="263"/>
      <c r="C5" s="263"/>
      <c r="D5" s="263"/>
      <c r="E5" s="263"/>
      <c r="F5" s="263"/>
      <c r="G5" s="263"/>
      <c r="H5" s="263"/>
      <c r="I5" s="263"/>
      <c r="J5" s="263"/>
      <c r="K5" s="263"/>
      <c r="L5" s="263"/>
      <c r="M5" s="263"/>
      <c r="N5" s="467"/>
      <c r="O5" s="445"/>
      <c r="P5" s="446"/>
      <c r="Q5" s="447"/>
    </row>
    <row r="6" spans="1:18" ht="14.75" customHeight="1" x14ac:dyDescent="0.45">
      <c r="A6" s="452" t="s">
        <v>150</v>
      </c>
      <c r="B6" s="453"/>
      <c r="C6" s="453"/>
      <c r="D6" s="453"/>
      <c r="E6" s="453"/>
      <c r="F6" s="454"/>
      <c r="G6" s="461" t="s">
        <v>151</v>
      </c>
      <c r="H6" s="462"/>
      <c r="I6" s="462"/>
      <c r="J6" s="462"/>
      <c r="K6" s="462"/>
      <c r="L6" s="462"/>
      <c r="M6" s="462"/>
      <c r="N6" s="463"/>
      <c r="O6" s="355">
        <v>1</v>
      </c>
      <c r="P6" s="356"/>
      <c r="Q6" s="468" t="s">
        <v>82</v>
      </c>
      <c r="R6" s="43" t="s">
        <v>236</v>
      </c>
    </row>
    <row r="7" spans="1:18" x14ac:dyDescent="0.45">
      <c r="A7" s="449"/>
      <c r="B7" s="450"/>
      <c r="C7" s="450"/>
      <c r="D7" s="450"/>
      <c r="E7" s="450"/>
      <c r="F7" s="451"/>
      <c r="G7" s="464"/>
      <c r="H7" s="172"/>
      <c r="I7" s="172"/>
      <c r="J7" s="172"/>
      <c r="K7" s="172"/>
      <c r="L7" s="172"/>
      <c r="M7" s="172"/>
      <c r="N7" s="465"/>
      <c r="O7" s="337"/>
      <c r="P7" s="131"/>
      <c r="Q7" s="469"/>
    </row>
    <row r="8" spans="1:18" x14ac:dyDescent="0.45">
      <c r="A8" s="449" t="s">
        <v>152</v>
      </c>
      <c r="B8" s="450"/>
      <c r="C8" s="450"/>
      <c r="D8" s="450"/>
      <c r="E8" s="450"/>
      <c r="F8" s="451"/>
      <c r="G8" s="440" t="s">
        <v>153</v>
      </c>
      <c r="H8" s="162"/>
      <c r="I8" s="162"/>
      <c r="J8" s="162"/>
      <c r="K8" s="162"/>
      <c r="L8" s="162"/>
      <c r="M8" s="162"/>
      <c r="N8" s="466"/>
      <c r="O8" s="470">
        <v>1.5</v>
      </c>
      <c r="P8" s="471"/>
      <c r="Q8" s="469" t="s">
        <v>154</v>
      </c>
    </row>
    <row r="9" spans="1:18" x14ac:dyDescent="0.45">
      <c r="A9" s="449"/>
      <c r="B9" s="450"/>
      <c r="C9" s="450"/>
      <c r="D9" s="450"/>
      <c r="E9" s="450"/>
      <c r="F9" s="451"/>
      <c r="G9" s="440"/>
      <c r="H9" s="162"/>
      <c r="I9" s="162"/>
      <c r="J9" s="162"/>
      <c r="K9" s="162"/>
      <c r="L9" s="162"/>
      <c r="M9" s="162"/>
      <c r="N9" s="466"/>
      <c r="O9" s="470"/>
      <c r="P9" s="471"/>
      <c r="Q9" s="469"/>
    </row>
    <row r="10" spans="1:18" x14ac:dyDescent="0.45">
      <c r="A10" s="449"/>
      <c r="B10" s="450"/>
      <c r="C10" s="450"/>
      <c r="D10" s="450"/>
      <c r="E10" s="450"/>
      <c r="F10" s="451"/>
      <c r="G10" s="440"/>
      <c r="H10" s="162"/>
      <c r="I10" s="162"/>
      <c r="J10" s="162"/>
      <c r="K10" s="162"/>
      <c r="L10" s="162"/>
      <c r="M10" s="162"/>
      <c r="N10" s="466"/>
      <c r="O10" s="470"/>
      <c r="P10" s="471"/>
      <c r="Q10" s="469"/>
    </row>
    <row r="11" spans="1:18" x14ac:dyDescent="0.45">
      <c r="A11" s="449"/>
      <c r="B11" s="450"/>
      <c r="C11" s="450"/>
      <c r="D11" s="450"/>
      <c r="E11" s="450"/>
      <c r="F11" s="451"/>
      <c r="G11" s="440"/>
      <c r="H11" s="162"/>
      <c r="I11" s="162"/>
      <c r="J11" s="162"/>
      <c r="K11" s="162"/>
      <c r="L11" s="162"/>
      <c r="M11" s="162"/>
      <c r="N11" s="466"/>
      <c r="O11" s="470"/>
      <c r="P11" s="471"/>
      <c r="Q11" s="469"/>
      <c r="R11" s="43" t="s">
        <v>237</v>
      </c>
    </row>
    <row r="12" spans="1:18" x14ac:dyDescent="0.45">
      <c r="A12" s="449"/>
      <c r="B12" s="450"/>
      <c r="C12" s="450"/>
      <c r="D12" s="450"/>
      <c r="E12" s="450"/>
      <c r="F12" s="451"/>
      <c r="G12" s="440"/>
      <c r="H12" s="162"/>
      <c r="I12" s="162"/>
      <c r="J12" s="162"/>
      <c r="K12" s="162"/>
      <c r="L12" s="162"/>
      <c r="M12" s="162"/>
      <c r="N12" s="466"/>
      <c r="O12" s="470"/>
      <c r="P12" s="471"/>
      <c r="Q12" s="469"/>
    </row>
    <row r="13" spans="1:18" x14ac:dyDescent="0.45">
      <c r="A13" s="449"/>
      <c r="B13" s="450"/>
      <c r="C13" s="450"/>
      <c r="D13" s="450"/>
      <c r="E13" s="450"/>
      <c r="F13" s="451"/>
      <c r="G13" s="440"/>
      <c r="H13" s="162"/>
      <c r="I13" s="162"/>
      <c r="J13" s="162"/>
      <c r="K13" s="162"/>
      <c r="L13" s="162"/>
      <c r="M13" s="162"/>
      <c r="N13" s="466"/>
      <c r="O13" s="470"/>
      <c r="P13" s="471"/>
      <c r="Q13" s="469"/>
    </row>
    <row r="14" spans="1:18" x14ac:dyDescent="0.45">
      <c r="A14" s="449"/>
      <c r="B14" s="450"/>
      <c r="C14" s="450"/>
      <c r="D14" s="450"/>
      <c r="E14" s="450"/>
      <c r="F14" s="451"/>
      <c r="G14" s="440"/>
      <c r="H14" s="162"/>
      <c r="I14" s="162"/>
      <c r="J14" s="162"/>
      <c r="K14" s="162"/>
      <c r="L14" s="162"/>
      <c r="M14" s="162"/>
      <c r="N14" s="466"/>
      <c r="O14" s="470"/>
      <c r="P14" s="471"/>
      <c r="Q14" s="469"/>
    </row>
    <row r="15" spans="1:18" x14ac:dyDescent="0.45">
      <c r="A15" s="449"/>
      <c r="B15" s="450"/>
      <c r="C15" s="450"/>
      <c r="D15" s="450"/>
      <c r="E15" s="450"/>
      <c r="F15" s="451"/>
      <c r="G15" s="440"/>
      <c r="H15" s="162"/>
      <c r="I15" s="162"/>
      <c r="J15" s="162"/>
      <c r="K15" s="162"/>
      <c r="L15" s="162"/>
      <c r="M15" s="162"/>
      <c r="N15" s="466"/>
      <c r="O15" s="470"/>
      <c r="P15" s="471"/>
      <c r="Q15" s="469"/>
    </row>
    <row r="16" spans="1:18" x14ac:dyDescent="0.45">
      <c r="A16" s="449"/>
      <c r="B16" s="450"/>
      <c r="C16" s="450"/>
      <c r="D16" s="450"/>
      <c r="E16" s="450"/>
      <c r="F16" s="451"/>
      <c r="G16" s="440"/>
      <c r="H16" s="162"/>
      <c r="I16" s="162"/>
      <c r="J16" s="162"/>
      <c r="K16" s="162"/>
      <c r="L16" s="162"/>
      <c r="M16" s="162"/>
      <c r="N16" s="466"/>
      <c r="O16" s="470"/>
      <c r="P16" s="471"/>
      <c r="Q16" s="469"/>
    </row>
    <row r="17" spans="1:17" x14ac:dyDescent="0.45">
      <c r="A17" s="449"/>
      <c r="B17" s="450"/>
      <c r="C17" s="450"/>
      <c r="D17" s="450"/>
      <c r="E17" s="450"/>
      <c r="F17" s="451"/>
      <c r="G17" s="440"/>
      <c r="H17" s="162"/>
      <c r="I17" s="162"/>
      <c r="J17" s="162"/>
      <c r="K17" s="162"/>
      <c r="L17" s="162"/>
      <c r="M17" s="162"/>
      <c r="N17" s="466"/>
      <c r="O17" s="470"/>
      <c r="P17" s="471"/>
      <c r="Q17" s="469"/>
    </row>
    <row r="18" spans="1:17" x14ac:dyDescent="0.45">
      <c r="A18" s="449"/>
      <c r="B18" s="450"/>
      <c r="C18" s="450"/>
      <c r="D18" s="450"/>
      <c r="E18" s="450"/>
      <c r="F18" s="451"/>
      <c r="G18" s="440"/>
      <c r="H18" s="162"/>
      <c r="I18" s="162"/>
      <c r="J18" s="162"/>
      <c r="K18" s="162"/>
      <c r="L18" s="162"/>
      <c r="M18" s="162"/>
      <c r="N18" s="466"/>
      <c r="O18" s="470"/>
      <c r="P18" s="471"/>
      <c r="Q18" s="469"/>
    </row>
    <row r="19" spans="1:17" x14ac:dyDescent="0.45">
      <c r="A19" s="449"/>
      <c r="B19" s="450"/>
      <c r="C19" s="450"/>
      <c r="D19" s="450"/>
      <c r="E19" s="450"/>
      <c r="F19" s="451"/>
      <c r="G19" s="440"/>
      <c r="H19" s="162"/>
      <c r="I19" s="162"/>
      <c r="J19" s="162"/>
      <c r="K19" s="162"/>
      <c r="L19" s="162"/>
      <c r="M19" s="162"/>
      <c r="N19" s="466"/>
      <c r="O19" s="470"/>
      <c r="P19" s="471"/>
      <c r="Q19" s="469"/>
    </row>
    <row r="20" spans="1:17" x14ac:dyDescent="0.45">
      <c r="A20" s="449" t="s">
        <v>155</v>
      </c>
      <c r="B20" s="450"/>
      <c r="C20" s="450"/>
      <c r="D20" s="450"/>
      <c r="E20" s="450"/>
      <c r="F20" s="451"/>
      <c r="G20" s="440" t="s">
        <v>156</v>
      </c>
      <c r="H20" s="162"/>
      <c r="I20" s="162"/>
      <c r="J20" s="162"/>
      <c r="K20" s="162"/>
      <c r="L20" s="162"/>
      <c r="M20" s="162"/>
      <c r="N20" s="466"/>
      <c r="O20" s="337">
        <v>2</v>
      </c>
      <c r="P20" s="131"/>
      <c r="Q20" s="469" t="s">
        <v>82</v>
      </c>
    </row>
    <row r="21" spans="1:17" ht="19.5" customHeight="1" x14ac:dyDescent="0.45">
      <c r="A21" s="449"/>
      <c r="B21" s="450"/>
      <c r="C21" s="450"/>
      <c r="D21" s="450"/>
      <c r="E21" s="450"/>
      <c r="F21" s="451"/>
      <c r="G21" s="440"/>
      <c r="H21" s="162"/>
      <c r="I21" s="162"/>
      <c r="J21" s="162"/>
      <c r="K21" s="162"/>
      <c r="L21" s="162"/>
      <c r="M21" s="162"/>
      <c r="N21" s="466"/>
      <c r="O21" s="337"/>
      <c r="P21" s="131"/>
      <c r="Q21" s="469"/>
    </row>
    <row r="22" spans="1:17" x14ac:dyDescent="0.45">
      <c r="A22" s="449" t="s">
        <v>157</v>
      </c>
      <c r="B22" s="450"/>
      <c r="C22" s="450"/>
      <c r="D22" s="450"/>
      <c r="E22" s="450"/>
      <c r="F22" s="451"/>
      <c r="G22" s="440" t="s">
        <v>158</v>
      </c>
      <c r="H22" s="162"/>
      <c r="I22" s="162"/>
      <c r="J22" s="162"/>
      <c r="K22" s="162"/>
      <c r="L22" s="162"/>
      <c r="M22" s="162"/>
      <c r="N22" s="466"/>
      <c r="O22" s="337">
        <v>2</v>
      </c>
      <c r="P22" s="131"/>
      <c r="Q22" s="469" t="s">
        <v>82</v>
      </c>
    </row>
    <row r="23" spans="1:17" ht="28.5" customHeight="1" x14ac:dyDescent="0.45">
      <c r="A23" s="473"/>
      <c r="B23" s="474"/>
      <c r="C23" s="474"/>
      <c r="D23" s="474"/>
      <c r="E23" s="474"/>
      <c r="F23" s="475"/>
      <c r="G23" s="441"/>
      <c r="H23" s="442"/>
      <c r="I23" s="442"/>
      <c r="J23" s="442"/>
      <c r="K23" s="442"/>
      <c r="L23" s="442"/>
      <c r="M23" s="442"/>
      <c r="N23" s="476"/>
      <c r="O23" s="338"/>
      <c r="P23" s="132"/>
      <c r="Q23" s="472"/>
    </row>
    <row r="24" spans="1:17" ht="14.65" thickBot="1" x14ac:dyDescent="0.5">
      <c r="O24" s="19" t="s">
        <v>28</v>
      </c>
      <c r="P24" s="20">
        <f>SUM(O6:P23)</f>
        <v>6.5</v>
      </c>
      <c r="Q24" s="28" t="s">
        <v>159</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70" workbookViewId="0">
      <selection activeCell="G26" sqref="G26"/>
    </sheetView>
  </sheetViews>
  <sheetFormatPr defaultRowHeight="14.25" x14ac:dyDescent="0.45"/>
  <cols>
    <col min="1" max="1" width="5.46484375" customWidth="1"/>
  </cols>
  <sheetData>
    <row r="1" spans="1:15" x14ac:dyDescent="0.45">
      <c r="A1" s="137" t="s">
        <v>174</v>
      </c>
      <c r="B1" s="138"/>
      <c r="C1" s="138"/>
      <c r="D1" s="138"/>
      <c r="E1" s="138"/>
      <c r="F1" s="138"/>
      <c r="G1" s="138"/>
      <c r="H1" s="138"/>
      <c r="I1" s="138"/>
      <c r="J1" s="138"/>
      <c r="K1" s="138"/>
      <c r="L1" s="138"/>
      <c r="M1" s="138"/>
      <c r="N1" s="138"/>
      <c r="O1" s="139"/>
    </row>
    <row r="2" spans="1:15" x14ac:dyDescent="0.45">
      <c r="A2" s="140"/>
      <c r="B2" s="58"/>
      <c r="C2" s="58"/>
      <c r="D2" s="58"/>
      <c r="E2" s="58"/>
      <c r="F2" s="58"/>
      <c r="G2" s="58"/>
      <c r="H2" s="58"/>
      <c r="I2" s="58"/>
      <c r="J2" s="58"/>
      <c r="K2" s="58"/>
      <c r="L2" s="58"/>
      <c r="M2" s="58"/>
      <c r="N2" s="58"/>
      <c r="O2" s="141"/>
    </row>
    <row r="3" spans="1:15" ht="14.65" thickBot="1" x14ac:dyDescent="0.5">
      <c r="A3" s="142"/>
      <c r="B3" s="143"/>
      <c r="C3" s="143"/>
      <c r="D3" s="143"/>
      <c r="E3" s="143"/>
      <c r="F3" s="143"/>
      <c r="G3" s="143"/>
      <c r="H3" s="143"/>
      <c r="I3" s="143"/>
      <c r="J3" s="143"/>
      <c r="K3" s="143"/>
      <c r="L3" s="143"/>
      <c r="M3" s="143"/>
      <c r="N3" s="143"/>
      <c r="O3" s="144"/>
    </row>
    <row r="4" spans="1:15" ht="23.65" thickBot="1" x14ac:dyDescent="0.5">
      <c r="A4" s="259" t="s">
        <v>1</v>
      </c>
      <c r="B4" s="260"/>
      <c r="C4" s="260"/>
      <c r="D4" s="260"/>
      <c r="E4" s="260"/>
      <c r="F4" s="260"/>
      <c r="G4" s="260"/>
      <c r="H4" s="260"/>
      <c r="I4" s="260"/>
      <c r="J4" s="260"/>
      <c r="K4" s="260"/>
      <c r="L4" s="260"/>
      <c r="M4" s="260"/>
      <c r="N4" s="260"/>
      <c r="O4" s="261"/>
    </row>
    <row r="5" spans="1:15" ht="23.65" thickBot="1" x14ac:dyDescent="0.5">
      <c r="A5" s="262" t="s">
        <v>2</v>
      </c>
      <c r="B5" s="263"/>
      <c r="C5" s="263"/>
      <c r="D5" s="263"/>
      <c r="E5" s="263"/>
      <c r="F5" s="263"/>
      <c r="G5" s="402"/>
      <c r="H5" s="402"/>
      <c r="I5" s="402"/>
      <c r="J5" s="402"/>
      <c r="K5" s="402"/>
      <c r="L5" s="402"/>
      <c r="M5" s="402"/>
      <c r="N5" s="402"/>
      <c r="O5" s="477"/>
    </row>
    <row r="6" spans="1:15" x14ac:dyDescent="0.45">
      <c r="A6" s="452" t="s">
        <v>175</v>
      </c>
      <c r="B6" s="453"/>
      <c r="C6" s="453"/>
      <c r="D6" s="453"/>
      <c r="E6" s="453"/>
      <c r="F6" s="478"/>
      <c r="G6" s="172" t="s">
        <v>176</v>
      </c>
      <c r="H6" s="172"/>
      <c r="I6" s="172"/>
      <c r="J6" s="172"/>
      <c r="K6" s="172"/>
      <c r="L6" s="172"/>
      <c r="M6" s="172"/>
      <c r="N6" s="172"/>
      <c r="O6" s="173"/>
    </row>
    <row r="7" spans="1:15" ht="31.25" customHeight="1" x14ac:dyDescent="0.45">
      <c r="A7" s="449"/>
      <c r="B7" s="450"/>
      <c r="C7" s="450"/>
      <c r="D7" s="450"/>
      <c r="E7" s="450"/>
      <c r="F7" s="479"/>
      <c r="G7" s="172"/>
      <c r="H7" s="172"/>
      <c r="I7" s="172"/>
      <c r="J7" s="172"/>
      <c r="K7" s="172"/>
      <c r="L7" s="172"/>
      <c r="M7" s="172"/>
      <c r="N7" s="172"/>
      <c r="O7" s="173"/>
    </row>
    <row r="8" spans="1:15" x14ac:dyDescent="0.45">
      <c r="A8" s="490" t="s">
        <v>177</v>
      </c>
      <c r="B8" s="491"/>
      <c r="C8" s="491"/>
      <c r="D8" s="491"/>
      <c r="E8" s="491"/>
      <c r="F8" s="491"/>
      <c r="G8" s="480" t="s">
        <v>178</v>
      </c>
      <c r="H8" s="484"/>
      <c r="I8" s="484"/>
      <c r="J8" s="484"/>
      <c r="K8" s="484"/>
      <c r="L8" s="484"/>
      <c r="M8" s="484"/>
      <c r="N8" s="484"/>
      <c r="O8" s="481"/>
    </row>
    <row r="9" spans="1:15" ht="39.75" customHeight="1" x14ac:dyDescent="0.45">
      <c r="A9" s="492"/>
      <c r="B9" s="493"/>
      <c r="C9" s="493"/>
      <c r="D9" s="493"/>
      <c r="E9" s="493"/>
      <c r="F9" s="493"/>
      <c r="G9" s="482"/>
      <c r="H9" s="486"/>
      <c r="I9" s="486"/>
      <c r="J9" s="486"/>
      <c r="K9" s="486"/>
      <c r="L9" s="486"/>
      <c r="M9" s="486"/>
      <c r="N9" s="486"/>
      <c r="O9" s="483"/>
    </row>
    <row r="10" spans="1:15" x14ac:dyDescent="0.45">
      <c r="A10" s="53"/>
      <c r="B10" s="494" t="s">
        <v>179</v>
      </c>
      <c r="C10" s="494"/>
      <c r="D10" s="495"/>
      <c r="E10" s="498" t="s">
        <v>180</v>
      </c>
      <c r="F10" s="494"/>
      <c r="G10" s="495"/>
      <c r="H10" s="498" t="s">
        <v>181</v>
      </c>
      <c r="I10" s="494"/>
      <c r="J10" s="495"/>
      <c r="K10" s="498" t="s">
        <v>182</v>
      </c>
      <c r="L10" s="494"/>
      <c r="M10" s="495"/>
      <c r="N10" s="498" t="s">
        <v>183</v>
      </c>
      <c r="O10" s="504"/>
    </row>
    <row r="11" spans="1:15" x14ac:dyDescent="0.45">
      <c r="A11" s="54"/>
      <c r="B11" s="496"/>
      <c r="C11" s="496"/>
      <c r="D11" s="497"/>
      <c r="E11" s="499"/>
      <c r="F11" s="496"/>
      <c r="G11" s="497"/>
      <c r="H11" s="499"/>
      <c r="I11" s="496"/>
      <c r="J11" s="497"/>
      <c r="K11" s="499"/>
      <c r="L11" s="496"/>
      <c r="M11" s="497"/>
      <c r="N11" s="499"/>
      <c r="O11" s="505"/>
    </row>
    <row r="12" spans="1:15" x14ac:dyDescent="0.45">
      <c r="A12" s="506">
        <v>1</v>
      </c>
      <c r="B12" s="480" t="s">
        <v>184</v>
      </c>
      <c r="C12" s="484"/>
      <c r="D12" s="485"/>
      <c r="E12" s="480" t="s">
        <v>185</v>
      </c>
      <c r="F12" s="484"/>
      <c r="G12" s="485"/>
      <c r="H12" s="480" t="s">
        <v>186</v>
      </c>
      <c r="I12" s="484"/>
      <c r="J12" s="485"/>
      <c r="K12" s="480" t="s">
        <v>187</v>
      </c>
      <c r="L12" s="484"/>
      <c r="M12" s="485"/>
      <c r="N12" s="480">
        <v>2026</v>
      </c>
      <c r="O12" s="481"/>
    </row>
    <row r="13" spans="1:15" ht="21" customHeight="1" x14ac:dyDescent="0.45">
      <c r="A13" s="429"/>
      <c r="B13" s="482"/>
      <c r="C13" s="486"/>
      <c r="D13" s="487"/>
      <c r="E13" s="482"/>
      <c r="F13" s="486"/>
      <c r="G13" s="487"/>
      <c r="H13" s="482"/>
      <c r="I13" s="486"/>
      <c r="J13" s="487"/>
      <c r="K13" s="482"/>
      <c r="L13" s="486"/>
      <c r="M13" s="487"/>
      <c r="N13" s="482"/>
      <c r="O13" s="483"/>
    </row>
    <row r="14" spans="1:15" x14ac:dyDescent="0.45">
      <c r="A14" s="506">
        <v>2</v>
      </c>
      <c r="B14" s="480" t="s">
        <v>188</v>
      </c>
      <c r="C14" s="484"/>
      <c r="D14" s="485"/>
      <c r="E14" s="480" t="s">
        <v>189</v>
      </c>
      <c r="F14" s="484"/>
      <c r="G14" s="485"/>
      <c r="H14" s="480" t="s">
        <v>190</v>
      </c>
      <c r="I14" s="484"/>
      <c r="J14" s="485"/>
      <c r="K14" s="480" t="s">
        <v>191</v>
      </c>
      <c r="L14" s="484"/>
      <c r="M14" s="485"/>
      <c r="N14" s="480">
        <v>2028</v>
      </c>
      <c r="O14" s="481"/>
    </row>
    <row r="15" spans="1:15" ht="62.25" customHeight="1" x14ac:dyDescent="0.45">
      <c r="A15" s="429"/>
      <c r="B15" s="482"/>
      <c r="C15" s="486"/>
      <c r="D15" s="487"/>
      <c r="E15" s="482"/>
      <c r="F15" s="486"/>
      <c r="G15" s="487"/>
      <c r="H15" s="482"/>
      <c r="I15" s="486"/>
      <c r="J15" s="487"/>
      <c r="K15" s="482"/>
      <c r="L15" s="486"/>
      <c r="M15" s="487"/>
      <c r="N15" s="482"/>
      <c r="O15" s="483"/>
    </row>
    <row r="16" spans="1:15" x14ac:dyDescent="0.45">
      <c r="A16" s="506">
        <v>3</v>
      </c>
      <c r="B16" s="480" t="s">
        <v>192</v>
      </c>
      <c r="C16" s="484"/>
      <c r="D16" s="485"/>
      <c r="E16" s="480" t="s">
        <v>193</v>
      </c>
      <c r="F16" s="484"/>
      <c r="G16" s="485"/>
      <c r="H16" s="480" t="s">
        <v>194</v>
      </c>
      <c r="I16" s="484"/>
      <c r="J16" s="485"/>
      <c r="K16" s="480" t="s">
        <v>195</v>
      </c>
      <c r="L16" s="484"/>
      <c r="M16" s="485"/>
      <c r="N16" s="480">
        <v>2030</v>
      </c>
      <c r="O16" s="481"/>
    </row>
    <row r="17" spans="1:16" ht="91.5" customHeight="1" x14ac:dyDescent="0.45">
      <c r="A17" s="429"/>
      <c r="B17" s="482"/>
      <c r="C17" s="486"/>
      <c r="D17" s="487"/>
      <c r="E17" s="482"/>
      <c r="F17" s="486"/>
      <c r="G17" s="487"/>
      <c r="H17" s="482"/>
      <c r="I17" s="486"/>
      <c r="J17" s="487"/>
      <c r="K17" s="482"/>
      <c r="L17" s="486"/>
      <c r="M17" s="487"/>
      <c r="N17" s="482"/>
      <c r="O17" s="483"/>
    </row>
    <row r="18" spans="1:16" x14ac:dyDescent="0.45">
      <c r="A18" s="506">
        <v>4</v>
      </c>
      <c r="B18" s="480" t="s">
        <v>196</v>
      </c>
      <c r="C18" s="484"/>
      <c r="D18" s="485"/>
      <c r="E18" s="480" t="s">
        <v>197</v>
      </c>
      <c r="F18" s="484"/>
      <c r="G18" s="485"/>
      <c r="H18" s="480" t="s">
        <v>198</v>
      </c>
      <c r="I18" s="484"/>
      <c r="J18" s="485"/>
      <c r="K18" s="480" t="s">
        <v>199</v>
      </c>
      <c r="L18" s="484"/>
      <c r="M18" s="485"/>
      <c r="N18" s="480">
        <v>2026</v>
      </c>
      <c r="O18" s="481"/>
    </row>
    <row r="19" spans="1:16" ht="19.5" customHeight="1" x14ac:dyDescent="0.45">
      <c r="A19" s="429"/>
      <c r="B19" s="482"/>
      <c r="C19" s="486"/>
      <c r="D19" s="487"/>
      <c r="E19" s="482"/>
      <c r="F19" s="486"/>
      <c r="G19" s="487"/>
      <c r="H19" s="482"/>
      <c r="I19" s="486"/>
      <c r="J19" s="487"/>
      <c r="K19" s="482"/>
      <c r="L19" s="486"/>
      <c r="M19" s="487"/>
      <c r="N19" s="482"/>
      <c r="O19" s="483"/>
    </row>
    <row r="20" spans="1:16" x14ac:dyDescent="0.45">
      <c r="A20" s="434" t="s">
        <v>200</v>
      </c>
      <c r="B20" s="435"/>
      <c r="C20" s="435"/>
      <c r="D20" s="435"/>
      <c r="E20" s="435"/>
      <c r="F20" s="436"/>
      <c r="G20" s="500" t="s">
        <v>201</v>
      </c>
      <c r="H20" s="501"/>
      <c r="I20" s="501"/>
      <c r="J20" s="501"/>
      <c r="K20" s="501"/>
      <c r="L20" s="501"/>
      <c r="M20" s="501"/>
      <c r="N20" s="502"/>
      <c r="O20" s="503"/>
    </row>
    <row r="21" spans="1:16" ht="31.25" customHeight="1" x14ac:dyDescent="0.45">
      <c r="A21" s="434"/>
      <c r="B21" s="435"/>
      <c r="C21" s="435"/>
      <c r="D21" s="435"/>
      <c r="E21" s="435"/>
      <c r="F21" s="436"/>
      <c r="G21" s="500"/>
      <c r="H21" s="501"/>
      <c r="I21" s="501"/>
      <c r="J21" s="501"/>
      <c r="K21" s="501"/>
      <c r="L21" s="501"/>
      <c r="M21" s="501"/>
      <c r="N21" s="502"/>
      <c r="O21" s="503"/>
    </row>
    <row r="22" spans="1:16" x14ac:dyDescent="0.45">
      <c r="A22" s="449" t="s">
        <v>202</v>
      </c>
      <c r="B22" s="450"/>
      <c r="C22" s="450"/>
      <c r="D22" s="450"/>
      <c r="E22" s="450"/>
      <c r="F22" s="451"/>
      <c r="G22" s="440" t="s">
        <v>203</v>
      </c>
      <c r="H22" s="162"/>
      <c r="I22" s="162"/>
      <c r="J22" s="162"/>
      <c r="K22" s="162"/>
      <c r="L22" s="162"/>
      <c r="M22" s="162"/>
      <c r="N22" s="466"/>
      <c r="O22" s="163"/>
    </row>
    <row r="23" spans="1:16" ht="19.5" customHeight="1" x14ac:dyDescent="0.45">
      <c r="A23" s="510"/>
      <c r="B23" s="511"/>
      <c r="C23" s="511"/>
      <c r="D23" s="511"/>
      <c r="E23" s="511"/>
      <c r="F23" s="512"/>
      <c r="G23" s="485"/>
      <c r="H23" s="488"/>
      <c r="I23" s="488"/>
      <c r="J23" s="488"/>
      <c r="K23" s="488"/>
      <c r="L23" s="488"/>
      <c r="M23" s="488"/>
      <c r="N23" s="480"/>
      <c r="O23" s="489"/>
    </row>
    <row r="24" spans="1:16" ht="18" x14ac:dyDescent="0.55000000000000004">
      <c r="A24" s="509" t="s">
        <v>20</v>
      </c>
      <c r="B24" s="509"/>
      <c r="C24" s="509"/>
      <c r="D24" s="509"/>
      <c r="E24" s="509"/>
      <c r="F24" s="509"/>
      <c r="G24" s="509"/>
      <c r="H24" s="509"/>
      <c r="I24" s="509"/>
      <c r="J24" s="509"/>
      <c r="K24" s="509"/>
      <c r="L24" s="509"/>
      <c r="M24" s="509"/>
      <c r="N24" s="509"/>
      <c r="O24" s="509"/>
      <c r="P24" s="1"/>
    </row>
    <row r="25" spans="1:16" x14ac:dyDescent="0.45">
      <c r="A25" s="507" t="s">
        <v>204</v>
      </c>
      <c r="B25" s="508"/>
      <c r="C25" s="508"/>
      <c r="D25" s="508"/>
      <c r="E25" s="508"/>
      <c r="F25" s="508"/>
      <c r="G25" s="336" t="s">
        <v>241</v>
      </c>
      <c r="H25" s="336"/>
      <c r="I25" s="336"/>
      <c r="J25" s="336"/>
      <c r="K25" s="336"/>
      <c r="L25" s="336"/>
      <c r="M25" s="336"/>
      <c r="N25" s="336"/>
      <c r="O25" s="336"/>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80" zoomScaleNormal="80" workbookViewId="0">
      <selection activeCell="Q38" sqref="Q38"/>
    </sheetView>
  </sheetViews>
  <sheetFormatPr defaultRowHeight="14.25" x14ac:dyDescent="0.45"/>
  <cols>
    <col min="17" max="17" width="14.1328125" customWidth="1"/>
  </cols>
  <sheetData>
    <row r="1" spans="1:18" ht="15.6" customHeight="1" x14ac:dyDescent="0.45">
      <c r="A1" s="57" t="s">
        <v>205</v>
      </c>
      <c r="B1" s="58"/>
      <c r="C1" s="58"/>
      <c r="D1" s="58"/>
      <c r="E1" s="58"/>
      <c r="F1" s="58"/>
      <c r="G1" s="58"/>
      <c r="H1" s="58"/>
      <c r="I1" s="58"/>
      <c r="J1" s="58"/>
      <c r="K1" s="58"/>
      <c r="L1" s="58"/>
      <c r="M1" s="58"/>
      <c r="N1" s="58"/>
      <c r="O1" s="58"/>
      <c r="P1" s="58"/>
    </row>
    <row r="2" spans="1:18" ht="15.6" customHeight="1" x14ac:dyDescent="0.45">
      <c r="A2" s="57"/>
      <c r="B2" s="58"/>
      <c r="C2" s="58"/>
      <c r="D2" s="58"/>
      <c r="E2" s="58"/>
      <c r="F2" s="58"/>
      <c r="G2" s="58"/>
      <c r="H2" s="58"/>
      <c r="I2" s="58"/>
      <c r="J2" s="58"/>
      <c r="K2" s="58"/>
      <c r="L2" s="58"/>
      <c r="M2" s="58"/>
      <c r="N2" s="58"/>
      <c r="O2" s="58"/>
      <c r="P2" s="58"/>
    </row>
    <row r="3" spans="1:18" ht="14.75" customHeight="1" thickBot="1" x14ac:dyDescent="0.5">
      <c r="A3" s="57"/>
      <c r="B3" s="58"/>
      <c r="C3" s="58"/>
      <c r="D3" s="58"/>
      <c r="E3" s="58"/>
      <c r="F3" s="58"/>
      <c r="G3" s="58"/>
      <c r="H3" s="58"/>
      <c r="I3" s="58"/>
      <c r="J3" s="58"/>
      <c r="K3" s="58"/>
      <c r="L3" s="58"/>
      <c r="M3" s="58"/>
      <c r="N3" s="58"/>
      <c r="O3" s="58"/>
      <c r="P3" s="58"/>
    </row>
    <row r="4" spans="1:18" ht="23.65" thickBot="1" x14ac:dyDescent="0.5">
      <c r="A4" s="259" t="s">
        <v>1</v>
      </c>
      <c r="B4" s="260"/>
      <c r="C4" s="260"/>
      <c r="D4" s="260"/>
      <c r="E4" s="260"/>
      <c r="F4" s="260"/>
      <c r="G4" s="260"/>
      <c r="H4" s="260"/>
      <c r="I4" s="260"/>
      <c r="J4" s="260"/>
      <c r="K4" s="260"/>
      <c r="L4" s="260"/>
      <c r="M4" s="260"/>
      <c r="N4" s="260"/>
      <c r="O4" s="260"/>
      <c r="P4" s="261"/>
    </row>
    <row r="5" spans="1:18" ht="23.65" thickBot="1" x14ac:dyDescent="0.5">
      <c r="A5" s="101" t="s">
        <v>2</v>
      </c>
      <c r="B5" s="102"/>
      <c r="C5" s="102"/>
      <c r="D5" s="102"/>
      <c r="E5" s="102"/>
      <c r="F5" s="102"/>
      <c r="G5" s="102"/>
      <c r="H5" s="102"/>
      <c r="I5" s="102"/>
      <c r="J5" s="102"/>
      <c r="K5" s="102"/>
      <c r="L5" s="102"/>
      <c r="M5" s="102"/>
      <c r="N5" s="102"/>
      <c r="O5" s="102"/>
      <c r="P5" s="103"/>
    </row>
    <row r="6" spans="1:18" ht="15" thickTop="1" thickBot="1" x14ac:dyDescent="0.5">
      <c r="A6" s="530" t="s">
        <v>206</v>
      </c>
      <c r="B6" s="531"/>
      <c r="C6" s="531"/>
      <c r="D6" s="531"/>
      <c r="E6" s="531"/>
      <c r="F6" s="531"/>
      <c r="G6" s="531"/>
      <c r="H6" s="531"/>
      <c r="I6" s="531"/>
      <c r="J6" s="531"/>
      <c r="K6" s="531"/>
      <c r="L6" s="531"/>
      <c r="M6" s="531"/>
      <c r="N6" s="531"/>
      <c r="O6" s="531"/>
      <c r="P6" s="531"/>
      <c r="Q6" s="253" t="s">
        <v>20</v>
      </c>
      <c r="R6" s="255"/>
    </row>
    <row r="7" spans="1:18" ht="15" thickTop="1" thickBot="1" x14ac:dyDescent="0.5">
      <c r="A7" s="530"/>
      <c r="B7" s="531"/>
      <c r="C7" s="531"/>
      <c r="D7" s="531"/>
      <c r="E7" s="531"/>
      <c r="F7" s="531"/>
      <c r="G7" s="531"/>
      <c r="H7" s="531"/>
      <c r="I7" s="531"/>
      <c r="J7" s="531"/>
      <c r="K7" s="531"/>
      <c r="L7" s="531"/>
      <c r="M7" s="531"/>
      <c r="N7" s="531"/>
      <c r="O7" s="531"/>
      <c r="P7" s="531"/>
      <c r="Q7" s="256"/>
      <c r="R7" s="258"/>
    </row>
    <row r="8" spans="1:18" ht="15" thickTop="1" thickBot="1" x14ac:dyDescent="0.5">
      <c r="A8" s="90" t="s">
        <v>226</v>
      </c>
      <c r="B8" s="91"/>
      <c r="C8" s="91"/>
      <c r="D8" s="91"/>
      <c r="E8" s="91"/>
      <c r="F8" s="91"/>
      <c r="G8" s="91"/>
      <c r="H8" s="91"/>
      <c r="I8" s="91"/>
      <c r="J8" s="91"/>
      <c r="K8" s="91"/>
      <c r="L8" s="91"/>
      <c r="M8" s="91"/>
      <c r="N8" s="91"/>
      <c r="O8" s="91"/>
      <c r="P8" s="91"/>
      <c r="Q8" s="355">
        <v>3</v>
      </c>
      <c r="R8" s="517" t="s">
        <v>172</v>
      </c>
    </row>
    <row r="9" spans="1:18" ht="15" thickTop="1" thickBot="1" x14ac:dyDescent="0.5">
      <c r="A9" s="90"/>
      <c r="B9" s="91"/>
      <c r="C9" s="91"/>
      <c r="D9" s="91"/>
      <c r="E9" s="91"/>
      <c r="F9" s="91"/>
      <c r="G9" s="91"/>
      <c r="H9" s="91"/>
      <c r="I9" s="91"/>
      <c r="J9" s="91"/>
      <c r="K9" s="91"/>
      <c r="L9" s="91"/>
      <c r="M9" s="91"/>
      <c r="N9" s="91"/>
      <c r="O9" s="91"/>
      <c r="P9" s="91"/>
      <c r="Q9" s="337"/>
      <c r="R9" s="518"/>
    </row>
    <row r="10" spans="1:18" ht="15" thickTop="1" thickBot="1" x14ac:dyDescent="0.5">
      <c r="A10" s="90"/>
      <c r="B10" s="91"/>
      <c r="C10" s="91"/>
      <c r="D10" s="91"/>
      <c r="E10" s="91"/>
      <c r="F10" s="91"/>
      <c r="G10" s="91"/>
      <c r="H10" s="91"/>
      <c r="I10" s="91"/>
      <c r="J10" s="91"/>
      <c r="K10" s="91"/>
      <c r="L10" s="91"/>
      <c r="M10" s="91"/>
      <c r="N10" s="91"/>
      <c r="O10" s="91"/>
      <c r="P10" s="91"/>
      <c r="Q10" s="337"/>
      <c r="R10" s="518"/>
    </row>
    <row r="11" spans="1:18" ht="15" thickTop="1" thickBot="1" x14ac:dyDescent="0.5">
      <c r="A11" s="90"/>
      <c r="B11" s="91"/>
      <c r="C11" s="91"/>
      <c r="D11" s="91"/>
      <c r="E11" s="91"/>
      <c r="F11" s="91"/>
      <c r="G11" s="91"/>
      <c r="H11" s="91"/>
      <c r="I11" s="91"/>
      <c r="J11" s="91"/>
      <c r="K11" s="91"/>
      <c r="L11" s="91"/>
      <c r="M11" s="91"/>
      <c r="N11" s="91"/>
      <c r="O11" s="91"/>
      <c r="P11" s="91"/>
      <c r="Q11" s="337"/>
      <c r="R11" s="518"/>
    </row>
    <row r="12" spans="1:18" ht="15" thickTop="1" thickBot="1" x14ac:dyDescent="0.5">
      <c r="A12" s="90"/>
      <c r="B12" s="91"/>
      <c r="C12" s="91"/>
      <c r="D12" s="91"/>
      <c r="E12" s="91"/>
      <c r="F12" s="91"/>
      <c r="G12" s="91"/>
      <c r="H12" s="91"/>
      <c r="I12" s="91"/>
      <c r="J12" s="91"/>
      <c r="K12" s="91"/>
      <c r="L12" s="91"/>
      <c r="M12" s="91"/>
      <c r="N12" s="91"/>
      <c r="O12" s="91"/>
      <c r="P12" s="91"/>
      <c r="Q12" s="337"/>
      <c r="R12" s="518"/>
    </row>
    <row r="13" spans="1:18" ht="15" thickTop="1" thickBot="1" x14ac:dyDescent="0.5">
      <c r="A13" s="90"/>
      <c r="B13" s="91"/>
      <c r="C13" s="91"/>
      <c r="D13" s="91"/>
      <c r="E13" s="91"/>
      <c r="F13" s="91"/>
      <c r="G13" s="91"/>
      <c r="H13" s="91"/>
      <c r="I13" s="91"/>
      <c r="J13" s="91"/>
      <c r="K13" s="91"/>
      <c r="L13" s="91"/>
      <c r="M13" s="91"/>
      <c r="N13" s="91"/>
      <c r="O13" s="91"/>
      <c r="P13" s="91"/>
      <c r="Q13" s="337"/>
      <c r="R13" s="518"/>
    </row>
    <row r="14" spans="1:18" ht="15" thickTop="1" thickBot="1" x14ac:dyDescent="0.5">
      <c r="A14" s="90"/>
      <c r="B14" s="91"/>
      <c r="C14" s="91"/>
      <c r="D14" s="91"/>
      <c r="E14" s="91"/>
      <c r="F14" s="91"/>
      <c r="G14" s="91"/>
      <c r="H14" s="91"/>
      <c r="I14" s="91"/>
      <c r="J14" s="91"/>
      <c r="K14" s="91"/>
      <c r="L14" s="91"/>
      <c r="M14" s="91"/>
      <c r="N14" s="91"/>
      <c r="O14" s="91"/>
      <c r="P14" s="91"/>
      <c r="Q14" s="337"/>
      <c r="R14" s="518"/>
    </row>
    <row r="15" spans="1:18" ht="15" thickTop="1" thickBot="1" x14ac:dyDescent="0.5">
      <c r="A15" s="90"/>
      <c r="B15" s="91"/>
      <c r="C15" s="91"/>
      <c r="D15" s="91"/>
      <c r="E15" s="91"/>
      <c r="F15" s="91"/>
      <c r="G15" s="91"/>
      <c r="H15" s="91"/>
      <c r="I15" s="91"/>
      <c r="J15" s="91"/>
      <c r="K15" s="91"/>
      <c r="L15" s="91"/>
      <c r="M15" s="91"/>
      <c r="N15" s="91"/>
      <c r="O15" s="91"/>
      <c r="P15" s="91"/>
      <c r="Q15" s="337"/>
      <c r="R15" s="518"/>
    </row>
    <row r="16" spans="1:18" ht="15" thickTop="1" thickBot="1" x14ac:dyDescent="0.5">
      <c r="A16" s="90"/>
      <c r="B16" s="91"/>
      <c r="C16" s="91"/>
      <c r="D16" s="91"/>
      <c r="E16" s="91"/>
      <c r="F16" s="91"/>
      <c r="G16" s="91"/>
      <c r="H16" s="91"/>
      <c r="I16" s="91"/>
      <c r="J16" s="91"/>
      <c r="K16" s="91"/>
      <c r="L16" s="91"/>
      <c r="M16" s="91"/>
      <c r="N16" s="91"/>
      <c r="O16" s="91"/>
      <c r="P16" s="91"/>
      <c r="Q16" s="337"/>
      <c r="R16" s="518"/>
    </row>
    <row r="17" spans="1:18" ht="15" thickTop="1" thickBot="1" x14ac:dyDescent="0.5">
      <c r="A17" s="90"/>
      <c r="B17" s="91"/>
      <c r="C17" s="91"/>
      <c r="D17" s="91"/>
      <c r="E17" s="91"/>
      <c r="F17" s="91"/>
      <c r="G17" s="91"/>
      <c r="H17" s="91"/>
      <c r="I17" s="91"/>
      <c r="J17" s="91"/>
      <c r="K17" s="91"/>
      <c r="L17" s="91"/>
      <c r="M17" s="91"/>
      <c r="N17" s="91"/>
      <c r="O17" s="91"/>
      <c r="P17" s="91"/>
      <c r="Q17" s="338"/>
      <c r="R17" s="519"/>
    </row>
    <row r="18" spans="1:18" ht="18" customHeight="1" thickTop="1" thickBot="1" x14ac:dyDescent="0.5">
      <c r="A18" s="521" t="s">
        <v>207</v>
      </c>
      <c r="B18" s="522"/>
      <c r="C18" s="522"/>
      <c r="D18" s="522"/>
      <c r="E18" s="522"/>
      <c r="F18" s="522"/>
      <c r="G18" s="522"/>
      <c r="H18" s="522"/>
      <c r="I18" s="522"/>
      <c r="J18" s="522"/>
      <c r="K18" s="522"/>
      <c r="L18" s="522"/>
      <c r="M18" s="522"/>
      <c r="N18" s="522"/>
      <c r="O18" s="522"/>
      <c r="P18" s="522"/>
      <c r="Q18" s="513"/>
      <c r="R18" s="514"/>
    </row>
    <row r="19" spans="1:18" ht="18.75" customHeight="1" thickTop="1" thickBot="1" x14ac:dyDescent="0.5">
      <c r="A19" s="521"/>
      <c r="B19" s="522"/>
      <c r="C19" s="522"/>
      <c r="D19" s="522"/>
      <c r="E19" s="522"/>
      <c r="F19" s="522"/>
      <c r="G19" s="522"/>
      <c r="H19" s="522"/>
      <c r="I19" s="522"/>
      <c r="J19" s="522"/>
      <c r="K19" s="522"/>
      <c r="L19" s="522"/>
      <c r="M19" s="522"/>
      <c r="N19" s="522"/>
      <c r="O19" s="522"/>
      <c r="P19" s="522"/>
      <c r="Q19" s="515"/>
      <c r="R19" s="516"/>
    </row>
    <row r="20" spans="1:18" ht="14.65" thickTop="1" x14ac:dyDescent="0.45">
      <c r="A20" s="523" t="s">
        <v>227</v>
      </c>
      <c r="B20" s="524"/>
      <c r="C20" s="524"/>
      <c r="D20" s="524"/>
      <c r="E20" s="524"/>
      <c r="F20" s="524"/>
      <c r="G20" s="524"/>
      <c r="H20" s="524"/>
      <c r="I20" s="524"/>
      <c r="J20" s="524"/>
      <c r="K20" s="524"/>
      <c r="L20" s="524"/>
      <c r="M20" s="524"/>
      <c r="N20" s="524"/>
      <c r="O20" s="524"/>
      <c r="P20" s="525"/>
      <c r="Q20" s="355">
        <v>1</v>
      </c>
      <c r="R20" s="517" t="s">
        <v>167</v>
      </c>
    </row>
    <row r="21" spans="1:18" x14ac:dyDescent="0.45">
      <c r="A21" s="526"/>
      <c r="B21" s="80"/>
      <c r="C21" s="80"/>
      <c r="D21" s="80"/>
      <c r="E21" s="80"/>
      <c r="F21" s="80"/>
      <c r="G21" s="80"/>
      <c r="H21" s="80"/>
      <c r="I21" s="80"/>
      <c r="J21" s="80"/>
      <c r="K21" s="80"/>
      <c r="L21" s="80"/>
      <c r="M21" s="80"/>
      <c r="N21" s="80"/>
      <c r="O21" s="80"/>
      <c r="P21" s="81"/>
      <c r="Q21" s="337"/>
      <c r="R21" s="518"/>
    </row>
    <row r="22" spans="1:18" x14ac:dyDescent="0.45">
      <c r="A22" s="526"/>
      <c r="B22" s="80"/>
      <c r="C22" s="80"/>
      <c r="D22" s="80"/>
      <c r="E22" s="80"/>
      <c r="F22" s="80"/>
      <c r="G22" s="80"/>
      <c r="H22" s="80"/>
      <c r="I22" s="80"/>
      <c r="J22" s="80"/>
      <c r="K22" s="80"/>
      <c r="L22" s="80"/>
      <c r="M22" s="80"/>
      <c r="N22" s="80"/>
      <c r="O22" s="80"/>
      <c r="P22" s="81"/>
      <c r="Q22" s="337"/>
      <c r="R22" s="518"/>
    </row>
    <row r="23" spans="1:18" x14ac:dyDescent="0.45">
      <c r="A23" s="526"/>
      <c r="B23" s="80"/>
      <c r="C23" s="80"/>
      <c r="D23" s="80"/>
      <c r="E23" s="80"/>
      <c r="F23" s="80"/>
      <c r="G23" s="80"/>
      <c r="H23" s="80"/>
      <c r="I23" s="80"/>
      <c r="J23" s="80"/>
      <c r="K23" s="80"/>
      <c r="L23" s="80"/>
      <c r="M23" s="80"/>
      <c r="N23" s="80"/>
      <c r="O23" s="80"/>
      <c r="P23" s="81"/>
      <c r="Q23" s="337"/>
      <c r="R23" s="518"/>
    </row>
    <row r="24" spans="1:18" x14ac:dyDescent="0.45">
      <c r="A24" s="526"/>
      <c r="B24" s="80"/>
      <c r="C24" s="80"/>
      <c r="D24" s="80"/>
      <c r="E24" s="80"/>
      <c r="F24" s="80"/>
      <c r="G24" s="80"/>
      <c r="H24" s="80"/>
      <c r="I24" s="80"/>
      <c r="J24" s="80"/>
      <c r="K24" s="80"/>
      <c r="L24" s="80"/>
      <c r="M24" s="80"/>
      <c r="N24" s="80"/>
      <c r="O24" s="80"/>
      <c r="P24" s="81"/>
      <c r="Q24" s="337"/>
      <c r="R24" s="518"/>
    </row>
    <row r="25" spans="1:18" x14ac:dyDescent="0.45">
      <c r="A25" s="526"/>
      <c r="B25" s="80"/>
      <c r="C25" s="80"/>
      <c r="D25" s="80"/>
      <c r="E25" s="80"/>
      <c r="F25" s="80"/>
      <c r="G25" s="80"/>
      <c r="H25" s="80"/>
      <c r="I25" s="80"/>
      <c r="J25" s="80"/>
      <c r="K25" s="80"/>
      <c r="L25" s="80"/>
      <c r="M25" s="80"/>
      <c r="N25" s="80"/>
      <c r="O25" s="80"/>
      <c r="P25" s="81"/>
      <c r="Q25" s="337"/>
      <c r="R25" s="518"/>
    </row>
    <row r="26" spans="1:18" ht="14.65" thickBot="1" x14ac:dyDescent="0.5">
      <c r="A26" s="527"/>
      <c r="B26" s="528"/>
      <c r="C26" s="528"/>
      <c r="D26" s="528"/>
      <c r="E26" s="528"/>
      <c r="F26" s="528"/>
      <c r="G26" s="528"/>
      <c r="H26" s="528"/>
      <c r="I26" s="528"/>
      <c r="J26" s="528"/>
      <c r="K26" s="528"/>
      <c r="L26" s="528"/>
      <c r="M26" s="528"/>
      <c r="N26" s="528"/>
      <c r="O26" s="528"/>
      <c r="P26" s="529"/>
      <c r="Q26" s="338"/>
      <c r="R26" s="519"/>
    </row>
    <row r="27" spans="1:18" ht="15" thickTop="1" thickBot="1" x14ac:dyDescent="0.5">
      <c r="A27" s="530" t="s">
        <v>208</v>
      </c>
      <c r="B27" s="531"/>
      <c r="C27" s="531"/>
      <c r="D27" s="531"/>
      <c r="E27" s="531"/>
      <c r="F27" s="531"/>
      <c r="G27" s="531"/>
      <c r="H27" s="531"/>
      <c r="I27" s="531"/>
      <c r="J27" s="531"/>
      <c r="K27" s="531"/>
      <c r="L27" s="531"/>
      <c r="M27" s="531"/>
      <c r="N27" s="531"/>
      <c r="O27" s="531"/>
      <c r="P27" s="531"/>
      <c r="Q27" s="513"/>
      <c r="R27" s="514"/>
    </row>
    <row r="28" spans="1:18" ht="15" thickTop="1" thickBot="1" x14ac:dyDescent="0.5">
      <c r="A28" s="532"/>
      <c r="B28" s="533"/>
      <c r="C28" s="533"/>
      <c r="D28" s="533"/>
      <c r="E28" s="533"/>
      <c r="F28" s="533"/>
      <c r="G28" s="533"/>
      <c r="H28" s="533"/>
      <c r="I28" s="533"/>
      <c r="J28" s="533"/>
      <c r="K28" s="533"/>
      <c r="L28" s="533"/>
      <c r="M28" s="533"/>
      <c r="N28" s="533"/>
      <c r="O28" s="533"/>
      <c r="P28" s="533"/>
      <c r="Q28" s="515"/>
      <c r="R28" s="516"/>
    </row>
    <row r="29" spans="1:18" ht="14.65" thickBot="1" x14ac:dyDescent="0.5">
      <c r="A29" s="535" t="s">
        <v>228</v>
      </c>
      <c r="B29" s="536"/>
      <c r="C29" s="536"/>
      <c r="D29" s="536"/>
      <c r="E29" s="536"/>
      <c r="F29" s="536"/>
      <c r="G29" s="536"/>
      <c r="H29" s="536"/>
      <c r="I29" s="536"/>
      <c r="J29" s="536"/>
      <c r="K29" s="536"/>
      <c r="L29" s="536"/>
      <c r="M29" s="536"/>
      <c r="N29" s="536"/>
      <c r="O29" s="536"/>
      <c r="P29" s="536"/>
      <c r="Q29" s="355">
        <v>2</v>
      </c>
      <c r="R29" s="517" t="s">
        <v>118</v>
      </c>
    </row>
    <row r="30" spans="1:18" ht="15" thickTop="1" thickBot="1" x14ac:dyDescent="0.5">
      <c r="A30" s="537"/>
      <c r="B30" s="91"/>
      <c r="C30" s="91"/>
      <c r="D30" s="91"/>
      <c r="E30" s="91"/>
      <c r="F30" s="91"/>
      <c r="G30" s="91"/>
      <c r="H30" s="91"/>
      <c r="I30" s="91"/>
      <c r="J30" s="91"/>
      <c r="K30" s="91"/>
      <c r="L30" s="91"/>
      <c r="M30" s="91"/>
      <c r="N30" s="91"/>
      <c r="O30" s="91"/>
      <c r="P30" s="91"/>
      <c r="Q30" s="337"/>
      <c r="R30" s="518"/>
    </row>
    <row r="31" spans="1:18" ht="15" thickTop="1" thickBot="1" x14ac:dyDescent="0.5">
      <c r="A31" s="537"/>
      <c r="B31" s="91"/>
      <c r="C31" s="91"/>
      <c r="D31" s="91"/>
      <c r="E31" s="91"/>
      <c r="F31" s="91"/>
      <c r="G31" s="91"/>
      <c r="H31" s="91"/>
      <c r="I31" s="91"/>
      <c r="J31" s="91"/>
      <c r="K31" s="91"/>
      <c r="L31" s="91"/>
      <c r="M31" s="91"/>
      <c r="N31" s="91"/>
      <c r="O31" s="91"/>
      <c r="P31" s="91"/>
      <c r="Q31" s="337"/>
      <c r="R31" s="518"/>
    </row>
    <row r="32" spans="1:18" ht="15" thickTop="1" thickBot="1" x14ac:dyDescent="0.5">
      <c r="A32" s="537"/>
      <c r="B32" s="91"/>
      <c r="C32" s="91"/>
      <c r="D32" s="91"/>
      <c r="E32" s="91"/>
      <c r="F32" s="91"/>
      <c r="G32" s="91"/>
      <c r="H32" s="91"/>
      <c r="I32" s="91"/>
      <c r="J32" s="91"/>
      <c r="K32" s="91"/>
      <c r="L32" s="91"/>
      <c r="M32" s="91"/>
      <c r="N32" s="91"/>
      <c r="O32" s="91"/>
      <c r="P32" s="91"/>
      <c r="Q32" s="337"/>
      <c r="R32" s="518"/>
    </row>
    <row r="33" spans="1:20" ht="18.75" thickTop="1" thickBot="1" x14ac:dyDescent="0.6">
      <c r="A33" s="537"/>
      <c r="B33" s="91"/>
      <c r="C33" s="91"/>
      <c r="D33" s="91"/>
      <c r="E33" s="91"/>
      <c r="F33" s="91"/>
      <c r="G33" s="91"/>
      <c r="H33" s="91"/>
      <c r="I33" s="91"/>
      <c r="J33" s="91"/>
      <c r="K33" s="91"/>
      <c r="L33" s="91"/>
      <c r="M33" s="91"/>
      <c r="N33" s="91"/>
      <c r="O33" s="91"/>
      <c r="P33" s="91"/>
      <c r="Q33" s="337"/>
      <c r="R33" s="518"/>
      <c r="T33" s="1"/>
    </row>
    <row r="34" spans="1:20" ht="15" thickTop="1" thickBot="1" x14ac:dyDescent="0.5">
      <c r="A34" s="537"/>
      <c r="B34" s="91"/>
      <c r="C34" s="91"/>
      <c r="D34" s="91"/>
      <c r="E34" s="91"/>
      <c r="F34" s="91"/>
      <c r="G34" s="91"/>
      <c r="H34" s="91"/>
      <c r="I34" s="91"/>
      <c r="J34" s="91"/>
      <c r="K34" s="91"/>
      <c r="L34" s="91"/>
      <c r="M34" s="91"/>
      <c r="N34" s="91"/>
      <c r="O34" s="91"/>
      <c r="P34" s="91"/>
      <c r="Q34" s="337"/>
      <c r="R34" s="518"/>
    </row>
    <row r="35" spans="1:20" ht="15" thickTop="1" thickBot="1" x14ac:dyDescent="0.5">
      <c r="A35" s="537"/>
      <c r="B35" s="91"/>
      <c r="C35" s="91"/>
      <c r="D35" s="91"/>
      <c r="E35" s="91"/>
      <c r="F35" s="91"/>
      <c r="G35" s="91"/>
      <c r="H35" s="91"/>
      <c r="I35" s="91"/>
      <c r="J35" s="91"/>
      <c r="K35" s="91"/>
      <c r="L35" s="91"/>
      <c r="M35" s="91"/>
      <c r="N35" s="91"/>
      <c r="O35" s="91"/>
      <c r="P35" s="91"/>
      <c r="Q35" s="337"/>
      <c r="R35" s="518"/>
    </row>
    <row r="36" spans="1:20" ht="15" thickTop="1" thickBot="1" x14ac:dyDescent="0.5">
      <c r="A36" s="537"/>
      <c r="B36" s="91"/>
      <c r="C36" s="91"/>
      <c r="D36" s="91"/>
      <c r="E36" s="91"/>
      <c r="F36" s="91"/>
      <c r="G36" s="91"/>
      <c r="H36" s="91"/>
      <c r="I36" s="91"/>
      <c r="J36" s="91"/>
      <c r="K36" s="91"/>
      <c r="L36" s="91"/>
      <c r="M36" s="91"/>
      <c r="N36" s="91"/>
      <c r="O36" s="91"/>
      <c r="P36" s="91"/>
      <c r="Q36" s="337"/>
      <c r="R36" s="518"/>
    </row>
    <row r="37" spans="1:20" ht="15" thickTop="1" thickBot="1" x14ac:dyDescent="0.5">
      <c r="A37" s="538"/>
      <c r="B37" s="539"/>
      <c r="C37" s="539"/>
      <c r="D37" s="539"/>
      <c r="E37" s="539"/>
      <c r="F37" s="539"/>
      <c r="G37" s="539"/>
      <c r="H37" s="539"/>
      <c r="I37" s="539"/>
      <c r="J37" s="539"/>
      <c r="K37" s="539"/>
      <c r="L37" s="539"/>
      <c r="M37" s="539"/>
      <c r="N37" s="539"/>
      <c r="O37" s="539"/>
      <c r="P37" s="539"/>
      <c r="Q37" s="338"/>
      <c r="R37" s="519"/>
    </row>
    <row r="38" spans="1:20" ht="18.399999999999999" thickBot="1" x14ac:dyDescent="0.6">
      <c r="A38" s="534"/>
      <c r="B38" s="534"/>
      <c r="C38" s="534"/>
      <c r="D38" s="534"/>
      <c r="E38" s="534"/>
      <c r="F38" s="1"/>
      <c r="G38" s="1"/>
      <c r="H38" s="1"/>
      <c r="I38" s="1"/>
      <c r="J38" s="1"/>
      <c r="K38" s="1"/>
      <c r="L38" s="1"/>
      <c r="M38" s="1"/>
      <c r="N38" s="217" t="s">
        <v>28</v>
      </c>
      <c r="O38" s="218"/>
      <c r="P38" s="218"/>
      <c r="Q38" s="35">
        <f>SUM(Q29+Q20+Q8)</f>
        <v>6</v>
      </c>
      <c r="R38" s="34" t="s">
        <v>209</v>
      </c>
    </row>
    <row r="39" spans="1:20" x14ac:dyDescent="0.45">
      <c r="A39" s="520"/>
      <c r="B39" s="520"/>
      <c r="C39" s="520"/>
      <c r="E39" s="31"/>
    </row>
    <row r="40" spans="1:20" x14ac:dyDescent="0.45">
      <c r="A40" s="520"/>
      <c r="B40" s="520"/>
      <c r="C40" s="520"/>
      <c r="E40" s="31"/>
      <c r="J40" s="2"/>
      <c r="K40" s="2"/>
      <c r="L40" s="2"/>
      <c r="M40" s="2"/>
      <c r="N40" s="2"/>
      <c r="O40" s="2"/>
      <c r="P40" s="2"/>
    </row>
    <row r="41" spans="1:20" x14ac:dyDescent="0.45">
      <c r="A41" s="520"/>
      <c r="B41" s="520"/>
      <c r="C41" s="520"/>
      <c r="E41" s="31"/>
    </row>
    <row r="42" spans="1:20" x14ac:dyDescent="0.45">
      <c r="A42" s="520"/>
      <c r="B42" s="520"/>
      <c r="C42" s="520"/>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M11" sqref="M11"/>
    </sheetView>
  </sheetViews>
  <sheetFormatPr defaultRowHeight="14.25" x14ac:dyDescent="0.45"/>
  <cols>
    <col min="6" max="6" width="9.53125" customWidth="1"/>
  </cols>
  <sheetData>
    <row r="2" spans="2:6" ht="14.65" thickBot="1" x14ac:dyDescent="0.5">
      <c r="B2" s="540" t="s">
        <v>210</v>
      </c>
      <c r="C2" s="540"/>
      <c r="D2" s="540"/>
      <c r="E2" s="36" t="s">
        <v>211</v>
      </c>
      <c r="F2" s="36" t="s">
        <v>212</v>
      </c>
    </row>
    <row r="3" spans="2:6" x14ac:dyDescent="0.45">
      <c r="B3" s="553" t="s">
        <v>213</v>
      </c>
      <c r="C3" s="554"/>
      <c r="D3" s="555"/>
      <c r="E3" s="29">
        <f>'H&amp;S Overview'!G49</f>
        <v>9</v>
      </c>
      <c r="F3" s="5">
        <v>10</v>
      </c>
    </row>
    <row r="4" spans="2:6" x14ac:dyDescent="0.45">
      <c r="B4" s="206" t="s">
        <v>214</v>
      </c>
      <c r="C4" s="207"/>
      <c r="D4" s="556"/>
      <c r="E4" s="29">
        <f>'Machine Shop'!N44</f>
        <v>20</v>
      </c>
      <c r="F4" s="5">
        <v>20</v>
      </c>
    </row>
    <row r="5" spans="2:6" x14ac:dyDescent="0.45">
      <c r="B5" s="206" t="s">
        <v>215</v>
      </c>
      <c r="C5" s="207"/>
      <c r="D5" s="556"/>
      <c r="E5" s="29">
        <f>'Engine Strip'!P38</f>
        <v>22.5</v>
      </c>
      <c r="F5" s="5">
        <v>25</v>
      </c>
    </row>
    <row r="6" spans="2:6" x14ac:dyDescent="0.45">
      <c r="B6" s="206" t="s">
        <v>216</v>
      </c>
      <c r="C6" s="207"/>
      <c r="D6" s="556"/>
      <c r="E6" s="29">
        <f>Suspension!O23</f>
        <v>5</v>
      </c>
      <c r="F6" s="5">
        <v>17</v>
      </c>
    </row>
    <row r="7" spans="2:6" x14ac:dyDescent="0.45">
      <c r="B7" s="206" t="s">
        <v>217</v>
      </c>
      <c r="C7" s="207"/>
      <c r="D7" s="556"/>
      <c r="E7" s="29">
        <f>'Ad Manufacturing'!P22</f>
        <v>9</v>
      </c>
      <c r="F7" s="5">
        <v>12</v>
      </c>
    </row>
    <row r="8" spans="2:6" x14ac:dyDescent="0.45">
      <c r="B8" s="206" t="s">
        <v>218</v>
      </c>
      <c r="C8" s="207"/>
      <c r="D8" s="556"/>
      <c r="E8" s="29">
        <f>Composites!P24</f>
        <v>6.5</v>
      </c>
      <c r="F8" s="5">
        <v>10</v>
      </c>
    </row>
    <row r="9" spans="2:6" x14ac:dyDescent="0.45">
      <c r="B9" s="557" t="s">
        <v>219</v>
      </c>
      <c r="C9" s="558"/>
      <c r="D9" s="559"/>
      <c r="E9" s="40" t="s">
        <v>241</v>
      </c>
      <c r="F9" s="10" t="s">
        <v>204</v>
      </c>
    </row>
    <row r="10" spans="2:6" ht="14.65" thickBot="1" x14ac:dyDescent="0.5">
      <c r="B10" s="547" t="s">
        <v>220</v>
      </c>
      <c r="C10" s="548"/>
      <c r="D10" s="549"/>
      <c r="E10" s="40" cm="1">
        <f t="array" ref="E10">CPD!Q38:Q38</f>
        <v>6</v>
      </c>
      <c r="F10" s="10">
        <v>6</v>
      </c>
    </row>
    <row r="11" spans="2:6" ht="14.65" thickBot="1" x14ac:dyDescent="0.5">
      <c r="B11" s="550" t="s">
        <v>221</v>
      </c>
      <c r="C11" s="551"/>
      <c r="D11" s="552"/>
      <c r="E11" s="41">
        <f>SUM(E3:E8)+E10</f>
        <v>78</v>
      </c>
      <c r="F11" s="38">
        <f>F3+F4+F5+F6+F7+F8+F10</f>
        <v>100</v>
      </c>
    </row>
    <row r="12" spans="2:6" ht="14.65" thickBot="1" x14ac:dyDescent="0.5">
      <c r="B12" s="541" t="s">
        <v>222</v>
      </c>
      <c r="C12" s="542"/>
      <c r="D12" s="543"/>
      <c r="E12" s="42">
        <v>79.3</v>
      </c>
      <c r="F12" s="37">
        <v>100</v>
      </c>
    </row>
    <row r="13" spans="2:6" ht="14.65" thickBot="1" x14ac:dyDescent="0.5"/>
    <row r="14" spans="2:6" ht="14.65" thickBot="1" x14ac:dyDescent="0.5">
      <c r="B14" s="544" t="s">
        <v>223</v>
      </c>
      <c r="C14" s="545"/>
      <c r="D14" s="546"/>
      <c r="E14" s="560">
        <f>(E11*0.75)+(E12*0.25)</f>
        <v>78.325000000000003</v>
      </c>
      <c r="F14" s="39" t="s">
        <v>224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bcaf1428dc5b9b9fa52dfe595b7b9185">
  <xsd:schema xmlns:xsd="http://www.w3.org/2001/XMLSchema" xmlns:xs="http://www.w3.org/2001/XMLSchema" xmlns:p="http://schemas.microsoft.com/office/2006/metadata/properties" xmlns:ns3="3ef5847a-e696-4fee-a2c0-6c3f87568321" targetNamespace="http://schemas.microsoft.com/office/2006/metadata/properties" ma:root="true" ma:fieldsID="49352e6284c06a133b773f5d0817a912"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B4FEA51-FCAE-4233-8AEE-BF4BD631F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purl.org/dc/dcmitype/"/>
    <ds:schemaRef ds:uri="http://purl.org/dc/elements/1.1/"/>
    <ds:schemaRef ds:uri="3ef5847a-e696-4fee-a2c0-6c3f87568321"/>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