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4.xml" ContentType="application/vnd.openxmlformats-officedocument.spreadsheetml.work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9.xml" ContentType="application/vnd.openxmlformats-officedocument.spreadsheetml.chartsheet+xml"/>
  <Override PartName="/xl/chartsheets/sheet10.xml" ContentType="application/vnd.openxmlformats-officedocument.spreadsheetml.chartsheet+xml"/>
  <Override PartName="/xl/chartsheets/sheet1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chartsheets/sheet12.xml" ContentType="application/vnd.openxmlformats-officedocument.spreadsheetml.chart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ml.chartshapes+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4.xml" ContentType="application/vnd.openxmlformats-officedocument.drawingml.chart+xml"/>
  <Override PartName="/xl/drawings/drawing10.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1.xml" ContentType="application/vnd.openxmlformats-officedocument.drawing+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2.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3.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6.xml" ContentType="application/vnd.openxmlformats-officedocument.drawing+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7.xml" ContentType="application/vnd.openxmlformats-officedocument.drawing+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8.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9.xml" ContentType="application/vnd.openxmlformats-officedocument.drawing+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20.xml" ContentType="application/vnd.openxmlformats-officedocument.drawing+xml"/>
  <Override PartName="/xl/drawings/drawing21.xml" ContentType="application/vnd.openxmlformats-officedocument.drawing+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22.xml" ContentType="application/vnd.openxmlformats-officedocument.drawing+xml"/>
  <Override PartName="/xl/drawings/drawing2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https://d.docs.live.net/8b0cbc167afe87b9/Desktop/"/>
    </mc:Choice>
  </mc:AlternateContent>
  <xr:revisionPtr revIDLastSave="0" documentId="8_{2240ECF1-4573-460E-8440-B6396CF7A2A0}" xr6:coauthVersionLast="47" xr6:coauthVersionMax="47" xr10:uidLastSave="{00000000-0000-0000-0000-000000000000}"/>
  <bookViews>
    <workbookView xWindow="-108" yWindow="-108" windowWidth="23256" windowHeight="12456" xr2:uid="{00000000-000D-0000-FFFF-FFFF00000000}"/>
  </bookViews>
  <sheets>
    <sheet name="Cover Page" sheetId="30" r:id="rId1"/>
    <sheet name="Measurements" sheetId="35" r:id="rId2"/>
    <sheet name="Calculations" sheetId="1" r:id="rId3"/>
    <sheet name="Piston" sheetId="12" r:id="rId4"/>
    <sheet name="Velocity" sheetId="29" r:id="rId5"/>
    <sheet name="Acceleration" sheetId="15" r:id="rId6"/>
    <sheet name="Volume" sheetId="5" r:id="rId7"/>
    <sheet name="Cam Data" sheetId="16" r:id="rId8"/>
    <sheet name="Valve Lift" sheetId="18" r:id="rId9"/>
    <sheet name="Valve Velocity" sheetId="19" r:id="rId10"/>
    <sheet name="Valve Acceleration" sheetId="20" r:id="rId11"/>
    <sheet name="Valve Jerk" sheetId="21" r:id="rId12"/>
    <sheet name="Float RPM" sheetId="37" r:id="rId13"/>
    <sheet name="Flow Data" sheetId="22" r:id="rId14"/>
    <sheet name="Flow Rate " sheetId="23" r:id="rId15"/>
    <sheet name="Flow Rate Per Unit Area" sheetId="24" r:id="rId16"/>
    <sheet name="Flow Coefficient" sheetId="25" r:id="rId17"/>
    <sheet name="Graph Explanation" sheetId="33" r:id="rId18"/>
    <sheet name="Flow Data Pt.2" sheetId="26" r:id="rId19"/>
    <sheet name="RPM at Max Power" sheetId="31" r:id="rId20"/>
    <sheet name="Flow Coefficient vs Crank Angle" sheetId="27" r:id="rId21"/>
    <sheet name="Improvements" sheetId="32" r:id="rId22"/>
    <sheet name="References" sheetId="38" r:id="rId23"/>
  </sheets>
  <externalReferences>
    <externalReference r:id="rId24"/>
    <externalReference r:id="rId25"/>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37" l="1"/>
  <c r="A18" i="37"/>
  <c r="C18" i="37"/>
  <c r="B13" i="37"/>
  <c r="C13" i="37"/>
  <c r="A13" i="37"/>
  <c r="C10" i="37"/>
  <c r="C3" i="37"/>
  <c r="C2" i="37"/>
  <c r="F6" i="35"/>
  <c r="C3" i="35"/>
  <c r="C2" i="35"/>
  <c r="D727" i="26"/>
  <c r="T3" i="22"/>
  <c r="T2" i="22"/>
  <c r="H4" i="16"/>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H50" i="16"/>
  <c r="H51" i="16"/>
  <c r="H52" i="16"/>
  <c r="H53" i="16"/>
  <c r="H54" i="16"/>
  <c r="H55" i="16"/>
  <c r="H56" i="16"/>
  <c r="H57" i="16"/>
  <c r="H58" i="16"/>
  <c r="H59" i="16"/>
  <c r="H60" i="16"/>
  <c r="H61" i="16"/>
  <c r="H62" i="16"/>
  <c r="H63" i="16"/>
  <c r="H64" i="16"/>
  <c r="H65" i="16"/>
  <c r="H66" i="16"/>
  <c r="H67" i="16"/>
  <c r="H68" i="16"/>
  <c r="H69" i="16"/>
  <c r="H70" i="16"/>
  <c r="H71" i="16"/>
  <c r="H72" i="16"/>
  <c r="H73" i="16"/>
  <c r="H74" i="16"/>
  <c r="H75" i="16"/>
  <c r="H76" i="16"/>
  <c r="H77" i="16"/>
  <c r="H78" i="16"/>
  <c r="H79" i="16"/>
  <c r="H80" i="16"/>
  <c r="H81" i="16"/>
  <c r="H82" i="16"/>
  <c r="H83" i="16"/>
  <c r="H84" i="16"/>
  <c r="H85" i="16"/>
  <c r="H86" i="16"/>
  <c r="H87" i="16"/>
  <c r="H88" i="16"/>
  <c r="H89" i="16"/>
  <c r="H90" i="16"/>
  <c r="H91" i="16"/>
  <c r="H92" i="16"/>
  <c r="H93" i="16"/>
  <c r="H94" i="16"/>
  <c r="H95" i="16"/>
  <c r="H96" i="16"/>
  <c r="H97" i="16"/>
  <c r="H98" i="16"/>
  <c r="H99" i="16"/>
  <c r="H100" i="16"/>
  <c r="H101" i="16"/>
  <c r="H102" i="16"/>
  <c r="H103" i="16"/>
  <c r="H104" i="16"/>
  <c r="H105" i="16"/>
  <c r="H106" i="16"/>
  <c r="H107" i="16"/>
  <c r="H108" i="16"/>
  <c r="H109" i="16"/>
  <c r="H110" i="16"/>
  <c r="H111" i="16"/>
  <c r="H112" i="16"/>
  <c r="H113" i="16"/>
  <c r="H114" i="16"/>
  <c r="H115" i="16"/>
  <c r="H116" i="16"/>
  <c r="H117" i="16"/>
  <c r="H118" i="16"/>
  <c r="H119" i="16"/>
  <c r="H120" i="16"/>
  <c r="H121" i="16"/>
  <c r="H122" i="16"/>
  <c r="H123" i="16"/>
  <c r="H124" i="16"/>
  <c r="H125" i="16"/>
  <c r="H126" i="16"/>
  <c r="H127" i="16"/>
  <c r="H128" i="16"/>
  <c r="H129" i="16"/>
  <c r="H130" i="16"/>
  <c r="H131" i="16"/>
  <c r="H132" i="16"/>
  <c r="H133" i="16"/>
  <c r="H134" i="16"/>
  <c r="H135" i="16"/>
  <c r="H136" i="16"/>
  <c r="H137" i="16"/>
  <c r="H138" i="16"/>
  <c r="H139" i="16"/>
  <c r="H140" i="16"/>
  <c r="H141" i="16"/>
  <c r="H142" i="16"/>
  <c r="H143" i="16"/>
  <c r="H144" i="16"/>
  <c r="H145" i="16"/>
  <c r="H146" i="16"/>
  <c r="H147" i="16"/>
  <c r="H148" i="16"/>
  <c r="H149" i="16"/>
  <c r="H150" i="16"/>
  <c r="H151" i="16"/>
  <c r="H152" i="16"/>
  <c r="H153" i="16"/>
  <c r="H154" i="16"/>
  <c r="H155" i="16"/>
  <c r="H156" i="16"/>
  <c r="H157" i="16"/>
  <c r="H158" i="16"/>
  <c r="H159" i="16"/>
  <c r="H160" i="16"/>
  <c r="H161" i="16"/>
  <c r="H162" i="16"/>
  <c r="H163" i="16"/>
  <c r="H164" i="16"/>
  <c r="H165" i="16"/>
  <c r="H166" i="16"/>
  <c r="H167" i="16"/>
  <c r="H168" i="16"/>
  <c r="H169" i="16"/>
  <c r="H170" i="16"/>
  <c r="H171" i="16"/>
  <c r="H172" i="16"/>
  <c r="H173" i="16"/>
  <c r="H174" i="16"/>
  <c r="H175" i="16"/>
  <c r="H176" i="16"/>
  <c r="H177" i="16"/>
  <c r="H178" i="16"/>
  <c r="H179" i="16"/>
  <c r="H180" i="16"/>
  <c r="H181" i="16"/>
  <c r="H182" i="16"/>
  <c r="H183" i="16"/>
  <c r="H184" i="16"/>
  <c r="H185" i="16"/>
  <c r="H186" i="16"/>
  <c r="H187" i="16"/>
  <c r="H188" i="16"/>
  <c r="H189" i="16"/>
  <c r="H190" i="16"/>
  <c r="H191" i="16"/>
  <c r="H192" i="16"/>
  <c r="H193" i="16"/>
  <c r="H194" i="16"/>
  <c r="H195" i="16"/>
  <c r="H196" i="16"/>
  <c r="H197" i="16"/>
  <c r="H198" i="16"/>
  <c r="H199" i="16"/>
  <c r="H200" i="16"/>
  <c r="H201" i="16"/>
  <c r="H202" i="16"/>
  <c r="H203" i="16"/>
  <c r="H204" i="16"/>
  <c r="H205" i="16"/>
  <c r="H206" i="16"/>
  <c r="H207" i="16"/>
  <c r="H208" i="16"/>
  <c r="H209" i="16"/>
  <c r="H210" i="16"/>
  <c r="H211" i="16"/>
  <c r="H212" i="16"/>
  <c r="H213" i="16"/>
  <c r="H214" i="16"/>
  <c r="H215" i="16"/>
  <c r="H216" i="16"/>
  <c r="H217" i="16"/>
  <c r="H218" i="16"/>
  <c r="H219" i="16"/>
  <c r="H220" i="16"/>
  <c r="H221" i="16"/>
  <c r="H222" i="16"/>
  <c r="H223" i="16"/>
  <c r="H224" i="16"/>
  <c r="H225" i="16"/>
  <c r="H226" i="16"/>
  <c r="H227" i="16"/>
  <c r="H228" i="16"/>
  <c r="H229" i="16"/>
  <c r="H230" i="16"/>
  <c r="H231" i="16"/>
  <c r="H232" i="16"/>
  <c r="H233" i="16"/>
  <c r="H234" i="16"/>
  <c r="H235" i="16"/>
  <c r="H236" i="16"/>
  <c r="H237" i="16"/>
  <c r="H238" i="16"/>
  <c r="H239" i="16"/>
  <c r="H240" i="16"/>
  <c r="H241" i="16"/>
  <c r="H242" i="16"/>
  <c r="H243" i="16"/>
  <c r="H244" i="16"/>
  <c r="H245" i="16"/>
  <c r="H246" i="16"/>
  <c r="H247" i="16"/>
  <c r="H248" i="16"/>
  <c r="H249" i="16"/>
  <c r="H250" i="16"/>
  <c r="H251" i="16"/>
  <c r="H252" i="16"/>
  <c r="H253" i="16"/>
  <c r="H254" i="16"/>
  <c r="H255" i="16"/>
  <c r="H256" i="16"/>
  <c r="H257" i="16"/>
  <c r="H258" i="16"/>
  <c r="H259" i="16"/>
  <c r="H260" i="16"/>
  <c r="H261" i="16"/>
  <c r="H262" i="16"/>
  <c r="H263" i="16"/>
  <c r="H264" i="16"/>
  <c r="H265" i="16"/>
  <c r="H266" i="16"/>
  <c r="H267" i="16"/>
  <c r="H268" i="16"/>
  <c r="H269" i="16"/>
  <c r="H270" i="16"/>
  <c r="H271" i="16"/>
  <c r="H272" i="16"/>
  <c r="H273" i="16"/>
  <c r="H274" i="16"/>
  <c r="H275" i="16"/>
  <c r="H276" i="16"/>
  <c r="H277" i="16"/>
  <c r="H278" i="16"/>
  <c r="H279" i="16"/>
  <c r="H280" i="16"/>
  <c r="H281" i="16"/>
  <c r="H282" i="16"/>
  <c r="H283" i="16"/>
  <c r="H284" i="16"/>
  <c r="H285" i="16"/>
  <c r="H286" i="16"/>
  <c r="H287" i="16"/>
  <c r="H288" i="16"/>
  <c r="H289" i="16"/>
  <c r="H290" i="16"/>
  <c r="H291" i="16"/>
  <c r="H292" i="16"/>
  <c r="H293" i="16"/>
  <c r="H294" i="16"/>
  <c r="H295" i="16"/>
  <c r="H296" i="16"/>
  <c r="H297" i="16"/>
  <c r="H298" i="16"/>
  <c r="H299" i="16"/>
  <c r="H300" i="16"/>
  <c r="H301" i="16"/>
  <c r="H302" i="16"/>
  <c r="H303" i="16"/>
  <c r="H304" i="16"/>
  <c r="H305" i="16"/>
  <c r="H306" i="16"/>
  <c r="H307" i="16"/>
  <c r="H308" i="16"/>
  <c r="H309" i="16"/>
  <c r="H310" i="16"/>
  <c r="H311" i="16"/>
  <c r="H312" i="16"/>
  <c r="H313" i="16"/>
  <c r="H314" i="16"/>
  <c r="H315" i="16"/>
  <c r="H316" i="16"/>
  <c r="H317" i="16"/>
  <c r="H318" i="16"/>
  <c r="H319" i="16"/>
  <c r="H320" i="16"/>
  <c r="H321" i="16"/>
  <c r="H322" i="16"/>
  <c r="H323" i="16"/>
  <c r="H324" i="16"/>
  <c r="H325" i="16"/>
  <c r="H326" i="16"/>
  <c r="H327" i="16"/>
  <c r="H328" i="16"/>
  <c r="H329" i="16"/>
  <c r="H330" i="16"/>
  <c r="H331" i="16"/>
  <c r="H332" i="16"/>
  <c r="H333" i="16"/>
  <c r="H334" i="16"/>
  <c r="H335" i="16"/>
  <c r="H336" i="16"/>
  <c r="H337" i="16"/>
  <c r="H338" i="16"/>
  <c r="H339" i="16"/>
  <c r="H340" i="16"/>
  <c r="H341" i="16"/>
  <c r="H342" i="16"/>
  <c r="H343" i="16"/>
  <c r="H344" i="16"/>
  <c r="H345" i="16"/>
  <c r="H346" i="16"/>
  <c r="H347" i="16"/>
  <c r="H348" i="16"/>
  <c r="H349" i="16"/>
  <c r="H350" i="16"/>
  <c r="H351" i="16"/>
  <c r="H352" i="16"/>
  <c r="H353" i="16"/>
  <c r="H354" i="16"/>
  <c r="H355" i="16"/>
  <c r="H356" i="16"/>
  <c r="H357" i="16"/>
  <c r="H358" i="16"/>
  <c r="H359" i="16"/>
  <c r="H360" i="16"/>
  <c r="H361" i="16"/>
  <c r="H362" i="16"/>
  <c r="H363" i="16"/>
  <c r="H364" i="16"/>
  <c r="H365" i="16"/>
  <c r="H366" i="16"/>
  <c r="H367" i="16"/>
  <c r="H368" i="16"/>
  <c r="H369" i="16"/>
  <c r="H370" i="16"/>
  <c r="H371" i="16"/>
  <c r="H372" i="16"/>
  <c r="H373" i="16"/>
  <c r="H374" i="16"/>
  <c r="H375" i="16"/>
  <c r="H376" i="16"/>
  <c r="H377" i="16"/>
  <c r="H378" i="16"/>
  <c r="H379" i="16"/>
  <c r="H380" i="16"/>
  <c r="H381" i="16"/>
  <c r="H382" i="16"/>
  <c r="H383" i="16"/>
  <c r="H384" i="16"/>
  <c r="H385" i="16"/>
  <c r="H386" i="16"/>
  <c r="H387" i="16"/>
  <c r="H388" i="16"/>
  <c r="H389" i="16"/>
  <c r="H390" i="16"/>
  <c r="H391" i="16"/>
  <c r="H392" i="16"/>
  <c r="H393" i="16"/>
  <c r="H394" i="16"/>
  <c r="H395" i="16"/>
  <c r="H396" i="16"/>
  <c r="H397" i="16"/>
  <c r="H398" i="16"/>
  <c r="H399" i="16"/>
  <c r="H400" i="16"/>
  <c r="H401" i="16"/>
  <c r="H402" i="16"/>
  <c r="H403" i="16"/>
  <c r="H404" i="16"/>
  <c r="H405" i="16"/>
  <c r="H406" i="16"/>
  <c r="H407" i="16"/>
  <c r="H408" i="16"/>
  <c r="H409" i="16"/>
  <c r="H410" i="16"/>
  <c r="H411" i="16"/>
  <c r="H412" i="16"/>
  <c r="H413" i="16"/>
  <c r="H414" i="16"/>
  <c r="H415" i="16"/>
  <c r="H416" i="16"/>
  <c r="H417" i="16"/>
  <c r="H418" i="16"/>
  <c r="H419" i="16"/>
  <c r="H420" i="16"/>
  <c r="H421" i="16"/>
  <c r="H422" i="16"/>
  <c r="H423" i="16"/>
  <c r="H424" i="16"/>
  <c r="H425" i="16"/>
  <c r="H426" i="16"/>
  <c r="H427" i="16"/>
  <c r="H428" i="16"/>
  <c r="H429" i="16"/>
  <c r="H430" i="16"/>
  <c r="H431" i="16"/>
  <c r="H432" i="16"/>
  <c r="H433" i="16"/>
  <c r="H434" i="16"/>
  <c r="H435" i="16"/>
  <c r="H436" i="16"/>
  <c r="H437" i="16"/>
  <c r="H438" i="16"/>
  <c r="H439" i="16"/>
  <c r="H440" i="16"/>
  <c r="H441" i="16"/>
  <c r="H442" i="16"/>
  <c r="H443" i="16"/>
  <c r="H444" i="16"/>
  <c r="H445" i="16"/>
  <c r="H446" i="16"/>
  <c r="H447" i="16"/>
  <c r="H448" i="16"/>
  <c r="H449" i="16"/>
  <c r="H450" i="16"/>
  <c r="H451" i="16"/>
  <c r="H452" i="16"/>
  <c r="H453" i="16"/>
  <c r="H454" i="16"/>
  <c r="H455" i="16"/>
  <c r="H456" i="16"/>
  <c r="H457" i="16"/>
  <c r="H458" i="16"/>
  <c r="H459" i="16"/>
  <c r="H460" i="16"/>
  <c r="H461" i="16"/>
  <c r="H462" i="16"/>
  <c r="H463" i="16"/>
  <c r="H464" i="16"/>
  <c r="H465" i="16"/>
  <c r="H466" i="16"/>
  <c r="H467" i="16"/>
  <c r="H468" i="16"/>
  <c r="H469" i="16"/>
  <c r="H470" i="16"/>
  <c r="H471" i="16"/>
  <c r="H472" i="16"/>
  <c r="H473" i="16"/>
  <c r="H474" i="16"/>
  <c r="H475" i="16"/>
  <c r="H476" i="16"/>
  <c r="H477" i="16"/>
  <c r="H478" i="16"/>
  <c r="H479" i="16"/>
  <c r="H480" i="16"/>
  <c r="H481" i="16"/>
  <c r="H482" i="16"/>
  <c r="H483" i="16"/>
  <c r="H484" i="16"/>
  <c r="H485" i="16"/>
  <c r="H486" i="16"/>
  <c r="H487" i="16"/>
  <c r="H488" i="16"/>
  <c r="H489" i="16"/>
  <c r="H490" i="16"/>
  <c r="H491" i="16"/>
  <c r="H492" i="16"/>
  <c r="H493" i="16"/>
  <c r="H494" i="16"/>
  <c r="H495" i="16"/>
  <c r="H496" i="16"/>
  <c r="H497" i="16"/>
  <c r="H498" i="16"/>
  <c r="H499" i="16"/>
  <c r="H500" i="16"/>
  <c r="H501" i="16"/>
  <c r="H502" i="16"/>
  <c r="H503" i="16"/>
  <c r="H504" i="16"/>
  <c r="H505" i="16"/>
  <c r="H506" i="16"/>
  <c r="H507" i="16"/>
  <c r="H508" i="16"/>
  <c r="H509" i="16"/>
  <c r="H510" i="16"/>
  <c r="H511" i="16"/>
  <c r="H512" i="16"/>
  <c r="H513" i="16"/>
  <c r="H514" i="16"/>
  <c r="H515" i="16"/>
  <c r="H516" i="16"/>
  <c r="H517" i="16"/>
  <c r="H518" i="16"/>
  <c r="H519" i="16"/>
  <c r="H520" i="16"/>
  <c r="H521" i="16"/>
  <c r="H522" i="16"/>
  <c r="H523" i="16"/>
  <c r="H524" i="16"/>
  <c r="H525" i="16"/>
  <c r="H526" i="16"/>
  <c r="H527" i="16"/>
  <c r="H528" i="16"/>
  <c r="H529" i="16"/>
  <c r="H530" i="16"/>
  <c r="H531" i="16"/>
  <c r="H532" i="16"/>
  <c r="H533" i="16"/>
  <c r="H534" i="16"/>
  <c r="H535" i="16"/>
  <c r="H536" i="16"/>
  <c r="H537" i="16"/>
  <c r="H538" i="16"/>
  <c r="H539" i="16"/>
  <c r="H540" i="16"/>
  <c r="H541" i="16"/>
  <c r="H542" i="16"/>
  <c r="H543" i="16"/>
  <c r="H544" i="16"/>
  <c r="H545" i="16"/>
  <c r="H546" i="16"/>
  <c r="H547" i="16"/>
  <c r="H548" i="16"/>
  <c r="H549" i="16"/>
  <c r="H550" i="16"/>
  <c r="H551" i="16"/>
  <c r="H552" i="16"/>
  <c r="H553" i="16"/>
  <c r="H554" i="16"/>
  <c r="H555" i="16"/>
  <c r="H556" i="16"/>
  <c r="H557" i="16"/>
  <c r="H558" i="16"/>
  <c r="H559" i="16"/>
  <c r="H560" i="16"/>
  <c r="H561" i="16"/>
  <c r="H562" i="16"/>
  <c r="H563" i="16"/>
  <c r="H564" i="16"/>
  <c r="H565" i="16"/>
  <c r="H566" i="16"/>
  <c r="H567" i="16"/>
  <c r="H568" i="16"/>
  <c r="H569" i="16"/>
  <c r="H570" i="16"/>
  <c r="H571" i="16"/>
  <c r="H572" i="16"/>
  <c r="H573" i="16"/>
  <c r="H574" i="16"/>
  <c r="H575" i="16"/>
  <c r="H576" i="16"/>
  <c r="H577" i="16"/>
  <c r="H578" i="16"/>
  <c r="H579" i="16"/>
  <c r="H580" i="16"/>
  <c r="H581" i="16"/>
  <c r="H582" i="16"/>
  <c r="H583" i="16"/>
  <c r="H584" i="16"/>
  <c r="H585" i="16"/>
  <c r="H586" i="16"/>
  <c r="H587" i="16"/>
  <c r="H588" i="16"/>
  <c r="H589" i="16"/>
  <c r="H590" i="16"/>
  <c r="H591" i="16"/>
  <c r="H592" i="16"/>
  <c r="H593" i="16"/>
  <c r="H594" i="16"/>
  <c r="H595" i="16"/>
  <c r="H596" i="16"/>
  <c r="H597" i="16"/>
  <c r="H598" i="16"/>
  <c r="H599" i="16"/>
  <c r="H600" i="16"/>
  <c r="H601" i="16"/>
  <c r="H602" i="16"/>
  <c r="H603" i="16"/>
  <c r="H604" i="16"/>
  <c r="H605" i="16"/>
  <c r="H606" i="16"/>
  <c r="H607" i="16"/>
  <c r="H608" i="16"/>
  <c r="H609" i="16"/>
  <c r="H610" i="16"/>
  <c r="H611" i="16"/>
  <c r="H612" i="16"/>
  <c r="H613" i="16"/>
  <c r="H614" i="16"/>
  <c r="H615" i="16"/>
  <c r="H616" i="16"/>
  <c r="H617" i="16"/>
  <c r="H618" i="16"/>
  <c r="H619" i="16"/>
  <c r="H620" i="16"/>
  <c r="H621" i="16"/>
  <c r="H622" i="16"/>
  <c r="H623" i="16"/>
  <c r="H624" i="16"/>
  <c r="H625" i="16"/>
  <c r="H626" i="16"/>
  <c r="H627" i="16"/>
  <c r="H628" i="16"/>
  <c r="H629" i="16"/>
  <c r="H630" i="16"/>
  <c r="H631" i="16"/>
  <c r="H632" i="16"/>
  <c r="H633" i="16"/>
  <c r="H634" i="16"/>
  <c r="H635" i="16"/>
  <c r="H636" i="16"/>
  <c r="H637" i="16"/>
  <c r="H638" i="16"/>
  <c r="H639" i="16"/>
  <c r="H640" i="16"/>
  <c r="H641" i="16"/>
  <c r="H642" i="16"/>
  <c r="H643" i="16"/>
  <c r="H644" i="16"/>
  <c r="H645" i="16"/>
  <c r="H646" i="16"/>
  <c r="H647" i="16"/>
  <c r="H648" i="16"/>
  <c r="H649" i="16"/>
  <c r="H650" i="16"/>
  <c r="H651" i="16"/>
  <c r="H652" i="16"/>
  <c r="H653" i="16"/>
  <c r="H654" i="16"/>
  <c r="H655" i="16"/>
  <c r="H656" i="16"/>
  <c r="H657" i="16"/>
  <c r="H658" i="16"/>
  <c r="H659" i="16"/>
  <c r="H660" i="16"/>
  <c r="H661" i="16"/>
  <c r="H662" i="16"/>
  <c r="H663" i="16"/>
  <c r="H664" i="16"/>
  <c r="H665" i="16"/>
  <c r="H666" i="16"/>
  <c r="H667" i="16"/>
  <c r="H668" i="16"/>
  <c r="H669" i="16"/>
  <c r="H670" i="16"/>
  <c r="H671" i="16"/>
  <c r="H672" i="16"/>
  <c r="H673" i="16"/>
  <c r="H674" i="16"/>
  <c r="H675" i="16"/>
  <c r="H676" i="16"/>
  <c r="H677" i="16"/>
  <c r="H678" i="16"/>
  <c r="H679" i="16"/>
  <c r="H680" i="16"/>
  <c r="H681" i="16"/>
  <c r="H682" i="16"/>
  <c r="H683" i="16"/>
  <c r="H684" i="16"/>
  <c r="H685" i="16"/>
  <c r="H686" i="16"/>
  <c r="H687" i="16"/>
  <c r="H688" i="16"/>
  <c r="H689" i="16"/>
  <c r="H690" i="16"/>
  <c r="H691" i="16"/>
  <c r="H692" i="16"/>
  <c r="H693" i="16"/>
  <c r="H694" i="16"/>
  <c r="H695" i="16"/>
  <c r="H696" i="16"/>
  <c r="H697" i="16"/>
  <c r="H698" i="16"/>
  <c r="H699" i="16"/>
  <c r="H700" i="16"/>
  <c r="H701" i="16"/>
  <c r="H702" i="16"/>
  <c r="H703" i="16"/>
  <c r="H704" i="16"/>
  <c r="H705" i="16"/>
  <c r="H706" i="16"/>
  <c r="H707" i="16"/>
  <c r="H708" i="16"/>
  <c r="H709" i="16"/>
  <c r="H710" i="16"/>
  <c r="H711" i="16"/>
  <c r="H712" i="16"/>
  <c r="H713" i="16"/>
  <c r="H714" i="16"/>
  <c r="H715" i="16"/>
  <c r="H716" i="16"/>
  <c r="H717" i="16"/>
  <c r="H718" i="16"/>
  <c r="H719" i="16"/>
  <c r="H720" i="16"/>
  <c r="H721" i="16"/>
  <c r="H722" i="16"/>
  <c r="H723" i="16"/>
  <c r="I5" i="16"/>
  <c r="I6"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I50" i="16"/>
  <c r="I51" i="16"/>
  <c r="I52" i="16"/>
  <c r="I53" i="16"/>
  <c r="I54" i="16"/>
  <c r="I55" i="16"/>
  <c r="I56" i="16"/>
  <c r="I57" i="16"/>
  <c r="I58" i="16"/>
  <c r="I59" i="16"/>
  <c r="I60" i="16"/>
  <c r="I61" i="16"/>
  <c r="I62" i="16"/>
  <c r="I63" i="16"/>
  <c r="I64" i="16"/>
  <c r="I65" i="16"/>
  <c r="I66" i="16"/>
  <c r="I67" i="16"/>
  <c r="I68" i="16"/>
  <c r="I69" i="16"/>
  <c r="I70" i="16"/>
  <c r="I71" i="16"/>
  <c r="I72" i="16"/>
  <c r="I73" i="16"/>
  <c r="I74" i="16"/>
  <c r="I75" i="16"/>
  <c r="I76" i="16"/>
  <c r="I77" i="16"/>
  <c r="I78" i="16"/>
  <c r="I79" i="16"/>
  <c r="I80" i="16"/>
  <c r="I81" i="16"/>
  <c r="I82" i="16"/>
  <c r="I83" i="16"/>
  <c r="I84" i="16"/>
  <c r="I85" i="16"/>
  <c r="I86" i="16"/>
  <c r="I87" i="16"/>
  <c r="I88" i="16"/>
  <c r="I89" i="16"/>
  <c r="I90" i="16"/>
  <c r="I91" i="16"/>
  <c r="I92" i="16"/>
  <c r="I93" i="16"/>
  <c r="I94" i="16"/>
  <c r="I95" i="16"/>
  <c r="I96" i="16"/>
  <c r="I97" i="16"/>
  <c r="I98" i="16"/>
  <c r="I99" i="16"/>
  <c r="I100" i="16"/>
  <c r="I101" i="16"/>
  <c r="I102" i="16"/>
  <c r="I103" i="16"/>
  <c r="I104" i="16"/>
  <c r="I105" i="16"/>
  <c r="I106" i="16"/>
  <c r="I107" i="16"/>
  <c r="I108" i="16"/>
  <c r="I109" i="16"/>
  <c r="I110" i="16"/>
  <c r="I111" i="16"/>
  <c r="I112" i="16"/>
  <c r="I113" i="16"/>
  <c r="I114" i="16"/>
  <c r="I115" i="16"/>
  <c r="I116" i="16"/>
  <c r="I117" i="16"/>
  <c r="I118" i="16"/>
  <c r="I119" i="16"/>
  <c r="I120" i="16"/>
  <c r="I121" i="16"/>
  <c r="I122" i="16"/>
  <c r="I123" i="16"/>
  <c r="I124" i="16"/>
  <c r="I125" i="16"/>
  <c r="I126" i="16"/>
  <c r="I127" i="16"/>
  <c r="I128" i="16"/>
  <c r="I129" i="16"/>
  <c r="I130" i="16"/>
  <c r="I131" i="16"/>
  <c r="I132" i="16"/>
  <c r="I133" i="16"/>
  <c r="I134" i="16"/>
  <c r="I135" i="16"/>
  <c r="I136" i="16"/>
  <c r="I137" i="16"/>
  <c r="I138" i="16"/>
  <c r="I139" i="16"/>
  <c r="I140" i="16"/>
  <c r="I141" i="16"/>
  <c r="I142" i="16"/>
  <c r="I143" i="16"/>
  <c r="I144" i="16"/>
  <c r="I145" i="16"/>
  <c r="I146" i="16"/>
  <c r="I147" i="16"/>
  <c r="I148" i="16"/>
  <c r="I149" i="16"/>
  <c r="I150" i="16"/>
  <c r="I151" i="16"/>
  <c r="I152" i="16"/>
  <c r="I153" i="16"/>
  <c r="I154" i="16"/>
  <c r="I155" i="16"/>
  <c r="I156" i="16"/>
  <c r="I157" i="16"/>
  <c r="I158" i="16"/>
  <c r="I159" i="16"/>
  <c r="I160" i="16"/>
  <c r="I161" i="16"/>
  <c r="I162" i="16"/>
  <c r="I163" i="16"/>
  <c r="I164" i="16"/>
  <c r="I165" i="16"/>
  <c r="I166" i="16"/>
  <c r="I167" i="16"/>
  <c r="I168" i="16"/>
  <c r="I169" i="16"/>
  <c r="I170" i="16"/>
  <c r="I171" i="16"/>
  <c r="I172" i="16"/>
  <c r="I173" i="16"/>
  <c r="I174" i="16"/>
  <c r="I175" i="16"/>
  <c r="I176" i="16"/>
  <c r="I177" i="16"/>
  <c r="I178" i="16"/>
  <c r="I179" i="16"/>
  <c r="I180" i="16"/>
  <c r="I181" i="16"/>
  <c r="I182" i="16"/>
  <c r="I183" i="16"/>
  <c r="I184" i="16"/>
  <c r="I185" i="16"/>
  <c r="I186" i="16"/>
  <c r="I187" i="16"/>
  <c r="I188" i="16"/>
  <c r="I189" i="16"/>
  <c r="I190" i="16"/>
  <c r="I191" i="16"/>
  <c r="I192" i="16"/>
  <c r="I193" i="16"/>
  <c r="I194" i="16"/>
  <c r="I195" i="16"/>
  <c r="I196" i="16"/>
  <c r="I197" i="16"/>
  <c r="I198" i="16"/>
  <c r="I199" i="16"/>
  <c r="I200" i="16"/>
  <c r="I201" i="16"/>
  <c r="I202" i="16"/>
  <c r="I203" i="16"/>
  <c r="I204" i="16"/>
  <c r="I205" i="16"/>
  <c r="I206" i="16"/>
  <c r="I207" i="16"/>
  <c r="I208" i="16"/>
  <c r="I209" i="16"/>
  <c r="I210" i="16"/>
  <c r="I211" i="16"/>
  <c r="I212" i="16"/>
  <c r="I213" i="16"/>
  <c r="I214" i="16"/>
  <c r="I215" i="16"/>
  <c r="I216" i="16"/>
  <c r="I217" i="16"/>
  <c r="I218" i="16"/>
  <c r="I219" i="16"/>
  <c r="I220" i="16"/>
  <c r="I221" i="16"/>
  <c r="I222" i="16"/>
  <c r="I223" i="16"/>
  <c r="I224" i="16"/>
  <c r="I225" i="16"/>
  <c r="I226" i="16"/>
  <c r="I227" i="16"/>
  <c r="I228" i="16"/>
  <c r="I229" i="16"/>
  <c r="I230" i="16"/>
  <c r="I231" i="16"/>
  <c r="I232" i="16"/>
  <c r="I233" i="16"/>
  <c r="I234" i="16"/>
  <c r="I235" i="16"/>
  <c r="I236" i="16"/>
  <c r="I237" i="16"/>
  <c r="I238" i="16"/>
  <c r="I239" i="16"/>
  <c r="I240" i="16"/>
  <c r="I241" i="16"/>
  <c r="I242" i="16"/>
  <c r="I243" i="16"/>
  <c r="I244" i="16"/>
  <c r="I245" i="16"/>
  <c r="I246" i="16"/>
  <c r="I247" i="16"/>
  <c r="I248" i="16"/>
  <c r="I249" i="16"/>
  <c r="I250" i="16"/>
  <c r="I251" i="16"/>
  <c r="I252" i="16"/>
  <c r="I253" i="16"/>
  <c r="I254" i="16"/>
  <c r="I255" i="16"/>
  <c r="I256" i="16"/>
  <c r="I257" i="16"/>
  <c r="I258" i="16"/>
  <c r="I259" i="16"/>
  <c r="I260" i="16"/>
  <c r="I261" i="16"/>
  <c r="I262" i="16"/>
  <c r="I263" i="16"/>
  <c r="I264" i="16"/>
  <c r="I265" i="16"/>
  <c r="I266" i="16"/>
  <c r="I267" i="16"/>
  <c r="I268" i="16"/>
  <c r="I269" i="16"/>
  <c r="I270" i="16"/>
  <c r="I271" i="16"/>
  <c r="I272" i="16"/>
  <c r="I273" i="16"/>
  <c r="I274" i="16"/>
  <c r="I275" i="16"/>
  <c r="I276" i="16"/>
  <c r="I277" i="16"/>
  <c r="I278" i="16"/>
  <c r="I279" i="16"/>
  <c r="I280" i="16"/>
  <c r="I281" i="16"/>
  <c r="I282" i="16"/>
  <c r="I283" i="16"/>
  <c r="I284" i="16"/>
  <c r="I285" i="16"/>
  <c r="I286" i="16"/>
  <c r="I287" i="16"/>
  <c r="I288" i="16"/>
  <c r="I289" i="16"/>
  <c r="I290" i="16"/>
  <c r="I291" i="16"/>
  <c r="I292" i="16"/>
  <c r="I293" i="16"/>
  <c r="I294" i="16"/>
  <c r="I295" i="16"/>
  <c r="I296" i="16"/>
  <c r="I297" i="16"/>
  <c r="I298" i="16"/>
  <c r="I299" i="16"/>
  <c r="I300" i="16"/>
  <c r="I301" i="16"/>
  <c r="I302" i="16"/>
  <c r="I303" i="16"/>
  <c r="I304" i="16"/>
  <c r="I305" i="16"/>
  <c r="I306" i="16"/>
  <c r="I307" i="16"/>
  <c r="I308" i="16"/>
  <c r="I309" i="16"/>
  <c r="I310" i="16"/>
  <c r="I311" i="16"/>
  <c r="I312" i="16"/>
  <c r="I313" i="16"/>
  <c r="I314" i="16"/>
  <c r="I315" i="16"/>
  <c r="I316" i="16"/>
  <c r="I317" i="16"/>
  <c r="I318" i="16"/>
  <c r="I319" i="16"/>
  <c r="I320" i="16"/>
  <c r="I321" i="16"/>
  <c r="I322" i="16"/>
  <c r="I323" i="16"/>
  <c r="I324" i="16"/>
  <c r="I325" i="16"/>
  <c r="I326" i="16"/>
  <c r="I327" i="16"/>
  <c r="I328" i="16"/>
  <c r="I329" i="16"/>
  <c r="I330" i="16"/>
  <c r="I331" i="16"/>
  <c r="I332" i="16"/>
  <c r="I333" i="16"/>
  <c r="I334" i="16"/>
  <c r="I335" i="16"/>
  <c r="I336" i="16"/>
  <c r="I337" i="16"/>
  <c r="I338" i="16"/>
  <c r="I339" i="16"/>
  <c r="I340" i="16"/>
  <c r="I341" i="16"/>
  <c r="I342" i="16"/>
  <c r="I343" i="16"/>
  <c r="I344" i="16"/>
  <c r="I345" i="16"/>
  <c r="I346" i="16"/>
  <c r="I347" i="16"/>
  <c r="I348" i="16"/>
  <c r="I349" i="16"/>
  <c r="I350" i="16"/>
  <c r="I351" i="16"/>
  <c r="I352" i="16"/>
  <c r="I353" i="16"/>
  <c r="I354" i="16"/>
  <c r="I355" i="16"/>
  <c r="I356" i="16"/>
  <c r="I357" i="16"/>
  <c r="I358" i="16"/>
  <c r="I359" i="16"/>
  <c r="I360" i="16"/>
  <c r="I361" i="16"/>
  <c r="I362" i="16"/>
  <c r="I363" i="16"/>
  <c r="I364" i="16"/>
  <c r="I365" i="16"/>
  <c r="I366" i="16"/>
  <c r="I367" i="16"/>
  <c r="I368" i="16"/>
  <c r="I369" i="16"/>
  <c r="I370" i="16"/>
  <c r="I371" i="16"/>
  <c r="I372" i="16"/>
  <c r="I373" i="16"/>
  <c r="I374" i="16"/>
  <c r="I375" i="16"/>
  <c r="I376" i="16"/>
  <c r="I377" i="16"/>
  <c r="I378" i="16"/>
  <c r="I379" i="16"/>
  <c r="I380" i="16"/>
  <c r="I381" i="16"/>
  <c r="I382" i="16"/>
  <c r="I383" i="16"/>
  <c r="I384" i="16"/>
  <c r="I385" i="16"/>
  <c r="I386" i="16"/>
  <c r="I387" i="16"/>
  <c r="I388" i="16"/>
  <c r="I389" i="16"/>
  <c r="I390" i="16"/>
  <c r="I391" i="16"/>
  <c r="I392" i="16"/>
  <c r="I393" i="16"/>
  <c r="I394" i="16"/>
  <c r="I395" i="16"/>
  <c r="I396" i="16"/>
  <c r="I397" i="16"/>
  <c r="I398" i="16"/>
  <c r="I399" i="16"/>
  <c r="I400" i="16"/>
  <c r="I401" i="16"/>
  <c r="I402" i="16"/>
  <c r="I403" i="16"/>
  <c r="I404" i="16"/>
  <c r="I405" i="16"/>
  <c r="I406" i="16"/>
  <c r="I407" i="16"/>
  <c r="I408" i="16"/>
  <c r="I409" i="16"/>
  <c r="I410" i="16"/>
  <c r="I411" i="16"/>
  <c r="I412" i="16"/>
  <c r="I413" i="16"/>
  <c r="I414" i="16"/>
  <c r="I415" i="16"/>
  <c r="I416" i="16"/>
  <c r="I417" i="16"/>
  <c r="I418" i="16"/>
  <c r="I419" i="16"/>
  <c r="I420" i="16"/>
  <c r="I421" i="16"/>
  <c r="I422" i="16"/>
  <c r="I423" i="16"/>
  <c r="I424" i="16"/>
  <c r="I425" i="16"/>
  <c r="I426" i="16"/>
  <c r="I427" i="16"/>
  <c r="I428" i="16"/>
  <c r="I429" i="16"/>
  <c r="I430" i="16"/>
  <c r="I431" i="16"/>
  <c r="I432" i="16"/>
  <c r="I433" i="16"/>
  <c r="I434" i="16"/>
  <c r="I435" i="16"/>
  <c r="I436" i="16"/>
  <c r="I437" i="16"/>
  <c r="I438" i="16"/>
  <c r="I439" i="16"/>
  <c r="I440" i="16"/>
  <c r="I441" i="16"/>
  <c r="I442" i="16"/>
  <c r="I443" i="16"/>
  <c r="I444" i="16"/>
  <c r="I445" i="16"/>
  <c r="I446" i="16"/>
  <c r="I447" i="16"/>
  <c r="I448" i="16"/>
  <c r="I449" i="16"/>
  <c r="I450" i="16"/>
  <c r="I451" i="16"/>
  <c r="I452" i="16"/>
  <c r="I453" i="16"/>
  <c r="I454" i="16"/>
  <c r="I455" i="16"/>
  <c r="I456" i="16"/>
  <c r="I457" i="16"/>
  <c r="I458" i="16"/>
  <c r="I459" i="16"/>
  <c r="I460" i="16"/>
  <c r="I461" i="16"/>
  <c r="I462" i="16"/>
  <c r="I463" i="16"/>
  <c r="I464" i="16"/>
  <c r="I465" i="16"/>
  <c r="I466" i="16"/>
  <c r="I467" i="16"/>
  <c r="I468" i="16"/>
  <c r="I469" i="16"/>
  <c r="I470" i="16"/>
  <c r="I471" i="16"/>
  <c r="I472" i="16"/>
  <c r="I473" i="16"/>
  <c r="I474" i="16"/>
  <c r="I475" i="16"/>
  <c r="I476" i="16"/>
  <c r="I477" i="16"/>
  <c r="I478" i="16"/>
  <c r="I479" i="16"/>
  <c r="I480" i="16"/>
  <c r="I481" i="16"/>
  <c r="I482" i="16"/>
  <c r="I483" i="16"/>
  <c r="I484" i="16"/>
  <c r="I485" i="16"/>
  <c r="I486" i="16"/>
  <c r="I487" i="16"/>
  <c r="I488" i="16"/>
  <c r="I489" i="16"/>
  <c r="I490" i="16"/>
  <c r="I491" i="16"/>
  <c r="I492" i="16"/>
  <c r="I493" i="16"/>
  <c r="I494" i="16"/>
  <c r="I495" i="16"/>
  <c r="I496" i="16"/>
  <c r="I497" i="16"/>
  <c r="I498" i="16"/>
  <c r="I499" i="16"/>
  <c r="I500" i="16"/>
  <c r="I501" i="16"/>
  <c r="I502" i="16"/>
  <c r="I503" i="16"/>
  <c r="I504" i="16"/>
  <c r="I505" i="16"/>
  <c r="I506" i="16"/>
  <c r="I507" i="16"/>
  <c r="I508" i="16"/>
  <c r="I509" i="16"/>
  <c r="I510" i="16"/>
  <c r="I511" i="16"/>
  <c r="I512" i="16"/>
  <c r="I513" i="16"/>
  <c r="I514" i="16"/>
  <c r="I515" i="16"/>
  <c r="I516" i="16"/>
  <c r="I517" i="16"/>
  <c r="I518" i="16"/>
  <c r="I519" i="16"/>
  <c r="I520" i="16"/>
  <c r="I521" i="16"/>
  <c r="I522" i="16"/>
  <c r="I523" i="16"/>
  <c r="I524" i="16"/>
  <c r="I525" i="16"/>
  <c r="I526" i="16"/>
  <c r="I527" i="16"/>
  <c r="I528" i="16"/>
  <c r="I529" i="16"/>
  <c r="I530" i="16"/>
  <c r="I531" i="16"/>
  <c r="I532" i="16"/>
  <c r="I533" i="16"/>
  <c r="I534" i="16"/>
  <c r="I535" i="16"/>
  <c r="I536" i="16"/>
  <c r="I537" i="16"/>
  <c r="I538" i="16"/>
  <c r="I539" i="16"/>
  <c r="I540" i="16"/>
  <c r="I541" i="16"/>
  <c r="I542" i="16"/>
  <c r="I543" i="16"/>
  <c r="I544" i="16"/>
  <c r="I545" i="16"/>
  <c r="I546" i="16"/>
  <c r="I547" i="16"/>
  <c r="I548" i="16"/>
  <c r="I549" i="16"/>
  <c r="I550" i="16"/>
  <c r="I551" i="16"/>
  <c r="I552" i="16"/>
  <c r="I553" i="16"/>
  <c r="I554" i="16"/>
  <c r="I555" i="16"/>
  <c r="I556" i="16"/>
  <c r="I557" i="16"/>
  <c r="I558" i="16"/>
  <c r="I559" i="16"/>
  <c r="I560" i="16"/>
  <c r="I561" i="16"/>
  <c r="I562" i="16"/>
  <c r="I563" i="16"/>
  <c r="I564" i="16"/>
  <c r="I565" i="16"/>
  <c r="I566" i="16"/>
  <c r="I567" i="16"/>
  <c r="I568" i="16"/>
  <c r="I569" i="16"/>
  <c r="I570" i="16"/>
  <c r="I571" i="16"/>
  <c r="I572" i="16"/>
  <c r="I573" i="16"/>
  <c r="I574" i="16"/>
  <c r="I575" i="16"/>
  <c r="I576" i="16"/>
  <c r="I577" i="16"/>
  <c r="I578" i="16"/>
  <c r="I579" i="16"/>
  <c r="I580" i="16"/>
  <c r="I581" i="16"/>
  <c r="I582" i="16"/>
  <c r="I583" i="16"/>
  <c r="I584" i="16"/>
  <c r="I585" i="16"/>
  <c r="I586" i="16"/>
  <c r="I587" i="16"/>
  <c r="I588" i="16"/>
  <c r="I589" i="16"/>
  <c r="I590" i="16"/>
  <c r="I591" i="16"/>
  <c r="I592" i="16"/>
  <c r="I593" i="16"/>
  <c r="I594" i="16"/>
  <c r="I595" i="16"/>
  <c r="I596" i="16"/>
  <c r="I597" i="16"/>
  <c r="I598" i="16"/>
  <c r="I599" i="16"/>
  <c r="I600" i="16"/>
  <c r="I601" i="16"/>
  <c r="I602" i="16"/>
  <c r="I603" i="16"/>
  <c r="I604" i="16"/>
  <c r="I605" i="16"/>
  <c r="I606" i="16"/>
  <c r="I607" i="16"/>
  <c r="I608" i="16"/>
  <c r="I609" i="16"/>
  <c r="I610" i="16"/>
  <c r="I611" i="16"/>
  <c r="I612" i="16"/>
  <c r="I613" i="16"/>
  <c r="I614" i="16"/>
  <c r="I615" i="16"/>
  <c r="I616" i="16"/>
  <c r="I617" i="16"/>
  <c r="I618" i="16"/>
  <c r="I619" i="16"/>
  <c r="I620" i="16"/>
  <c r="I621" i="16"/>
  <c r="I622" i="16"/>
  <c r="I623" i="16"/>
  <c r="I624" i="16"/>
  <c r="I625" i="16"/>
  <c r="I626" i="16"/>
  <c r="I627" i="16"/>
  <c r="I628" i="16"/>
  <c r="I629" i="16"/>
  <c r="I630" i="16"/>
  <c r="I631" i="16"/>
  <c r="I632" i="16"/>
  <c r="I633" i="16"/>
  <c r="I634" i="16"/>
  <c r="I635" i="16"/>
  <c r="I636" i="16"/>
  <c r="I637" i="16"/>
  <c r="I638" i="16"/>
  <c r="I639" i="16"/>
  <c r="I640" i="16"/>
  <c r="I641" i="16"/>
  <c r="I642" i="16"/>
  <c r="I643" i="16"/>
  <c r="I644" i="16"/>
  <c r="I645" i="16"/>
  <c r="I646" i="16"/>
  <c r="I647" i="16"/>
  <c r="I648" i="16"/>
  <c r="I649" i="16"/>
  <c r="I650" i="16"/>
  <c r="I651" i="16"/>
  <c r="I652" i="16"/>
  <c r="I653" i="16"/>
  <c r="I654" i="16"/>
  <c r="I655" i="16"/>
  <c r="I656" i="16"/>
  <c r="I657" i="16"/>
  <c r="I658" i="16"/>
  <c r="I659" i="16"/>
  <c r="I660" i="16"/>
  <c r="I661" i="16"/>
  <c r="I662" i="16"/>
  <c r="I663" i="16"/>
  <c r="I664" i="16"/>
  <c r="I665" i="16"/>
  <c r="I666" i="16"/>
  <c r="I667" i="16"/>
  <c r="I668" i="16"/>
  <c r="I669" i="16"/>
  <c r="I670" i="16"/>
  <c r="I671" i="16"/>
  <c r="I672" i="16"/>
  <c r="I673" i="16"/>
  <c r="I674" i="16"/>
  <c r="I675" i="16"/>
  <c r="I676" i="16"/>
  <c r="I677" i="16"/>
  <c r="I678" i="16"/>
  <c r="I679" i="16"/>
  <c r="I680" i="16"/>
  <c r="I681" i="16"/>
  <c r="I682" i="16"/>
  <c r="I683" i="16"/>
  <c r="I684" i="16"/>
  <c r="I685" i="16"/>
  <c r="I686" i="16"/>
  <c r="I687" i="16"/>
  <c r="I688" i="16"/>
  <c r="I689" i="16"/>
  <c r="I690" i="16"/>
  <c r="I691" i="16"/>
  <c r="I692" i="16"/>
  <c r="I693" i="16"/>
  <c r="I694" i="16"/>
  <c r="I695" i="16"/>
  <c r="I696" i="16"/>
  <c r="I697" i="16"/>
  <c r="I698" i="16"/>
  <c r="I699" i="16"/>
  <c r="I700" i="16"/>
  <c r="I701" i="16"/>
  <c r="I702" i="16"/>
  <c r="I703" i="16"/>
  <c r="I704" i="16"/>
  <c r="I705" i="16"/>
  <c r="I706" i="16"/>
  <c r="I707" i="16"/>
  <c r="I708" i="16"/>
  <c r="I709" i="16"/>
  <c r="I710" i="16"/>
  <c r="I711" i="16"/>
  <c r="I712" i="16"/>
  <c r="I713" i="16"/>
  <c r="I714" i="16"/>
  <c r="I715" i="16"/>
  <c r="I716" i="16"/>
  <c r="I717" i="16"/>
  <c r="I718" i="16"/>
  <c r="I719" i="16"/>
  <c r="I720" i="16"/>
  <c r="I721" i="16"/>
  <c r="I722" i="16"/>
  <c r="I723" i="16"/>
  <c r="D135" i="16"/>
  <c r="F136" i="16" s="1"/>
  <c r="E136" i="16"/>
  <c r="G136" i="16" s="1"/>
  <c r="D3" i="16"/>
  <c r="F5" i="16"/>
  <c r="G5" i="16"/>
  <c r="F6" i="16"/>
  <c r="G6" i="16"/>
  <c r="F7" i="16"/>
  <c r="G7" i="16"/>
  <c r="F8" i="16"/>
  <c r="G8" i="16"/>
  <c r="F9" i="16"/>
  <c r="G9" i="16"/>
  <c r="F10" i="16"/>
  <c r="G10" i="16"/>
  <c r="F11" i="16"/>
  <c r="G11" i="16"/>
  <c r="F12" i="16"/>
  <c r="G12" i="16"/>
  <c r="F13" i="16"/>
  <c r="G13" i="16"/>
  <c r="F14" i="16"/>
  <c r="G14" i="16"/>
  <c r="F15" i="16"/>
  <c r="G15" i="16"/>
  <c r="F16" i="16"/>
  <c r="G16" i="16"/>
  <c r="F17" i="16"/>
  <c r="G17" i="16"/>
  <c r="F18" i="16"/>
  <c r="G18" i="16"/>
  <c r="F19" i="16"/>
  <c r="G19" i="16"/>
  <c r="F20" i="16"/>
  <c r="G20" i="16"/>
  <c r="F21" i="16"/>
  <c r="G21" i="16"/>
  <c r="F22" i="16"/>
  <c r="G22" i="16"/>
  <c r="F23" i="16"/>
  <c r="G23" i="16"/>
  <c r="F24" i="16"/>
  <c r="G24" i="16"/>
  <c r="F25" i="16"/>
  <c r="G25" i="16"/>
  <c r="F26" i="16"/>
  <c r="G26" i="16"/>
  <c r="F27" i="16"/>
  <c r="G27" i="16"/>
  <c r="F28" i="16"/>
  <c r="G28" i="16"/>
  <c r="F29" i="16"/>
  <c r="G29" i="16"/>
  <c r="F30" i="16"/>
  <c r="G30" i="16"/>
  <c r="F31" i="16"/>
  <c r="G31" i="16"/>
  <c r="F32" i="16"/>
  <c r="G32" i="16"/>
  <c r="F33" i="16"/>
  <c r="G33" i="16"/>
  <c r="F34" i="16"/>
  <c r="G34" i="16"/>
  <c r="F35" i="16"/>
  <c r="G35" i="16"/>
  <c r="F36" i="16"/>
  <c r="G36" i="16"/>
  <c r="F37" i="16"/>
  <c r="G37" i="16"/>
  <c r="F38" i="16"/>
  <c r="G38" i="16"/>
  <c r="F39" i="16"/>
  <c r="G39" i="16"/>
  <c r="F40" i="16"/>
  <c r="G40" i="16"/>
  <c r="F41" i="16"/>
  <c r="G41" i="16"/>
  <c r="F42" i="16"/>
  <c r="G42" i="16"/>
  <c r="F43" i="16"/>
  <c r="G43" i="16"/>
  <c r="F44" i="16"/>
  <c r="G44" i="16"/>
  <c r="F45" i="16"/>
  <c r="G45" i="16"/>
  <c r="F46" i="16"/>
  <c r="G46" i="16"/>
  <c r="F47" i="16"/>
  <c r="G47" i="16"/>
  <c r="F48" i="16"/>
  <c r="G48" i="16"/>
  <c r="F49" i="16"/>
  <c r="G49" i="16"/>
  <c r="F50" i="16"/>
  <c r="G50" i="16"/>
  <c r="F51" i="16"/>
  <c r="G51" i="16"/>
  <c r="F52" i="16"/>
  <c r="G52" i="16"/>
  <c r="F53" i="16"/>
  <c r="G53" i="16"/>
  <c r="F54" i="16"/>
  <c r="G54" i="16"/>
  <c r="F55" i="16"/>
  <c r="G55" i="16"/>
  <c r="F56" i="16"/>
  <c r="G56" i="16"/>
  <c r="F57" i="16"/>
  <c r="G57" i="16"/>
  <c r="F58" i="16"/>
  <c r="G58" i="16"/>
  <c r="F59" i="16"/>
  <c r="G59" i="16"/>
  <c r="F60" i="16"/>
  <c r="G60" i="16"/>
  <c r="F61" i="16"/>
  <c r="G61" i="16"/>
  <c r="F62" i="16"/>
  <c r="G62" i="16"/>
  <c r="F63" i="16"/>
  <c r="G63" i="16"/>
  <c r="F64" i="16"/>
  <c r="G64" i="16"/>
  <c r="F65" i="16"/>
  <c r="G65" i="16"/>
  <c r="F66" i="16"/>
  <c r="G66" i="16"/>
  <c r="F67" i="16"/>
  <c r="G67" i="16"/>
  <c r="F68" i="16"/>
  <c r="G68" i="16"/>
  <c r="F69" i="16"/>
  <c r="G69" i="16"/>
  <c r="F70" i="16"/>
  <c r="G70" i="16"/>
  <c r="F71" i="16"/>
  <c r="G71" i="16"/>
  <c r="F72" i="16"/>
  <c r="G72" i="16"/>
  <c r="F73" i="16"/>
  <c r="G73" i="16"/>
  <c r="F74" i="16"/>
  <c r="G74" i="16"/>
  <c r="F75" i="16"/>
  <c r="G75" i="16"/>
  <c r="F76" i="16"/>
  <c r="G76" i="16"/>
  <c r="F77" i="16"/>
  <c r="G77" i="16"/>
  <c r="F78" i="16"/>
  <c r="G78" i="16"/>
  <c r="F79" i="16"/>
  <c r="G79" i="16"/>
  <c r="F80" i="16"/>
  <c r="G80" i="16"/>
  <c r="F81" i="16"/>
  <c r="G81" i="16"/>
  <c r="F82" i="16"/>
  <c r="G82" i="16"/>
  <c r="F83" i="16"/>
  <c r="G83" i="16"/>
  <c r="F84" i="16"/>
  <c r="G84" i="16"/>
  <c r="F85" i="16"/>
  <c r="G85" i="16"/>
  <c r="F86" i="16"/>
  <c r="G86" i="16"/>
  <c r="F87" i="16"/>
  <c r="G87" i="16"/>
  <c r="F88" i="16"/>
  <c r="G88" i="16"/>
  <c r="F89" i="16"/>
  <c r="G89" i="16"/>
  <c r="F90" i="16"/>
  <c r="G90" i="16"/>
  <c r="F91" i="16"/>
  <c r="G91" i="16"/>
  <c r="F92" i="16"/>
  <c r="G92" i="16"/>
  <c r="F93" i="16"/>
  <c r="G93" i="16"/>
  <c r="F94" i="16"/>
  <c r="G94" i="16"/>
  <c r="F95" i="16"/>
  <c r="G95" i="16"/>
  <c r="F96" i="16"/>
  <c r="G96" i="16"/>
  <c r="F97" i="16"/>
  <c r="G97" i="16"/>
  <c r="F98" i="16"/>
  <c r="G98" i="16"/>
  <c r="F99" i="16"/>
  <c r="G99" i="16"/>
  <c r="F100" i="16"/>
  <c r="G100" i="16"/>
  <c r="F101" i="16"/>
  <c r="G101" i="16"/>
  <c r="F102" i="16"/>
  <c r="G102" i="16"/>
  <c r="F103" i="16"/>
  <c r="G103" i="16"/>
  <c r="F104" i="16"/>
  <c r="G104" i="16"/>
  <c r="F105" i="16"/>
  <c r="G105" i="16"/>
  <c r="F106" i="16"/>
  <c r="G106" i="16"/>
  <c r="F107" i="16"/>
  <c r="G107" i="16"/>
  <c r="F108" i="16"/>
  <c r="G108" i="16"/>
  <c r="F109" i="16"/>
  <c r="G109" i="16"/>
  <c r="F110" i="16"/>
  <c r="G110" i="16"/>
  <c r="F111" i="16"/>
  <c r="G111" i="16"/>
  <c r="F112" i="16"/>
  <c r="G112" i="16"/>
  <c r="F113" i="16"/>
  <c r="G113" i="16"/>
  <c r="F114" i="16"/>
  <c r="G114" i="16"/>
  <c r="F115" i="16"/>
  <c r="G115" i="16"/>
  <c r="F116" i="16"/>
  <c r="G116" i="16"/>
  <c r="F117" i="16"/>
  <c r="G117" i="16"/>
  <c r="F118" i="16"/>
  <c r="G118" i="16"/>
  <c r="F119" i="16"/>
  <c r="G119" i="16"/>
  <c r="F120" i="16"/>
  <c r="G120" i="16"/>
  <c r="F121" i="16"/>
  <c r="G121" i="16"/>
  <c r="F122" i="16"/>
  <c r="G122" i="16"/>
  <c r="F123" i="16"/>
  <c r="G123" i="16"/>
  <c r="F124" i="16"/>
  <c r="G124" i="16"/>
  <c r="F125" i="16"/>
  <c r="G125" i="16"/>
  <c r="F126" i="16"/>
  <c r="G126" i="16"/>
  <c r="F127" i="16"/>
  <c r="G127" i="16"/>
  <c r="F128" i="16"/>
  <c r="G128" i="16"/>
  <c r="F129" i="16"/>
  <c r="G129" i="16"/>
  <c r="F130" i="16"/>
  <c r="G130" i="16"/>
  <c r="F131" i="16"/>
  <c r="G131" i="16"/>
  <c r="F132" i="16"/>
  <c r="G132" i="16"/>
  <c r="F133" i="16"/>
  <c r="G133" i="16"/>
  <c r="F134" i="16"/>
  <c r="G134" i="16"/>
  <c r="F135" i="16"/>
  <c r="G135" i="16"/>
  <c r="F137" i="16"/>
  <c r="G137" i="16"/>
  <c r="F138" i="16"/>
  <c r="G138" i="16"/>
  <c r="F139" i="16"/>
  <c r="G139" i="16"/>
  <c r="F140" i="16"/>
  <c r="G140" i="16"/>
  <c r="F141" i="16"/>
  <c r="G141" i="16"/>
  <c r="F142" i="16"/>
  <c r="G142" i="16"/>
  <c r="F143" i="16"/>
  <c r="G143" i="16"/>
  <c r="F144" i="16"/>
  <c r="G144" i="16"/>
  <c r="F145" i="16"/>
  <c r="G145" i="16"/>
  <c r="F146" i="16"/>
  <c r="G146" i="16"/>
  <c r="F147" i="16"/>
  <c r="G147" i="16"/>
  <c r="F148" i="16"/>
  <c r="G148" i="16"/>
  <c r="F149" i="16"/>
  <c r="G149" i="16"/>
  <c r="F150" i="16"/>
  <c r="G150" i="16"/>
  <c r="F151" i="16"/>
  <c r="G151" i="16"/>
  <c r="F152" i="16"/>
  <c r="G152" i="16"/>
  <c r="F153" i="16"/>
  <c r="G153" i="16"/>
  <c r="F154" i="16"/>
  <c r="G154" i="16"/>
  <c r="F155" i="16"/>
  <c r="G155" i="16"/>
  <c r="F156" i="16"/>
  <c r="G156" i="16"/>
  <c r="F157" i="16"/>
  <c r="G157" i="16"/>
  <c r="F158" i="16"/>
  <c r="G158" i="16"/>
  <c r="F159" i="16"/>
  <c r="G159" i="16"/>
  <c r="F160" i="16"/>
  <c r="G160" i="16"/>
  <c r="F161" i="16"/>
  <c r="G161" i="16"/>
  <c r="F162" i="16"/>
  <c r="G162" i="16"/>
  <c r="F163" i="16"/>
  <c r="G163" i="16"/>
  <c r="F164" i="16"/>
  <c r="G164" i="16"/>
  <c r="F165" i="16"/>
  <c r="G165" i="16"/>
  <c r="F166" i="16"/>
  <c r="G166" i="16"/>
  <c r="F167" i="16"/>
  <c r="G167" i="16"/>
  <c r="F168" i="16"/>
  <c r="G168" i="16"/>
  <c r="F169" i="16"/>
  <c r="G169" i="16"/>
  <c r="F170" i="16"/>
  <c r="G170" i="16"/>
  <c r="F171" i="16"/>
  <c r="G171" i="16"/>
  <c r="F172" i="16"/>
  <c r="G172" i="16"/>
  <c r="F173" i="16"/>
  <c r="G173" i="16"/>
  <c r="F174" i="16"/>
  <c r="G174" i="16"/>
  <c r="F175" i="16"/>
  <c r="G175" i="16"/>
  <c r="F176" i="16"/>
  <c r="G176" i="16"/>
  <c r="F177" i="16"/>
  <c r="G177" i="16"/>
  <c r="F178" i="16"/>
  <c r="G178" i="16"/>
  <c r="F179" i="16"/>
  <c r="G179" i="16"/>
  <c r="F180" i="16"/>
  <c r="G180" i="16"/>
  <c r="F181" i="16"/>
  <c r="G181" i="16"/>
  <c r="F182" i="16"/>
  <c r="G182" i="16"/>
  <c r="F183" i="16"/>
  <c r="G183" i="16"/>
  <c r="F184" i="16"/>
  <c r="G184" i="16"/>
  <c r="F185" i="16"/>
  <c r="G185" i="16"/>
  <c r="F186" i="16"/>
  <c r="G186" i="16"/>
  <c r="F187" i="16"/>
  <c r="G187" i="16"/>
  <c r="F188" i="16"/>
  <c r="G188" i="16"/>
  <c r="F189" i="16"/>
  <c r="G189" i="16"/>
  <c r="F190" i="16"/>
  <c r="G190" i="16"/>
  <c r="F191" i="16"/>
  <c r="G191" i="16"/>
  <c r="F192" i="16"/>
  <c r="G192" i="16"/>
  <c r="F193" i="16"/>
  <c r="G193" i="16"/>
  <c r="F194" i="16"/>
  <c r="G194" i="16"/>
  <c r="F195" i="16"/>
  <c r="G195" i="16"/>
  <c r="F196" i="16"/>
  <c r="G196" i="16"/>
  <c r="F197" i="16"/>
  <c r="G197" i="16"/>
  <c r="F198" i="16"/>
  <c r="G198" i="16"/>
  <c r="F199" i="16"/>
  <c r="G199" i="16"/>
  <c r="F200" i="16"/>
  <c r="G200" i="16"/>
  <c r="F201" i="16"/>
  <c r="G201" i="16"/>
  <c r="F202" i="16"/>
  <c r="G202" i="16"/>
  <c r="F203" i="16"/>
  <c r="G203" i="16"/>
  <c r="F204" i="16"/>
  <c r="G204" i="16"/>
  <c r="F205" i="16"/>
  <c r="G205" i="16"/>
  <c r="F206" i="16"/>
  <c r="G206" i="16"/>
  <c r="F207" i="16"/>
  <c r="G207" i="16"/>
  <c r="F208" i="16"/>
  <c r="G208" i="16"/>
  <c r="F209" i="16"/>
  <c r="G209" i="16"/>
  <c r="F210" i="16"/>
  <c r="G210" i="16"/>
  <c r="F211" i="16"/>
  <c r="G211" i="16"/>
  <c r="F212" i="16"/>
  <c r="G212" i="16"/>
  <c r="F213" i="16"/>
  <c r="G213" i="16"/>
  <c r="F214" i="16"/>
  <c r="G214" i="16"/>
  <c r="F215" i="16"/>
  <c r="G215" i="16"/>
  <c r="F216" i="16"/>
  <c r="G216" i="16"/>
  <c r="F217" i="16"/>
  <c r="G217" i="16"/>
  <c r="F218" i="16"/>
  <c r="G218" i="16"/>
  <c r="F219" i="16"/>
  <c r="G219" i="16"/>
  <c r="F220" i="16"/>
  <c r="G220" i="16"/>
  <c r="F221" i="16"/>
  <c r="G221" i="16"/>
  <c r="F222" i="16"/>
  <c r="G222" i="16"/>
  <c r="F223" i="16"/>
  <c r="G223" i="16"/>
  <c r="F224" i="16"/>
  <c r="G224" i="16"/>
  <c r="F225" i="16"/>
  <c r="G225" i="16"/>
  <c r="F226" i="16"/>
  <c r="G226" i="16"/>
  <c r="F227" i="16"/>
  <c r="G227" i="16"/>
  <c r="F228" i="16"/>
  <c r="G228" i="16"/>
  <c r="F229" i="16"/>
  <c r="G229" i="16"/>
  <c r="F230" i="16"/>
  <c r="G230" i="16"/>
  <c r="F231" i="16"/>
  <c r="G231" i="16"/>
  <c r="F232" i="16"/>
  <c r="G232" i="16"/>
  <c r="F233" i="16"/>
  <c r="G233" i="16"/>
  <c r="F234" i="16"/>
  <c r="G234" i="16"/>
  <c r="F235" i="16"/>
  <c r="G235" i="16"/>
  <c r="F236" i="16"/>
  <c r="G236" i="16"/>
  <c r="F237" i="16"/>
  <c r="G237" i="16"/>
  <c r="F238" i="16"/>
  <c r="G238" i="16"/>
  <c r="F239" i="16"/>
  <c r="G239" i="16"/>
  <c r="F240" i="16"/>
  <c r="G240" i="16"/>
  <c r="F241" i="16"/>
  <c r="G241" i="16"/>
  <c r="F242" i="16"/>
  <c r="G242" i="16"/>
  <c r="F243" i="16"/>
  <c r="G243" i="16"/>
  <c r="F244" i="16"/>
  <c r="G244" i="16"/>
  <c r="F245" i="16"/>
  <c r="G245" i="16"/>
  <c r="F246" i="16"/>
  <c r="G246" i="16"/>
  <c r="F247" i="16"/>
  <c r="G247" i="16"/>
  <c r="F248" i="16"/>
  <c r="G248" i="16"/>
  <c r="F249" i="16"/>
  <c r="G249" i="16"/>
  <c r="F250" i="16"/>
  <c r="G250" i="16"/>
  <c r="F251" i="16"/>
  <c r="G251" i="16"/>
  <c r="F252" i="16"/>
  <c r="G252" i="16"/>
  <c r="F253" i="16"/>
  <c r="G253" i="16"/>
  <c r="F254" i="16"/>
  <c r="G254" i="16"/>
  <c r="F255" i="16"/>
  <c r="G255" i="16"/>
  <c r="F256" i="16"/>
  <c r="G256" i="16"/>
  <c r="F257" i="16"/>
  <c r="G257" i="16"/>
  <c r="F258" i="16"/>
  <c r="G258" i="16"/>
  <c r="F259" i="16"/>
  <c r="G259" i="16"/>
  <c r="F260" i="16"/>
  <c r="G260" i="16"/>
  <c r="F261" i="16"/>
  <c r="G261" i="16"/>
  <c r="F262" i="16"/>
  <c r="G262" i="16"/>
  <c r="F263" i="16"/>
  <c r="G263" i="16"/>
  <c r="F264" i="16"/>
  <c r="G264" i="16"/>
  <c r="F265" i="16"/>
  <c r="G265" i="16"/>
  <c r="F266" i="16"/>
  <c r="G266" i="16"/>
  <c r="F267" i="16"/>
  <c r="G267" i="16"/>
  <c r="F268" i="16"/>
  <c r="G268" i="16"/>
  <c r="F269" i="16"/>
  <c r="G269" i="16"/>
  <c r="F270" i="16"/>
  <c r="G270" i="16"/>
  <c r="F271" i="16"/>
  <c r="G271" i="16"/>
  <c r="F272" i="16"/>
  <c r="G272" i="16"/>
  <c r="F273" i="16"/>
  <c r="G273" i="16"/>
  <c r="F274" i="16"/>
  <c r="G274" i="16"/>
  <c r="F275" i="16"/>
  <c r="G275" i="16"/>
  <c r="F276" i="16"/>
  <c r="G276" i="16"/>
  <c r="F277" i="16"/>
  <c r="G277" i="16"/>
  <c r="F278" i="16"/>
  <c r="G278" i="16"/>
  <c r="F279" i="16"/>
  <c r="G279" i="16"/>
  <c r="F280" i="16"/>
  <c r="G280" i="16"/>
  <c r="F281" i="16"/>
  <c r="G281" i="16"/>
  <c r="F282" i="16"/>
  <c r="G282" i="16"/>
  <c r="F283" i="16"/>
  <c r="G283" i="16"/>
  <c r="F284" i="16"/>
  <c r="G284" i="16"/>
  <c r="F285" i="16"/>
  <c r="G285" i="16"/>
  <c r="F286" i="16"/>
  <c r="G286" i="16"/>
  <c r="F287" i="16"/>
  <c r="G287" i="16"/>
  <c r="F288" i="16"/>
  <c r="G288" i="16"/>
  <c r="F289" i="16"/>
  <c r="G289" i="16"/>
  <c r="F290" i="16"/>
  <c r="G290" i="16"/>
  <c r="F291" i="16"/>
  <c r="G291" i="16"/>
  <c r="F292" i="16"/>
  <c r="G292" i="16"/>
  <c r="F293" i="16"/>
  <c r="G293" i="16"/>
  <c r="F294" i="16"/>
  <c r="G294" i="16"/>
  <c r="F295" i="16"/>
  <c r="G295" i="16"/>
  <c r="F296" i="16"/>
  <c r="G296" i="16"/>
  <c r="F297" i="16"/>
  <c r="G297" i="16"/>
  <c r="F298" i="16"/>
  <c r="G298" i="16"/>
  <c r="F299" i="16"/>
  <c r="G299" i="16"/>
  <c r="F300" i="16"/>
  <c r="G300" i="16"/>
  <c r="F301" i="16"/>
  <c r="G301" i="16"/>
  <c r="F302" i="16"/>
  <c r="G302" i="16"/>
  <c r="F303" i="16"/>
  <c r="G303" i="16"/>
  <c r="F304" i="16"/>
  <c r="G304" i="16"/>
  <c r="F305" i="16"/>
  <c r="G305" i="16"/>
  <c r="F306" i="16"/>
  <c r="G306" i="16"/>
  <c r="F307" i="16"/>
  <c r="G307" i="16"/>
  <c r="F308" i="16"/>
  <c r="G308" i="16"/>
  <c r="F309" i="16"/>
  <c r="G309" i="16"/>
  <c r="F310" i="16"/>
  <c r="G310" i="16"/>
  <c r="F311" i="16"/>
  <c r="G311" i="16"/>
  <c r="F312" i="16"/>
  <c r="G312" i="16"/>
  <c r="F313" i="16"/>
  <c r="G313" i="16"/>
  <c r="F314" i="16"/>
  <c r="G314" i="16"/>
  <c r="F315" i="16"/>
  <c r="G315" i="16"/>
  <c r="F316" i="16"/>
  <c r="G316" i="16"/>
  <c r="F317" i="16"/>
  <c r="G317" i="16"/>
  <c r="F318" i="16"/>
  <c r="G318" i="16"/>
  <c r="F319" i="16"/>
  <c r="G319" i="16"/>
  <c r="F320" i="16"/>
  <c r="G320" i="16"/>
  <c r="F321" i="16"/>
  <c r="G321" i="16"/>
  <c r="F322" i="16"/>
  <c r="G322" i="16"/>
  <c r="F323" i="16"/>
  <c r="G323" i="16"/>
  <c r="F324" i="16"/>
  <c r="G324" i="16"/>
  <c r="F325" i="16"/>
  <c r="G325" i="16"/>
  <c r="F326" i="16"/>
  <c r="G326" i="16"/>
  <c r="F327" i="16"/>
  <c r="G327" i="16"/>
  <c r="F328" i="16"/>
  <c r="G328" i="16"/>
  <c r="F329" i="16"/>
  <c r="G329" i="16"/>
  <c r="F330" i="16"/>
  <c r="G330" i="16"/>
  <c r="F331" i="16"/>
  <c r="G331" i="16"/>
  <c r="F332" i="16"/>
  <c r="G332" i="16"/>
  <c r="F333" i="16"/>
  <c r="G333" i="16"/>
  <c r="F334" i="16"/>
  <c r="G334" i="16"/>
  <c r="F335" i="16"/>
  <c r="G335" i="16"/>
  <c r="F336" i="16"/>
  <c r="G336" i="16"/>
  <c r="F337" i="16"/>
  <c r="G337" i="16"/>
  <c r="F338" i="16"/>
  <c r="G338" i="16"/>
  <c r="F339" i="16"/>
  <c r="G339" i="16"/>
  <c r="F340" i="16"/>
  <c r="G340" i="16"/>
  <c r="F341" i="16"/>
  <c r="G341" i="16"/>
  <c r="F342" i="16"/>
  <c r="G342" i="16"/>
  <c r="F343" i="16"/>
  <c r="G343" i="16"/>
  <c r="F344" i="16"/>
  <c r="G344" i="16"/>
  <c r="F345" i="16"/>
  <c r="G345" i="16"/>
  <c r="F346" i="16"/>
  <c r="G346" i="16"/>
  <c r="F347" i="16"/>
  <c r="G347" i="16"/>
  <c r="F348" i="16"/>
  <c r="G348" i="16"/>
  <c r="F349" i="16"/>
  <c r="G349" i="16"/>
  <c r="F350" i="16"/>
  <c r="G350" i="16"/>
  <c r="F351" i="16"/>
  <c r="G351" i="16"/>
  <c r="F352" i="16"/>
  <c r="G352" i="16"/>
  <c r="F353" i="16"/>
  <c r="G353" i="16"/>
  <c r="F354" i="16"/>
  <c r="G354" i="16"/>
  <c r="F355" i="16"/>
  <c r="G355" i="16"/>
  <c r="F356" i="16"/>
  <c r="G356" i="16"/>
  <c r="F357" i="16"/>
  <c r="G357" i="16"/>
  <c r="F358" i="16"/>
  <c r="G358" i="16"/>
  <c r="F359" i="16"/>
  <c r="G359" i="16"/>
  <c r="F360" i="16"/>
  <c r="G360" i="16"/>
  <c r="F361" i="16"/>
  <c r="G361" i="16"/>
  <c r="F362" i="16"/>
  <c r="G362" i="16"/>
  <c r="F363" i="16"/>
  <c r="G363" i="16"/>
  <c r="F364" i="16"/>
  <c r="G364" i="16"/>
  <c r="F365" i="16"/>
  <c r="G365" i="16"/>
  <c r="F366" i="16"/>
  <c r="G366" i="16"/>
  <c r="F367" i="16"/>
  <c r="G367" i="16"/>
  <c r="F368" i="16"/>
  <c r="G368" i="16"/>
  <c r="F369" i="16"/>
  <c r="G369" i="16"/>
  <c r="F370" i="16"/>
  <c r="G370" i="16"/>
  <c r="F371" i="16"/>
  <c r="G371" i="16"/>
  <c r="F372" i="16"/>
  <c r="G372" i="16"/>
  <c r="F373" i="16"/>
  <c r="G373" i="16"/>
  <c r="F374" i="16"/>
  <c r="G374" i="16"/>
  <c r="F375" i="16"/>
  <c r="G375" i="16"/>
  <c r="F376" i="16"/>
  <c r="G376" i="16"/>
  <c r="F377" i="16"/>
  <c r="G377" i="16"/>
  <c r="F378" i="16"/>
  <c r="G378" i="16"/>
  <c r="F379" i="16"/>
  <c r="G379" i="16"/>
  <c r="F380" i="16"/>
  <c r="G380" i="16"/>
  <c r="F381" i="16"/>
  <c r="G381" i="16"/>
  <c r="F382" i="16"/>
  <c r="G382" i="16"/>
  <c r="F383" i="16"/>
  <c r="G383" i="16"/>
  <c r="F384" i="16"/>
  <c r="G384" i="16"/>
  <c r="F385" i="16"/>
  <c r="G385" i="16"/>
  <c r="F386" i="16"/>
  <c r="G386" i="16"/>
  <c r="F387" i="16"/>
  <c r="G387" i="16"/>
  <c r="F388" i="16"/>
  <c r="G388" i="16"/>
  <c r="F389" i="16"/>
  <c r="G389" i="16"/>
  <c r="F390" i="16"/>
  <c r="G390" i="16"/>
  <c r="F391" i="16"/>
  <c r="G391" i="16"/>
  <c r="F392" i="16"/>
  <c r="G392" i="16"/>
  <c r="F393" i="16"/>
  <c r="G393" i="16"/>
  <c r="F394" i="16"/>
  <c r="G394" i="16"/>
  <c r="F395" i="16"/>
  <c r="G395" i="16"/>
  <c r="F396" i="16"/>
  <c r="G396" i="16"/>
  <c r="F397" i="16"/>
  <c r="G397" i="16"/>
  <c r="F398" i="16"/>
  <c r="G398" i="16"/>
  <c r="F399" i="16"/>
  <c r="G399" i="16"/>
  <c r="F400" i="16"/>
  <c r="G400" i="16"/>
  <c r="F401" i="16"/>
  <c r="G401" i="16"/>
  <c r="F402" i="16"/>
  <c r="G402" i="16"/>
  <c r="F403" i="16"/>
  <c r="G403" i="16"/>
  <c r="F404" i="16"/>
  <c r="G404" i="16"/>
  <c r="F405" i="16"/>
  <c r="G405" i="16"/>
  <c r="F406" i="16"/>
  <c r="G406" i="16"/>
  <c r="F407" i="16"/>
  <c r="G407" i="16"/>
  <c r="F408" i="16"/>
  <c r="G408" i="16"/>
  <c r="F409" i="16"/>
  <c r="G409" i="16"/>
  <c r="F410" i="16"/>
  <c r="G410" i="16"/>
  <c r="F411" i="16"/>
  <c r="G411" i="16"/>
  <c r="F412" i="16"/>
  <c r="G412" i="16"/>
  <c r="F413" i="16"/>
  <c r="G413" i="16"/>
  <c r="F414" i="16"/>
  <c r="G414" i="16"/>
  <c r="F415" i="16"/>
  <c r="G415" i="16"/>
  <c r="F416" i="16"/>
  <c r="G416" i="16"/>
  <c r="F417" i="16"/>
  <c r="G417" i="16"/>
  <c r="F418" i="16"/>
  <c r="G418" i="16"/>
  <c r="F419" i="16"/>
  <c r="G419" i="16"/>
  <c r="F420" i="16"/>
  <c r="G420" i="16"/>
  <c r="F421" i="16"/>
  <c r="G421" i="16"/>
  <c r="F422" i="16"/>
  <c r="G422" i="16"/>
  <c r="F423" i="16"/>
  <c r="G423" i="16"/>
  <c r="F424" i="16"/>
  <c r="G424" i="16"/>
  <c r="F425" i="16"/>
  <c r="G425" i="16"/>
  <c r="F426" i="16"/>
  <c r="G426" i="16"/>
  <c r="F427" i="16"/>
  <c r="G427" i="16"/>
  <c r="F428" i="16"/>
  <c r="G428" i="16"/>
  <c r="F429" i="16"/>
  <c r="G429" i="16"/>
  <c r="F430" i="16"/>
  <c r="G430" i="16"/>
  <c r="F431" i="16"/>
  <c r="G431" i="16"/>
  <c r="F432" i="16"/>
  <c r="G432" i="16"/>
  <c r="F433" i="16"/>
  <c r="G433" i="16"/>
  <c r="F434" i="16"/>
  <c r="G434" i="16"/>
  <c r="F435" i="16"/>
  <c r="G435" i="16"/>
  <c r="F436" i="16"/>
  <c r="G436" i="16"/>
  <c r="F437" i="16"/>
  <c r="G437" i="16"/>
  <c r="F438" i="16"/>
  <c r="G438" i="16"/>
  <c r="F439" i="16"/>
  <c r="G439" i="16"/>
  <c r="F440" i="16"/>
  <c r="G440" i="16"/>
  <c r="F441" i="16"/>
  <c r="G441" i="16"/>
  <c r="F442" i="16"/>
  <c r="G442" i="16"/>
  <c r="F443" i="16"/>
  <c r="G443" i="16"/>
  <c r="F444" i="16"/>
  <c r="G444" i="16"/>
  <c r="F445" i="16"/>
  <c r="G445" i="16"/>
  <c r="F446" i="16"/>
  <c r="G446" i="16"/>
  <c r="F447" i="16"/>
  <c r="G447" i="16"/>
  <c r="F448" i="16"/>
  <c r="G448" i="16"/>
  <c r="F449" i="16"/>
  <c r="G449" i="16"/>
  <c r="F450" i="16"/>
  <c r="G450" i="16"/>
  <c r="F451" i="16"/>
  <c r="G451" i="16"/>
  <c r="F452" i="16"/>
  <c r="G452" i="16"/>
  <c r="F453" i="16"/>
  <c r="G453" i="16"/>
  <c r="F454" i="16"/>
  <c r="G454" i="16"/>
  <c r="F455" i="16"/>
  <c r="G455" i="16"/>
  <c r="F456" i="16"/>
  <c r="G456" i="16"/>
  <c r="F457" i="16"/>
  <c r="G457" i="16"/>
  <c r="F458" i="16"/>
  <c r="G458" i="16"/>
  <c r="F459" i="16"/>
  <c r="G459" i="16"/>
  <c r="F460" i="16"/>
  <c r="G460" i="16"/>
  <c r="F461" i="16"/>
  <c r="G461" i="16"/>
  <c r="F462" i="16"/>
  <c r="G462" i="16"/>
  <c r="F463" i="16"/>
  <c r="G463" i="16"/>
  <c r="F464" i="16"/>
  <c r="G464" i="16"/>
  <c r="F465" i="16"/>
  <c r="G465" i="16"/>
  <c r="F466" i="16"/>
  <c r="G466" i="16"/>
  <c r="F467" i="16"/>
  <c r="G467" i="16"/>
  <c r="F468" i="16"/>
  <c r="G468" i="16"/>
  <c r="F469" i="16"/>
  <c r="G469" i="16"/>
  <c r="F470" i="16"/>
  <c r="G470" i="16"/>
  <c r="F471" i="16"/>
  <c r="G471" i="16"/>
  <c r="F472" i="16"/>
  <c r="G472" i="16"/>
  <c r="F473" i="16"/>
  <c r="G473" i="16"/>
  <c r="F474" i="16"/>
  <c r="G474" i="16"/>
  <c r="F475" i="16"/>
  <c r="G475" i="16"/>
  <c r="F476" i="16"/>
  <c r="G476" i="16"/>
  <c r="F477" i="16"/>
  <c r="G477" i="16"/>
  <c r="F478" i="16"/>
  <c r="G478" i="16"/>
  <c r="F479" i="16"/>
  <c r="G479" i="16"/>
  <c r="F480" i="16"/>
  <c r="G480" i="16"/>
  <c r="F481" i="16"/>
  <c r="G481" i="16"/>
  <c r="F482" i="16"/>
  <c r="G482" i="16"/>
  <c r="F483" i="16"/>
  <c r="G483" i="16"/>
  <c r="F484" i="16"/>
  <c r="G484" i="16"/>
  <c r="F485" i="16"/>
  <c r="G485" i="16"/>
  <c r="F486" i="16"/>
  <c r="G486" i="16"/>
  <c r="F487" i="16"/>
  <c r="G487" i="16"/>
  <c r="F488" i="16"/>
  <c r="G488" i="16"/>
  <c r="F489" i="16"/>
  <c r="G489" i="16"/>
  <c r="F490" i="16"/>
  <c r="G490" i="16"/>
  <c r="F491" i="16"/>
  <c r="G491" i="16"/>
  <c r="F492" i="16"/>
  <c r="G492" i="16"/>
  <c r="F493" i="16"/>
  <c r="G493" i="16"/>
  <c r="F494" i="16"/>
  <c r="G494" i="16"/>
  <c r="F495" i="16"/>
  <c r="G495" i="16"/>
  <c r="F496" i="16"/>
  <c r="G496" i="16"/>
  <c r="F497" i="16"/>
  <c r="G497" i="16"/>
  <c r="F498" i="16"/>
  <c r="G498" i="16"/>
  <c r="F499" i="16"/>
  <c r="G499" i="16"/>
  <c r="F500" i="16"/>
  <c r="G500" i="16"/>
  <c r="F501" i="16"/>
  <c r="G501" i="16"/>
  <c r="F502" i="16"/>
  <c r="G502" i="16"/>
  <c r="F503" i="16"/>
  <c r="G503" i="16"/>
  <c r="F504" i="16"/>
  <c r="G504" i="16"/>
  <c r="F505" i="16"/>
  <c r="G505" i="16"/>
  <c r="F506" i="16"/>
  <c r="G506" i="16"/>
  <c r="F507" i="16"/>
  <c r="G507" i="16"/>
  <c r="F508" i="16"/>
  <c r="G508" i="16"/>
  <c r="F509" i="16"/>
  <c r="G509" i="16"/>
  <c r="F510" i="16"/>
  <c r="G510" i="16"/>
  <c r="F511" i="16"/>
  <c r="G511" i="16"/>
  <c r="F512" i="16"/>
  <c r="G512" i="16"/>
  <c r="F513" i="16"/>
  <c r="G513" i="16"/>
  <c r="F514" i="16"/>
  <c r="G514" i="16"/>
  <c r="F515" i="16"/>
  <c r="G515" i="16"/>
  <c r="F516" i="16"/>
  <c r="G516" i="16"/>
  <c r="F517" i="16"/>
  <c r="G517" i="16"/>
  <c r="F518" i="16"/>
  <c r="G518" i="16"/>
  <c r="F519" i="16"/>
  <c r="G519" i="16"/>
  <c r="F520" i="16"/>
  <c r="G520" i="16"/>
  <c r="F521" i="16"/>
  <c r="G521" i="16"/>
  <c r="F522" i="16"/>
  <c r="G522" i="16"/>
  <c r="F523" i="16"/>
  <c r="G523" i="16"/>
  <c r="F524" i="16"/>
  <c r="G524" i="16"/>
  <c r="F525" i="16"/>
  <c r="G525" i="16"/>
  <c r="F526" i="16"/>
  <c r="G526" i="16"/>
  <c r="F527" i="16"/>
  <c r="G527" i="16"/>
  <c r="F528" i="16"/>
  <c r="G528" i="16"/>
  <c r="F529" i="16"/>
  <c r="G529" i="16"/>
  <c r="F530" i="16"/>
  <c r="G530" i="16"/>
  <c r="F531" i="16"/>
  <c r="G531" i="16"/>
  <c r="F532" i="16"/>
  <c r="G532" i="16"/>
  <c r="F533" i="16"/>
  <c r="G533" i="16"/>
  <c r="F534" i="16"/>
  <c r="G534" i="16"/>
  <c r="F535" i="16"/>
  <c r="G535" i="16"/>
  <c r="F536" i="16"/>
  <c r="G536" i="16"/>
  <c r="F537" i="16"/>
  <c r="G537" i="16"/>
  <c r="F538" i="16"/>
  <c r="G538" i="16"/>
  <c r="F539" i="16"/>
  <c r="G539" i="16"/>
  <c r="F540" i="16"/>
  <c r="G540" i="16"/>
  <c r="F541" i="16"/>
  <c r="G541" i="16"/>
  <c r="F542" i="16"/>
  <c r="G542" i="16"/>
  <c r="F543" i="16"/>
  <c r="G543" i="16"/>
  <c r="F544" i="16"/>
  <c r="G544" i="16"/>
  <c r="F545" i="16"/>
  <c r="G545" i="16"/>
  <c r="F546" i="16"/>
  <c r="G546" i="16"/>
  <c r="F547" i="16"/>
  <c r="G547" i="16"/>
  <c r="F548" i="16"/>
  <c r="G548" i="16"/>
  <c r="F549" i="16"/>
  <c r="G549" i="16"/>
  <c r="F550" i="16"/>
  <c r="G550" i="16"/>
  <c r="F551" i="16"/>
  <c r="G551" i="16"/>
  <c r="F552" i="16"/>
  <c r="G552" i="16"/>
  <c r="F553" i="16"/>
  <c r="G553" i="16"/>
  <c r="F554" i="16"/>
  <c r="G554" i="16"/>
  <c r="F555" i="16"/>
  <c r="G555" i="16"/>
  <c r="F556" i="16"/>
  <c r="G556" i="16"/>
  <c r="F557" i="16"/>
  <c r="G557" i="16"/>
  <c r="F558" i="16"/>
  <c r="G558" i="16"/>
  <c r="F559" i="16"/>
  <c r="G559" i="16"/>
  <c r="F560" i="16"/>
  <c r="G560" i="16"/>
  <c r="F561" i="16"/>
  <c r="G561" i="16"/>
  <c r="F562" i="16"/>
  <c r="G562" i="16"/>
  <c r="F563" i="16"/>
  <c r="G563" i="16"/>
  <c r="F564" i="16"/>
  <c r="G564" i="16"/>
  <c r="F565" i="16"/>
  <c r="G565" i="16"/>
  <c r="F566" i="16"/>
  <c r="G566" i="16"/>
  <c r="F567" i="16"/>
  <c r="G567" i="16"/>
  <c r="F568" i="16"/>
  <c r="G568" i="16"/>
  <c r="F569" i="16"/>
  <c r="G569" i="16"/>
  <c r="F570" i="16"/>
  <c r="G570" i="16"/>
  <c r="F571" i="16"/>
  <c r="G571" i="16"/>
  <c r="F572" i="16"/>
  <c r="G572" i="16"/>
  <c r="F573" i="16"/>
  <c r="G573" i="16"/>
  <c r="F574" i="16"/>
  <c r="G574" i="16"/>
  <c r="F575" i="16"/>
  <c r="G575" i="16"/>
  <c r="F576" i="16"/>
  <c r="G576" i="16"/>
  <c r="F577" i="16"/>
  <c r="G577" i="16"/>
  <c r="F578" i="16"/>
  <c r="G578" i="16"/>
  <c r="F579" i="16"/>
  <c r="G579" i="16"/>
  <c r="F580" i="16"/>
  <c r="G580" i="16"/>
  <c r="F581" i="16"/>
  <c r="G581" i="16"/>
  <c r="F582" i="16"/>
  <c r="G582" i="16"/>
  <c r="F583" i="16"/>
  <c r="G583" i="16"/>
  <c r="F584" i="16"/>
  <c r="G584" i="16"/>
  <c r="F585" i="16"/>
  <c r="G585" i="16"/>
  <c r="F586" i="16"/>
  <c r="G586" i="16"/>
  <c r="F587" i="16"/>
  <c r="G587" i="16"/>
  <c r="F588" i="16"/>
  <c r="G588" i="16"/>
  <c r="F589" i="16"/>
  <c r="G589" i="16"/>
  <c r="F590" i="16"/>
  <c r="G590" i="16"/>
  <c r="F591" i="16"/>
  <c r="G591" i="16"/>
  <c r="F592" i="16"/>
  <c r="G592" i="16"/>
  <c r="F593" i="16"/>
  <c r="G593" i="16"/>
  <c r="F594" i="16"/>
  <c r="G594" i="16"/>
  <c r="F595" i="16"/>
  <c r="G595" i="16"/>
  <c r="F596" i="16"/>
  <c r="G596" i="16"/>
  <c r="F597" i="16"/>
  <c r="G597" i="16"/>
  <c r="F598" i="16"/>
  <c r="G598" i="16"/>
  <c r="F599" i="16"/>
  <c r="G599" i="16"/>
  <c r="F600" i="16"/>
  <c r="G600" i="16"/>
  <c r="F601" i="16"/>
  <c r="G601" i="16"/>
  <c r="F602" i="16"/>
  <c r="G602" i="16"/>
  <c r="F603" i="16"/>
  <c r="G603" i="16"/>
  <c r="F604" i="16"/>
  <c r="G604" i="16"/>
  <c r="F605" i="16"/>
  <c r="G605" i="16"/>
  <c r="F606" i="16"/>
  <c r="G606" i="16"/>
  <c r="F607" i="16"/>
  <c r="G607" i="16"/>
  <c r="F608" i="16"/>
  <c r="G608" i="16"/>
  <c r="F609" i="16"/>
  <c r="G609" i="16"/>
  <c r="F610" i="16"/>
  <c r="G610" i="16"/>
  <c r="F611" i="16"/>
  <c r="G611" i="16"/>
  <c r="F612" i="16"/>
  <c r="G612" i="16"/>
  <c r="F613" i="16"/>
  <c r="G613" i="16"/>
  <c r="F614" i="16"/>
  <c r="G614" i="16"/>
  <c r="F615" i="16"/>
  <c r="G615" i="16"/>
  <c r="F616" i="16"/>
  <c r="G616" i="16"/>
  <c r="F617" i="16"/>
  <c r="G617" i="16"/>
  <c r="F618" i="16"/>
  <c r="G618" i="16"/>
  <c r="F619" i="16"/>
  <c r="G619" i="16"/>
  <c r="F620" i="16"/>
  <c r="G620" i="16"/>
  <c r="F621" i="16"/>
  <c r="G621" i="16"/>
  <c r="F622" i="16"/>
  <c r="G622" i="16"/>
  <c r="F623" i="16"/>
  <c r="G623" i="16"/>
  <c r="F624" i="16"/>
  <c r="G624" i="16"/>
  <c r="F625" i="16"/>
  <c r="G625" i="16"/>
  <c r="F626" i="16"/>
  <c r="G626" i="16"/>
  <c r="F627" i="16"/>
  <c r="G627" i="16"/>
  <c r="F628" i="16"/>
  <c r="G628" i="16"/>
  <c r="F629" i="16"/>
  <c r="G629" i="16"/>
  <c r="F630" i="16"/>
  <c r="G630" i="16"/>
  <c r="F631" i="16"/>
  <c r="G631" i="16"/>
  <c r="F632" i="16"/>
  <c r="G632" i="16"/>
  <c r="F633" i="16"/>
  <c r="G633" i="16"/>
  <c r="F634" i="16"/>
  <c r="G634" i="16"/>
  <c r="F635" i="16"/>
  <c r="G635" i="16"/>
  <c r="F636" i="16"/>
  <c r="G636" i="16"/>
  <c r="F637" i="16"/>
  <c r="G637" i="16"/>
  <c r="F638" i="16"/>
  <c r="G638" i="16"/>
  <c r="F639" i="16"/>
  <c r="G639" i="16"/>
  <c r="F640" i="16"/>
  <c r="G640" i="16"/>
  <c r="F641" i="16"/>
  <c r="G641" i="16"/>
  <c r="F642" i="16"/>
  <c r="G642" i="16"/>
  <c r="F643" i="16"/>
  <c r="G643" i="16"/>
  <c r="F644" i="16"/>
  <c r="G644" i="16"/>
  <c r="F645" i="16"/>
  <c r="G645" i="16"/>
  <c r="F646" i="16"/>
  <c r="G646" i="16"/>
  <c r="F647" i="16"/>
  <c r="G647" i="16"/>
  <c r="F648" i="16"/>
  <c r="G648" i="16"/>
  <c r="F649" i="16"/>
  <c r="G649" i="16"/>
  <c r="F650" i="16"/>
  <c r="G650" i="16"/>
  <c r="F651" i="16"/>
  <c r="G651" i="16"/>
  <c r="F652" i="16"/>
  <c r="G652" i="16"/>
  <c r="F653" i="16"/>
  <c r="G653" i="16"/>
  <c r="F654" i="16"/>
  <c r="G654" i="16"/>
  <c r="F655" i="16"/>
  <c r="G655" i="16"/>
  <c r="F656" i="16"/>
  <c r="G656" i="16"/>
  <c r="F657" i="16"/>
  <c r="G657" i="16"/>
  <c r="F658" i="16"/>
  <c r="G658" i="16"/>
  <c r="F659" i="16"/>
  <c r="G659" i="16"/>
  <c r="F660" i="16"/>
  <c r="G660" i="16"/>
  <c r="F661" i="16"/>
  <c r="G661" i="16"/>
  <c r="F662" i="16"/>
  <c r="G662" i="16"/>
  <c r="F663" i="16"/>
  <c r="G663" i="16"/>
  <c r="F664" i="16"/>
  <c r="G664" i="16"/>
  <c r="F665" i="16"/>
  <c r="G665" i="16"/>
  <c r="F666" i="16"/>
  <c r="G666" i="16"/>
  <c r="F667" i="16"/>
  <c r="G667" i="16"/>
  <c r="F668" i="16"/>
  <c r="G668" i="16"/>
  <c r="F669" i="16"/>
  <c r="G669" i="16"/>
  <c r="F670" i="16"/>
  <c r="G670" i="16"/>
  <c r="F671" i="16"/>
  <c r="G671" i="16"/>
  <c r="F672" i="16"/>
  <c r="G672" i="16"/>
  <c r="F673" i="16"/>
  <c r="G673" i="16"/>
  <c r="F674" i="16"/>
  <c r="G674" i="16"/>
  <c r="F675" i="16"/>
  <c r="G675" i="16"/>
  <c r="F676" i="16"/>
  <c r="G676" i="16"/>
  <c r="F677" i="16"/>
  <c r="G677" i="16"/>
  <c r="F678" i="16"/>
  <c r="G678" i="16"/>
  <c r="F679" i="16"/>
  <c r="G679" i="16"/>
  <c r="F680" i="16"/>
  <c r="G680" i="16"/>
  <c r="F681" i="16"/>
  <c r="G681" i="16"/>
  <c r="F682" i="16"/>
  <c r="G682" i="16"/>
  <c r="F683" i="16"/>
  <c r="G683" i="16"/>
  <c r="F684" i="16"/>
  <c r="G684" i="16"/>
  <c r="F685" i="16"/>
  <c r="G685" i="16"/>
  <c r="F686" i="16"/>
  <c r="G686" i="16"/>
  <c r="F687" i="16"/>
  <c r="G687" i="16"/>
  <c r="F688" i="16"/>
  <c r="G688" i="16"/>
  <c r="F689" i="16"/>
  <c r="G689" i="16"/>
  <c r="F690" i="16"/>
  <c r="G690" i="16"/>
  <c r="F691" i="16"/>
  <c r="G691" i="16"/>
  <c r="F692" i="16"/>
  <c r="G692" i="16"/>
  <c r="F693" i="16"/>
  <c r="G693" i="16"/>
  <c r="F694" i="16"/>
  <c r="G694" i="16"/>
  <c r="F695" i="16"/>
  <c r="G695" i="16"/>
  <c r="F696" i="16"/>
  <c r="G696" i="16"/>
  <c r="F697" i="16"/>
  <c r="G697" i="16"/>
  <c r="F698" i="16"/>
  <c r="G698" i="16"/>
  <c r="F699" i="16"/>
  <c r="G699" i="16"/>
  <c r="F700" i="16"/>
  <c r="G700" i="16"/>
  <c r="F701" i="16"/>
  <c r="G701" i="16"/>
  <c r="F702" i="16"/>
  <c r="G702" i="16"/>
  <c r="F703" i="16"/>
  <c r="G703" i="16"/>
  <c r="F704" i="16"/>
  <c r="G704" i="16"/>
  <c r="F705" i="16"/>
  <c r="G705" i="16"/>
  <c r="F706" i="16"/>
  <c r="G706" i="16"/>
  <c r="F707" i="16"/>
  <c r="G707" i="16"/>
  <c r="F708" i="16"/>
  <c r="G708" i="16"/>
  <c r="F709" i="16"/>
  <c r="G709" i="16"/>
  <c r="F710" i="16"/>
  <c r="G710" i="16"/>
  <c r="F711" i="16"/>
  <c r="G711" i="16"/>
  <c r="F712" i="16"/>
  <c r="G712" i="16"/>
  <c r="F713" i="16"/>
  <c r="G713" i="16"/>
  <c r="F714" i="16"/>
  <c r="G714" i="16"/>
  <c r="F715" i="16"/>
  <c r="G715" i="16"/>
  <c r="F716" i="16"/>
  <c r="G716" i="16"/>
  <c r="F717" i="16"/>
  <c r="G717" i="16"/>
  <c r="F718" i="16"/>
  <c r="G718" i="16"/>
  <c r="F719" i="16"/>
  <c r="G719" i="16"/>
  <c r="F720" i="16"/>
  <c r="G720" i="16"/>
  <c r="F721" i="16"/>
  <c r="G721" i="16"/>
  <c r="F722" i="16"/>
  <c r="G722" i="16"/>
  <c r="F723" i="16"/>
  <c r="G723" i="16"/>
  <c r="D200" i="16"/>
  <c r="D201" i="16"/>
  <c r="E5" i="16"/>
  <c r="E6" i="16"/>
  <c r="E7" i="16"/>
  <c r="E8" i="16"/>
  <c r="E9" i="16"/>
  <c r="E10" i="16"/>
  <c r="E11" i="16"/>
  <c r="E12" i="16"/>
  <c r="E13" i="16"/>
  <c r="E14" i="16"/>
  <c r="E15" i="16"/>
  <c r="E16" i="16"/>
  <c r="E17" i="16"/>
  <c r="E18" i="16"/>
  <c r="E19" i="16"/>
  <c r="E20" i="16"/>
  <c r="E21" i="16"/>
  <c r="E22" i="16"/>
  <c r="E23" i="16"/>
  <c r="E24" i="16"/>
  <c r="E25" i="16"/>
  <c r="E26" i="16"/>
  <c r="E27" i="16"/>
  <c r="E28" i="16"/>
  <c r="E29" i="16"/>
  <c r="E30" i="16"/>
  <c r="E31" i="16"/>
  <c r="E32" i="16"/>
  <c r="E33" i="16"/>
  <c r="E34" i="16"/>
  <c r="E35" i="16"/>
  <c r="E36" i="16"/>
  <c r="E37" i="16"/>
  <c r="E38" i="16"/>
  <c r="E39" i="16"/>
  <c r="E40" i="16"/>
  <c r="E41" i="16"/>
  <c r="E42" i="16"/>
  <c r="E43" i="16"/>
  <c r="E44" i="16"/>
  <c r="E45" i="16"/>
  <c r="E46" i="16"/>
  <c r="E47" i="16"/>
  <c r="E48" i="16"/>
  <c r="E49" i="16"/>
  <c r="E50" i="16"/>
  <c r="E51" i="16"/>
  <c r="E52" i="16"/>
  <c r="E53" i="16"/>
  <c r="E54" i="16"/>
  <c r="E55" i="16"/>
  <c r="E56" i="16"/>
  <c r="E57" i="16"/>
  <c r="E58" i="16"/>
  <c r="E59" i="16"/>
  <c r="E60" i="16"/>
  <c r="E61" i="16"/>
  <c r="E62" i="16"/>
  <c r="E63" i="16"/>
  <c r="E64" i="16"/>
  <c r="E65" i="16"/>
  <c r="E66" i="16"/>
  <c r="E67" i="16"/>
  <c r="E68" i="16"/>
  <c r="E69" i="16"/>
  <c r="E70" i="16"/>
  <c r="E71" i="16"/>
  <c r="E72" i="16"/>
  <c r="E73" i="16"/>
  <c r="E74" i="16"/>
  <c r="E75" i="16"/>
  <c r="E76" i="16"/>
  <c r="E77" i="16"/>
  <c r="E78" i="16"/>
  <c r="E79" i="16"/>
  <c r="E80" i="16"/>
  <c r="E81" i="16"/>
  <c r="E82" i="16"/>
  <c r="E83" i="16"/>
  <c r="E84" i="16"/>
  <c r="E85" i="16"/>
  <c r="E86" i="16"/>
  <c r="E87" i="16"/>
  <c r="E88" i="16"/>
  <c r="E89" i="16"/>
  <c r="E90" i="16"/>
  <c r="E91" i="16"/>
  <c r="E92" i="16"/>
  <c r="E93" i="16"/>
  <c r="E94" i="16"/>
  <c r="E95" i="16"/>
  <c r="E96" i="16"/>
  <c r="E97" i="16"/>
  <c r="E98" i="16"/>
  <c r="E99" i="16"/>
  <c r="E100" i="16"/>
  <c r="E101" i="16"/>
  <c r="E102" i="16"/>
  <c r="E103" i="16"/>
  <c r="E104" i="16"/>
  <c r="E105" i="16"/>
  <c r="E106" i="16"/>
  <c r="E107" i="16"/>
  <c r="E108" i="16"/>
  <c r="E109" i="16"/>
  <c r="E110" i="16"/>
  <c r="E111" i="16"/>
  <c r="E112" i="16"/>
  <c r="E113" i="16"/>
  <c r="E114" i="16"/>
  <c r="E115" i="16"/>
  <c r="E116" i="16"/>
  <c r="E117" i="16"/>
  <c r="E118" i="16"/>
  <c r="E119" i="16"/>
  <c r="E120" i="16"/>
  <c r="E121" i="16"/>
  <c r="E122" i="16"/>
  <c r="E123" i="16"/>
  <c r="E124" i="16"/>
  <c r="E125" i="16"/>
  <c r="E126" i="16"/>
  <c r="E127" i="16"/>
  <c r="E128" i="16"/>
  <c r="E129" i="16"/>
  <c r="E130" i="16"/>
  <c r="E131" i="16"/>
  <c r="E132" i="16"/>
  <c r="E133" i="16"/>
  <c r="E134" i="16"/>
  <c r="E135" i="16"/>
  <c r="E137" i="16"/>
  <c r="E138" i="16"/>
  <c r="E139" i="16"/>
  <c r="E140" i="16"/>
  <c r="E141" i="16"/>
  <c r="E142" i="16"/>
  <c r="E143" i="16"/>
  <c r="E144" i="16"/>
  <c r="E145" i="16"/>
  <c r="E146" i="16"/>
  <c r="E147" i="16"/>
  <c r="E148" i="16"/>
  <c r="E149" i="16"/>
  <c r="E150" i="16"/>
  <c r="E151" i="16"/>
  <c r="E152" i="16"/>
  <c r="E153" i="16"/>
  <c r="E154" i="16"/>
  <c r="E155" i="16"/>
  <c r="E156" i="16"/>
  <c r="E157" i="16"/>
  <c r="E158" i="16"/>
  <c r="E159" i="16"/>
  <c r="E160" i="16"/>
  <c r="E161" i="16"/>
  <c r="E162" i="16"/>
  <c r="E163" i="16"/>
  <c r="E164" i="16"/>
  <c r="E165" i="16"/>
  <c r="E166" i="16"/>
  <c r="E167" i="16"/>
  <c r="E168" i="16"/>
  <c r="E169" i="16"/>
  <c r="E170" i="16"/>
  <c r="E171" i="16"/>
  <c r="E172" i="16"/>
  <c r="E173" i="16"/>
  <c r="E174" i="16"/>
  <c r="E175" i="16"/>
  <c r="E176" i="16"/>
  <c r="E177" i="16"/>
  <c r="E178" i="16"/>
  <c r="E179" i="16"/>
  <c r="E180" i="16"/>
  <c r="E181" i="16"/>
  <c r="E182" i="16"/>
  <c r="E183" i="16"/>
  <c r="E184" i="16"/>
  <c r="E185" i="16"/>
  <c r="E186" i="16"/>
  <c r="E187" i="16"/>
  <c r="E188" i="16"/>
  <c r="E189" i="16"/>
  <c r="E190" i="16"/>
  <c r="E191" i="16"/>
  <c r="E192" i="16"/>
  <c r="E193" i="16"/>
  <c r="E194" i="16"/>
  <c r="E195" i="16"/>
  <c r="E196" i="16"/>
  <c r="E197" i="16"/>
  <c r="E198" i="16"/>
  <c r="E199" i="16"/>
  <c r="E200" i="16"/>
  <c r="E201" i="16"/>
  <c r="E202" i="16"/>
  <c r="E203" i="16"/>
  <c r="E204" i="16"/>
  <c r="E205" i="16"/>
  <c r="E206" i="16"/>
  <c r="E207" i="16"/>
  <c r="E208" i="16"/>
  <c r="E209" i="16"/>
  <c r="E210" i="16"/>
  <c r="E211" i="16"/>
  <c r="E212" i="16"/>
  <c r="E213" i="16"/>
  <c r="E214" i="16"/>
  <c r="E215" i="16"/>
  <c r="E216" i="16"/>
  <c r="E217" i="16"/>
  <c r="E218" i="16"/>
  <c r="E219" i="16"/>
  <c r="E220" i="16"/>
  <c r="E221" i="16"/>
  <c r="E222" i="16"/>
  <c r="E223" i="16"/>
  <c r="E224" i="16"/>
  <c r="E225" i="16"/>
  <c r="E226" i="16"/>
  <c r="E227" i="16"/>
  <c r="E228" i="16"/>
  <c r="E229" i="16"/>
  <c r="E230" i="16"/>
  <c r="E231" i="16"/>
  <c r="E232" i="16"/>
  <c r="E233" i="16"/>
  <c r="E234" i="16"/>
  <c r="E235" i="16"/>
  <c r="E236" i="16"/>
  <c r="E237" i="16"/>
  <c r="E238" i="16"/>
  <c r="E239" i="16"/>
  <c r="E240" i="16"/>
  <c r="E241" i="16"/>
  <c r="E242" i="16"/>
  <c r="E243" i="16"/>
  <c r="E244" i="16"/>
  <c r="E245" i="16"/>
  <c r="E246" i="16"/>
  <c r="E247" i="16"/>
  <c r="E248" i="16"/>
  <c r="E249" i="16"/>
  <c r="E250" i="16"/>
  <c r="E251" i="16"/>
  <c r="E252" i="16"/>
  <c r="E253" i="16"/>
  <c r="E254" i="16"/>
  <c r="E255" i="16"/>
  <c r="E256" i="16"/>
  <c r="E257" i="16"/>
  <c r="E258" i="16"/>
  <c r="E259" i="16"/>
  <c r="E260" i="16"/>
  <c r="E261" i="16"/>
  <c r="E262" i="16"/>
  <c r="E263" i="16"/>
  <c r="E264" i="16"/>
  <c r="E265" i="16"/>
  <c r="E266" i="16"/>
  <c r="E267" i="16"/>
  <c r="E268" i="16"/>
  <c r="E269" i="16"/>
  <c r="E270" i="16"/>
  <c r="E271" i="16"/>
  <c r="E272" i="16"/>
  <c r="E273" i="16"/>
  <c r="E274" i="16"/>
  <c r="E275" i="16"/>
  <c r="E276" i="16"/>
  <c r="E277" i="16"/>
  <c r="E278" i="16"/>
  <c r="E279" i="16"/>
  <c r="E280" i="16"/>
  <c r="E281" i="16"/>
  <c r="E282" i="16"/>
  <c r="E283" i="16"/>
  <c r="E284" i="16"/>
  <c r="E285" i="16"/>
  <c r="E286" i="16"/>
  <c r="E287" i="16"/>
  <c r="E288" i="16"/>
  <c r="E289" i="16"/>
  <c r="E290" i="16"/>
  <c r="E291" i="16"/>
  <c r="E292" i="16"/>
  <c r="E293" i="16"/>
  <c r="E294" i="16"/>
  <c r="E295" i="16"/>
  <c r="E296" i="16"/>
  <c r="E297" i="16"/>
  <c r="E298" i="16"/>
  <c r="E299" i="16"/>
  <c r="E300" i="16"/>
  <c r="E301" i="16"/>
  <c r="E302" i="16"/>
  <c r="E303" i="16"/>
  <c r="E304" i="16"/>
  <c r="E305" i="16"/>
  <c r="E306" i="16"/>
  <c r="E307" i="16"/>
  <c r="E308" i="16"/>
  <c r="E309" i="16"/>
  <c r="E310" i="16"/>
  <c r="E311" i="16"/>
  <c r="E312" i="16"/>
  <c r="E313" i="16"/>
  <c r="E314" i="16"/>
  <c r="E315" i="16"/>
  <c r="E316" i="16"/>
  <c r="E317" i="16"/>
  <c r="E318" i="16"/>
  <c r="E319" i="16"/>
  <c r="E320" i="16"/>
  <c r="E321" i="16"/>
  <c r="E322" i="16"/>
  <c r="E323" i="16"/>
  <c r="E324" i="16"/>
  <c r="E325" i="16"/>
  <c r="E326" i="16"/>
  <c r="E327" i="16"/>
  <c r="E328" i="16"/>
  <c r="E329" i="16"/>
  <c r="E330" i="16"/>
  <c r="E331" i="16"/>
  <c r="E332" i="16"/>
  <c r="E333" i="16"/>
  <c r="E334" i="16"/>
  <c r="E335" i="16"/>
  <c r="E336" i="16"/>
  <c r="E337" i="16"/>
  <c r="E338" i="16"/>
  <c r="E339" i="16"/>
  <c r="E340" i="16"/>
  <c r="E341" i="16"/>
  <c r="E342" i="16"/>
  <c r="E343" i="16"/>
  <c r="E344" i="16"/>
  <c r="E345" i="16"/>
  <c r="E346" i="16"/>
  <c r="E347" i="16"/>
  <c r="E348" i="16"/>
  <c r="E349" i="16"/>
  <c r="E350" i="16"/>
  <c r="E351" i="16"/>
  <c r="E352" i="16"/>
  <c r="E353" i="16"/>
  <c r="E354" i="16"/>
  <c r="E355" i="16"/>
  <c r="E356" i="16"/>
  <c r="E357" i="16"/>
  <c r="E358" i="16"/>
  <c r="E359" i="16"/>
  <c r="E360" i="16"/>
  <c r="E361" i="16"/>
  <c r="E362" i="16"/>
  <c r="E363" i="16"/>
  <c r="E364" i="16"/>
  <c r="E365" i="16"/>
  <c r="E366" i="16"/>
  <c r="E367" i="16"/>
  <c r="E368" i="16"/>
  <c r="E369" i="16"/>
  <c r="E370" i="16"/>
  <c r="E371" i="16"/>
  <c r="E372" i="16"/>
  <c r="E373" i="16"/>
  <c r="E374" i="16"/>
  <c r="E375" i="16"/>
  <c r="E376" i="16"/>
  <c r="E377" i="16"/>
  <c r="E378" i="16"/>
  <c r="E379" i="16"/>
  <c r="E380" i="16"/>
  <c r="E381" i="16"/>
  <c r="E382" i="16"/>
  <c r="E383" i="16"/>
  <c r="E384" i="16"/>
  <c r="E385" i="16"/>
  <c r="E386" i="16"/>
  <c r="E387" i="16"/>
  <c r="E388" i="16"/>
  <c r="E389" i="16"/>
  <c r="E390" i="16"/>
  <c r="E391" i="16"/>
  <c r="E392" i="16"/>
  <c r="E393" i="16"/>
  <c r="E394" i="16"/>
  <c r="E395" i="16"/>
  <c r="E396" i="16"/>
  <c r="E397" i="16"/>
  <c r="E398" i="16"/>
  <c r="E399" i="16"/>
  <c r="E400" i="16"/>
  <c r="E401" i="16"/>
  <c r="E402" i="16"/>
  <c r="E403" i="16"/>
  <c r="E404" i="16"/>
  <c r="E405" i="16"/>
  <c r="E406" i="16"/>
  <c r="E407" i="16"/>
  <c r="E408" i="16"/>
  <c r="E409" i="16"/>
  <c r="E410" i="16"/>
  <c r="E411" i="16"/>
  <c r="E412" i="16"/>
  <c r="E413" i="16"/>
  <c r="E414" i="16"/>
  <c r="E415" i="16"/>
  <c r="E416" i="16"/>
  <c r="E417" i="16"/>
  <c r="E418" i="16"/>
  <c r="E419" i="16"/>
  <c r="E420" i="16"/>
  <c r="E421" i="16"/>
  <c r="E422" i="16"/>
  <c r="E423" i="16"/>
  <c r="E424" i="16"/>
  <c r="E425" i="16"/>
  <c r="E426" i="16"/>
  <c r="E427" i="16"/>
  <c r="E428" i="16"/>
  <c r="E429" i="16"/>
  <c r="E430" i="16"/>
  <c r="E431" i="16"/>
  <c r="E432" i="16"/>
  <c r="E433" i="16"/>
  <c r="E434" i="16"/>
  <c r="E435" i="16"/>
  <c r="E436" i="16"/>
  <c r="E437" i="16"/>
  <c r="E438" i="16"/>
  <c r="E439" i="16"/>
  <c r="E440" i="16"/>
  <c r="E441" i="16"/>
  <c r="E442" i="16"/>
  <c r="E443" i="16"/>
  <c r="E444" i="16"/>
  <c r="E445" i="16"/>
  <c r="E446" i="16"/>
  <c r="E447" i="16"/>
  <c r="E448" i="16"/>
  <c r="E449" i="16"/>
  <c r="E450" i="16"/>
  <c r="E451" i="16"/>
  <c r="E452" i="16"/>
  <c r="E453" i="16"/>
  <c r="E454" i="16"/>
  <c r="E455" i="16"/>
  <c r="E456" i="16"/>
  <c r="E457" i="16"/>
  <c r="E458" i="16"/>
  <c r="E459" i="16"/>
  <c r="E460" i="16"/>
  <c r="E461" i="16"/>
  <c r="E462" i="16"/>
  <c r="E463" i="16"/>
  <c r="E464" i="16"/>
  <c r="E465" i="16"/>
  <c r="E466" i="16"/>
  <c r="E467" i="16"/>
  <c r="E468" i="16"/>
  <c r="E469" i="16"/>
  <c r="E470" i="16"/>
  <c r="E471" i="16"/>
  <c r="E472" i="16"/>
  <c r="E473" i="16"/>
  <c r="E474" i="16"/>
  <c r="E475" i="16"/>
  <c r="E476" i="16"/>
  <c r="E477" i="16"/>
  <c r="E478" i="16"/>
  <c r="E479" i="16"/>
  <c r="E480" i="16"/>
  <c r="E481" i="16"/>
  <c r="E482" i="16"/>
  <c r="E483" i="16"/>
  <c r="E484" i="16"/>
  <c r="E485" i="16"/>
  <c r="E486" i="16"/>
  <c r="E487" i="16"/>
  <c r="E488" i="16"/>
  <c r="E489" i="16"/>
  <c r="E490" i="16"/>
  <c r="E491" i="16"/>
  <c r="E492" i="16"/>
  <c r="E493" i="16"/>
  <c r="E494" i="16"/>
  <c r="E495" i="16"/>
  <c r="E496" i="16"/>
  <c r="E497" i="16"/>
  <c r="E498" i="16"/>
  <c r="E499" i="16"/>
  <c r="E500" i="16"/>
  <c r="E501" i="16"/>
  <c r="E502" i="16"/>
  <c r="E503" i="16"/>
  <c r="E504" i="16"/>
  <c r="E505" i="16"/>
  <c r="E506" i="16"/>
  <c r="E507" i="16"/>
  <c r="E508" i="16"/>
  <c r="E509" i="16"/>
  <c r="E510" i="16"/>
  <c r="E511" i="16"/>
  <c r="E512" i="16"/>
  <c r="E513" i="16"/>
  <c r="E514" i="16"/>
  <c r="E515" i="16"/>
  <c r="E516" i="16"/>
  <c r="E517" i="16"/>
  <c r="E518" i="16"/>
  <c r="E519" i="16"/>
  <c r="E520" i="16"/>
  <c r="E521" i="16"/>
  <c r="E522" i="16"/>
  <c r="E523" i="16"/>
  <c r="E524" i="16"/>
  <c r="E525" i="16"/>
  <c r="E526" i="16"/>
  <c r="E527" i="16"/>
  <c r="E528" i="16"/>
  <c r="E529" i="16"/>
  <c r="E530" i="16"/>
  <c r="E531" i="16"/>
  <c r="E532" i="16"/>
  <c r="E533" i="16"/>
  <c r="E534" i="16"/>
  <c r="E535" i="16"/>
  <c r="E536" i="16"/>
  <c r="E537" i="16"/>
  <c r="E538" i="16"/>
  <c r="E539" i="16"/>
  <c r="E540" i="16"/>
  <c r="E541" i="16"/>
  <c r="E542" i="16"/>
  <c r="E543" i="16"/>
  <c r="E544" i="16"/>
  <c r="E545" i="16"/>
  <c r="E546" i="16"/>
  <c r="E547" i="16"/>
  <c r="E548" i="16"/>
  <c r="E549" i="16"/>
  <c r="E550" i="16"/>
  <c r="E551" i="16"/>
  <c r="E552" i="16"/>
  <c r="E553" i="16"/>
  <c r="E554" i="16"/>
  <c r="E555" i="16"/>
  <c r="E556" i="16"/>
  <c r="E557" i="16"/>
  <c r="E558" i="16"/>
  <c r="E559" i="16"/>
  <c r="E560" i="16"/>
  <c r="E561" i="16"/>
  <c r="E562" i="16"/>
  <c r="E563" i="16"/>
  <c r="E564" i="16"/>
  <c r="E565" i="16"/>
  <c r="E566" i="16"/>
  <c r="E567" i="16"/>
  <c r="E568" i="16"/>
  <c r="E569" i="16"/>
  <c r="E570" i="16"/>
  <c r="E571" i="16"/>
  <c r="E572" i="16"/>
  <c r="E573" i="16"/>
  <c r="E574" i="16"/>
  <c r="E575" i="16"/>
  <c r="E576" i="16"/>
  <c r="E577" i="16"/>
  <c r="E578" i="16"/>
  <c r="E579" i="16"/>
  <c r="E580" i="16"/>
  <c r="E581" i="16"/>
  <c r="E582" i="16"/>
  <c r="E583" i="16"/>
  <c r="E584" i="16"/>
  <c r="E585" i="16"/>
  <c r="E586" i="16"/>
  <c r="E587" i="16"/>
  <c r="E588" i="16"/>
  <c r="E589" i="16"/>
  <c r="E590" i="16"/>
  <c r="E591" i="16"/>
  <c r="E592" i="16"/>
  <c r="E593" i="16"/>
  <c r="E594" i="16"/>
  <c r="E595" i="16"/>
  <c r="E596" i="16"/>
  <c r="E597" i="16"/>
  <c r="E598" i="16"/>
  <c r="E599" i="16"/>
  <c r="E600" i="16"/>
  <c r="E601" i="16"/>
  <c r="E602" i="16"/>
  <c r="E603" i="16"/>
  <c r="E604" i="16"/>
  <c r="E605" i="16"/>
  <c r="E606" i="16"/>
  <c r="E607" i="16"/>
  <c r="E608" i="16"/>
  <c r="E609" i="16"/>
  <c r="E610" i="16"/>
  <c r="E611" i="16"/>
  <c r="E612" i="16"/>
  <c r="E613" i="16"/>
  <c r="E614" i="16"/>
  <c r="E615" i="16"/>
  <c r="E616" i="16"/>
  <c r="E617" i="16"/>
  <c r="E618" i="16"/>
  <c r="E619" i="16"/>
  <c r="E620" i="16"/>
  <c r="E621" i="16"/>
  <c r="E622" i="16"/>
  <c r="E623" i="16"/>
  <c r="E624" i="16"/>
  <c r="E625" i="16"/>
  <c r="E626" i="16"/>
  <c r="E627" i="16"/>
  <c r="E628" i="16"/>
  <c r="E629" i="16"/>
  <c r="E630" i="16"/>
  <c r="E631" i="16"/>
  <c r="E632" i="16"/>
  <c r="E633" i="16"/>
  <c r="E634" i="16"/>
  <c r="E635" i="16"/>
  <c r="E636" i="16"/>
  <c r="E637" i="16"/>
  <c r="E638" i="16"/>
  <c r="E639" i="16"/>
  <c r="E640" i="16"/>
  <c r="E641" i="16"/>
  <c r="E642" i="16"/>
  <c r="E643" i="16"/>
  <c r="E644" i="16"/>
  <c r="E645" i="16"/>
  <c r="E646" i="16"/>
  <c r="E647" i="16"/>
  <c r="E648" i="16"/>
  <c r="E649" i="16"/>
  <c r="E650" i="16"/>
  <c r="E651" i="16"/>
  <c r="E652" i="16"/>
  <c r="E653" i="16"/>
  <c r="E654" i="16"/>
  <c r="E655" i="16"/>
  <c r="E656" i="16"/>
  <c r="E657" i="16"/>
  <c r="E658" i="16"/>
  <c r="E659" i="16"/>
  <c r="E660" i="16"/>
  <c r="E661" i="16"/>
  <c r="E662" i="16"/>
  <c r="E663" i="16"/>
  <c r="E664" i="16"/>
  <c r="E665" i="16"/>
  <c r="E666" i="16"/>
  <c r="E667" i="16"/>
  <c r="E668" i="16"/>
  <c r="E669" i="16"/>
  <c r="E670" i="16"/>
  <c r="E671" i="16"/>
  <c r="E672" i="16"/>
  <c r="E673" i="16"/>
  <c r="E674" i="16"/>
  <c r="E675" i="16"/>
  <c r="E676" i="16"/>
  <c r="E677" i="16"/>
  <c r="E678" i="16"/>
  <c r="E679" i="16"/>
  <c r="E680" i="16"/>
  <c r="E681" i="16"/>
  <c r="E682" i="16"/>
  <c r="E683" i="16"/>
  <c r="E684" i="16"/>
  <c r="E685" i="16"/>
  <c r="E686" i="16"/>
  <c r="E687" i="16"/>
  <c r="E688" i="16"/>
  <c r="E689" i="16"/>
  <c r="E690" i="16"/>
  <c r="E691" i="16"/>
  <c r="E692" i="16"/>
  <c r="E693" i="16"/>
  <c r="E694" i="16"/>
  <c r="E695" i="16"/>
  <c r="E696" i="16"/>
  <c r="E697" i="16"/>
  <c r="E698" i="16"/>
  <c r="E699" i="16"/>
  <c r="E700" i="16"/>
  <c r="E701" i="16"/>
  <c r="E702" i="16"/>
  <c r="E703" i="16"/>
  <c r="E704" i="16"/>
  <c r="E705" i="16"/>
  <c r="E706" i="16"/>
  <c r="E707" i="16"/>
  <c r="E708" i="16"/>
  <c r="E709" i="16"/>
  <c r="E710" i="16"/>
  <c r="E711" i="16"/>
  <c r="E712" i="16"/>
  <c r="E713" i="16"/>
  <c r="E714" i="16"/>
  <c r="E715" i="16"/>
  <c r="E716" i="16"/>
  <c r="E717" i="16"/>
  <c r="E718" i="16"/>
  <c r="E719" i="16"/>
  <c r="E720" i="16"/>
  <c r="E721" i="16"/>
  <c r="E722" i="16"/>
  <c r="E723" i="16"/>
  <c r="E4" i="16"/>
  <c r="E3" i="16"/>
  <c r="D5" i="16"/>
  <c r="D6" i="16"/>
  <c r="D7" i="16"/>
  <c r="D8" i="16"/>
  <c r="D9" i="16"/>
  <c r="D10" i="16"/>
  <c r="D11" i="16"/>
  <c r="D12" i="16"/>
  <c r="D13" i="16"/>
  <c r="D14" i="16"/>
  <c r="D15" i="16"/>
  <c r="D16" i="16"/>
  <c r="D17" i="16"/>
  <c r="D18" i="16"/>
  <c r="D19" i="16"/>
  <c r="D20" i="16"/>
  <c r="D21" i="16"/>
  <c r="D22" i="16"/>
  <c r="D23" i="16"/>
  <c r="D24" i="16"/>
  <c r="D25" i="16"/>
  <c r="D26" i="16"/>
  <c r="D27" i="16"/>
  <c r="D28" i="16"/>
  <c r="D29" i="16"/>
  <c r="D30" i="16"/>
  <c r="D31" i="16"/>
  <c r="D32" i="16"/>
  <c r="D33" i="16"/>
  <c r="D34" i="16"/>
  <c r="D35" i="16"/>
  <c r="D36" i="16"/>
  <c r="D37" i="16"/>
  <c r="D38" i="16"/>
  <c r="D39" i="16"/>
  <c r="D40" i="16"/>
  <c r="D41" i="16"/>
  <c r="D42" i="16"/>
  <c r="D43" i="16"/>
  <c r="D44" i="16"/>
  <c r="D45" i="16"/>
  <c r="D46" i="16"/>
  <c r="D47" i="16"/>
  <c r="D48" i="16"/>
  <c r="D49" i="16"/>
  <c r="D50" i="16"/>
  <c r="D51" i="16"/>
  <c r="D52" i="16"/>
  <c r="D53" i="16"/>
  <c r="D54" i="16"/>
  <c r="D55" i="16"/>
  <c r="D56" i="16"/>
  <c r="D57" i="16"/>
  <c r="D58" i="16"/>
  <c r="D59" i="16"/>
  <c r="D60" i="16"/>
  <c r="D61" i="16"/>
  <c r="D62" i="16"/>
  <c r="D63" i="16"/>
  <c r="D64" i="16"/>
  <c r="D65" i="16"/>
  <c r="D66" i="16"/>
  <c r="D67" i="16"/>
  <c r="D68" i="16"/>
  <c r="D69" i="16"/>
  <c r="D70" i="16"/>
  <c r="D71" i="16"/>
  <c r="D72" i="16"/>
  <c r="D73" i="16"/>
  <c r="D74" i="16"/>
  <c r="D75" i="16"/>
  <c r="D76" i="16"/>
  <c r="D77" i="16"/>
  <c r="D78" i="16"/>
  <c r="D79" i="16"/>
  <c r="D80" i="16"/>
  <c r="D81" i="16"/>
  <c r="D82" i="16"/>
  <c r="D83" i="16"/>
  <c r="D84" i="16"/>
  <c r="D85" i="16"/>
  <c r="D86" i="16"/>
  <c r="D87" i="16"/>
  <c r="D88" i="16"/>
  <c r="D89" i="16"/>
  <c r="D90" i="16"/>
  <c r="D91" i="16"/>
  <c r="D92" i="16"/>
  <c r="D93" i="16"/>
  <c r="D94" i="16"/>
  <c r="D95" i="16"/>
  <c r="D96" i="16"/>
  <c r="D97" i="16"/>
  <c r="D98" i="16"/>
  <c r="D99" i="16"/>
  <c r="D100" i="16"/>
  <c r="D101" i="16"/>
  <c r="D102" i="16"/>
  <c r="D103" i="16"/>
  <c r="D104" i="16"/>
  <c r="D105" i="16"/>
  <c r="D106" i="16"/>
  <c r="D107" i="16"/>
  <c r="D108" i="16"/>
  <c r="D109" i="16"/>
  <c r="D110" i="16"/>
  <c r="D111" i="16"/>
  <c r="D112" i="16"/>
  <c r="D113" i="16"/>
  <c r="D114" i="16"/>
  <c r="D115" i="16"/>
  <c r="D116" i="16"/>
  <c r="D117" i="16"/>
  <c r="D118" i="16"/>
  <c r="D119" i="16"/>
  <c r="D120" i="16"/>
  <c r="D121" i="16"/>
  <c r="D122" i="16"/>
  <c r="D123" i="16"/>
  <c r="D124" i="16"/>
  <c r="D125" i="16"/>
  <c r="D126" i="16"/>
  <c r="D127" i="16"/>
  <c r="D128" i="16"/>
  <c r="D129" i="16"/>
  <c r="D130" i="16"/>
  <c r="D131" i="16"/>
  <c r="D132" i="16"/>
  <c r="D133" i="16"/>
  <c r="D134" i="16"/>
  <c r="D136" i="16"/>
  <c r="D137" i="16"/>
  <c r="D138" i="16"/>
  <c r="D139" i="16"/>
  <c r="D140" i="16"/>
  <c r="D141" i="16"/>
  <c r="D142" i="16"/>
  <c r="D143" i="16"/>
  <c r="D144" i="16"/>
  <c r="D145" i="16"/>
  <c r="D146" i="16"/>
  <c r="D147" i="16"/>
  <c r="D148" i="16"/>
  <c r="D149" i="16"/>
  <c r="D150" i="16"/>
  <c r="D151" i="16"/>
  <c r="D152" i="16"/>
  <c r="D153" i="16"/>
  <c r="D154" i="16"/>
  <c r="D155" i="16"/>
  <c r="D156" i="16"/>
  <c r="D157" i="16"/>
  <c r="D158" i="16"/>
  <c r="D159" i="16"/>
  <c r="D160" i="16"/>
  <c r="D161" i="16"/>
  <c r="D162" i="16"/>
  <c r="D163" i="16"/>
  <c r="D164" i="16"/>
  <c r="D165" i="16"/>
  <c r="D166" i="16"/>
  <c r="D167" i="16"/>
  <c r="D168" i="16"/>
  <c r="D169" i="16"/>
  <c r="D170" i="16"/>
  <c r="D171" i="16"/>
  <c r="D172" i="16"/>
  <c r="D173" i="16"/>
  <c r="D174" i="16"/>
  <c r="D175" i="16"/>
  <c r="D176" i="16"/>
  <c r="D177" i="16"/>
  <c r="D178" i="16"/>
  <c r="D179" i="16"/>
  <c r="D180" i="16"/>
  <c r="D181" i="16"/>
  <c r="D182" i="16"/>
  <c r="D183" i="16"/>
  <c r="D184" i="16"/>
  <c r="D185" i="16"/>
  <c r="D186" i="16"/>
  <c r="D187" i="16"/>
  <c r="D188" i="16"/>
  <c r="D189" i="16"/>
  <c r="D190" i="16"/>
  <c r="D191" i="16"/>
  <c r="D192" i="16"/>
  <c r="D193" i="16"/>
  <c r="D194" i="16"/>
  <c r="D195" i="16"/>
  <c r="D196" i="16"/>
  <c r="D197" i="16"/>
  <c r="D198" i="16"/>
  <c r="D199" i="16"/>
  <c r="D202" i="16"/>
  <c r="D203" i="16"/>
  <c r="D204" i="16"/>
  <c r="D205" i="16"/>
  <c r="D206" i="16"/>
  <c r="D207" i="16"/>
  <c r="D208" i="16"/>
  <c r="D209" i="16"/>
  <c r="D210" i="16"/>
  <c r="D211" i="16"/>
  <c r="D212" i="16"/>
  <c r="D213" i="16"/>
  <c r="D214" i="16"/>
  <c r="D215" i="16"/>
  <c r="D216" i="16"/>
  <c r="D217" i="16"/>
  <c r="D218" i="16"/>
  <c r="D219" i="16"/>
  <c r="D220" i="16"/>
  <c r="D221" i="16"/>
  <c r="D222" i="16"/>
  <c r="D223" i="16"/>
  <c r="D224" i="16"/>
  <c r="D225" i="16"/>
  <c r="D226" i="16"/>
  <c r="D227" i="16"/>
  <c r="D228" i="16"/>
  <c r="D229" i="16"/>
  <c r="D230" i="16"/>
  <c r="D231" i="16"/>
  <c r="D232" i="16"/>
  <c r="D233" i="16"/>
  <c r="D234" i="16"/>
  <c r="D235" i="16"/>
  <c r="D236" i="16"/>
  <c r="D237" i="16"/>
  <c r="D238" i="16"/>
  <c r="D239" i="16"/>
  <c r="D240" i="16"/>
  <c r="D241" i="16"/>
  <c r="D242" i="16"/>
  <c r="D243" i="16"/>
  <c r="D244" i="16"/>
  <c r="D245" i="16"/>
  <c r="D246" i="16"/>
  <c r="D247" i="16"/>
  <c r="D248" i="16"/>
  <c r="D249" i="16"/>
  <c r="D250" i="16"/>
  <c r="D251" i="16"/>
  <c r="D252" i="16"/>
  <c r="D253" i="16"/>
  <c r="D254" i="16"/>
  <c r="D255" i="16"/>
  <c r="D256" i="16"/>
  <c r="D257" i="16"/>
  <c r="D258" i="16"/>
  <c r="D259" i="16"/>
  <c r="D260" i="16"/>
  <c r="D261" i="16"/>
  <c r="D262" i="16"/>
  <c r="D263" i="16"/>
  <c r="D264" i="16"/>
  <c r="D265" i="16"/>
  <c r="D266" i="16"/>
  <c r="D267" i="16"/>
  <c r="D268" i="16"/>
  <c r="D269" i="16"/>
  <c r="D270" i="16"/>
  <c r="D271" i="16"/>
  <c r="D272" i="16"/>
  <c r="D273" i="16"/>
  <c r="D274" i="16"/>
  <c r="D275" i="16"/>
  <c r="D276" i="16"/>
  <c r="D277" i="16"/>
  <c r="D278" i="16"/>
  <c r="D279" i="16"/>
  <c r="D280" i="16"/>
  <c r="D281" i="16"/>
  <c r="D282" i="16"/>
  <c r="D283" i="16"/>
  <c r="D284" i="16"/>
  <c r="D285" i="16"/>
  <c r="D286" i="16"/>
  <c r="D287" i="16"/>
  <c r="D288" i="16"/>
  <c r="D289" i="16"/>
  <c r="D290" i="16"/>
  <c r="D291" i="16"/>
  <c r="D292" i="16"/>
  <c r="D293" i="16"/>
  <c r="D294" i="16"/>
  <c r="D295" i="16"/>
  <c r="D296" i="16"/>
  <c r="D297" i="16"/>
  <c r="D298" i="16"/>
  <c r="D299" i="16"/>
  <c r="D300" i="16"/>
  <c r="D301" i="16"/>
  <c r="D302" i="16"/>
  <c r="D303" i="16"/>
  <c r="D304" i="16"/>
  <c r="D305" i="16"/>
  <c r="D306" i="16"/>
  <c r="D307" i="16"/>
  <c r="D308" i="16"/>
  <c r="D309" i="16"/>
  <c r="D310" i="16"/>
  <c r="D311" i="16"/>
  <c r="D312" i="16"/>
  <c r="D313" i="16"/>
  <c r="D314" i="16"/>
  <c r="D315" i="16"/>
  <c r="D316" i="16"/>
  <c r="D317" i="16"/>
  <c r="D318" i="16"/>
  <c r="D319" i="16"/>
  <c r="D320" i="16"/>
  <c r="D321" i="16"/>
  <c r="D322" i="16"/>
  <c r="D323" i="16"/>
  <c r="D324" i="16"/>
  <c r="D325" i="16"/>
  <c r="D326" i="16"/>
  <c r="D327" i="16"/>
  <c r="D328" i="16"/>
  <c r="D329" i="16"/>
  <c r="D330" i="16"/>
  <c r="D331" i="16"/>
  <c r="D332" i="16"/>
  <c r="D333" i="16"/>
  <c r="D334" i="16"/>
  <c r="D335" i="16"/>
  <c r="D336" i="16"/>
  <c r="D337" i="16"/>
  <c r="D338" i="16"/>
  <c r="D339" i="16"/>
  <c r="D340" i="16"/>
  <c r="D341" i="16"/>
  <c r="D342" i="16"/>
  <c r="D343" i="16"/>
  <c r="D344" i="16"/>
  <c r="D345" i="16"/>
  <c r="D346" i="16"/>
  <c r="D347" i="16"/>
  <c r="D348" i="16"/>
  <c r="D349" i="16"/>
  <c r="D350" i="16"/>
  <c r="D351" i="16"/>
  <c r="D352" i="16"/>
  <c r="D353" i="16"/>
  <c r="D354" i="16"/>
  <c r="D355" i="16"/>
  <c r="D356" i="16"/>
  <c r="D357" i="16"/>
  <c r="D358" i="16"/>
  <c r="D359" i="16"/>
  <c r="D360" i="16"/>
  <c r="D361" i="16"/>
  <c r="D362" i="16"/>
  <c r="D363" i="16"/>
  <c r="D364" i="16"/>
  <c r="D365" i="16"/>
  <c r="D366" i="16"/>
  <c r="D367" i="16"/>
  <c r="D368" i="16"/>
  <c r="D369" i="16"/>
  <c r="D370" i="16"/>
  <c r="D371" i="16"/>
  <c r="D372" i="16"/>
  <c r="D373" i="16"/>
  <c r="D374" i="16"/>
  <c r="D375" i="16"/>
  <c r="D376" i="16"/>
  <c r="D377" i="16"/>
  <c r="D378" i="16"/>
  <c r="D379" i="16"/>
  <c r="D380" i="16"/>
  <c r="D381" i="16"/>
  <c r="D382" i="16"/>
  <c r="D383" i="16"/>
  <c r="D384" i="16"/>
  <c r="D385" i="16"/>
  <c r="D386" i="16"/>
  <c r="D387" i="16"/>
  <c r="D388" i="16"/>
  <c r="D389" i="16"/>
  <c r="D390" i="16"/>
  <c r="D391" i="16"/>
  <c r="D392" i="16"/>
  <c r="D393" i="16"/>
  <c r="D394" i="16"/>
  <c r="D395" i="16"/>
  <c r="D396" i="16"/>
  <c r="D397" i="16"/>
  <c r="D398" i="16"/>
  <c r="D399" i="16"/>
  <c r="D400" i="16"/>
  <c r="D401" i="16"/>
  <c r="D402" i="16"/>
  <c r="D403" i="16"/>
  <c r="D404" i="16"/>
  <c r="D405" i="16"/>
  <c r="D406" i="16"/>
  <c r="D407" i="16"/>
  <c r="D408" i="16"/>
  <c r="D409" i="16"/>
  <c r="D410" i="16"/>
  <c r="D411" i="16"/>
  <c r="D412" i="16"/>
  <c r="D413" i="16"/>
  <c r="D414" i="16"/>
  <c r="D415" i="16"/>
  <c r="D416" i="16"/>
  <c r="D417" i="16"/>
  <c r="D418" i="16"/>
  <c r="D419" i="16"/>
  <c r="D420" i="16"/>
  <c r="D421" i="16"/>
  <c r="D422" i="16"/>
  <c r="D423" i="16"/>
  <c r="D424" i="16"/>
  <c r="D425" i="16"/>
  <c r="D426" i="16"/>
  <c r="D427" i="16"/>
  <c r="D428" i="16"/>
  <c r="D429" i="16"/>
  <c r="D430" i="16"/>
  <c r="D431" i="16"/>
  <c r="D432" i="16"/>
  <c r="D433" i="16"/>
  <c r="D434" i="16"/>
  <c r="D435" i="16"/>
  <c r="D436" i="16"/>
  <c r="D437" i="16"/>
  <c r="D438" i="16"/>
  <c r="D439" i="16"/>
  <c r="D440" i="16"/>
  <c r="D441" i="16"/>
  <c r="D442" i="16"/>
  <c r="D443" i="16"/>
  <c r="D444" i="16"/>
  <c r="D445" i="16"/>
  <c r="D446" i="16"/>
  <c r="D447" i="16"/>
  <c r="D448" i="16"/>
  <c r="D449" i="16"/>
  <c r="D450" i="16"/>
  <c r="D451" i="16"/>
  <c r="D452" i="16"/>
  <c r="D453" i="16"/>
  <c r="D454" i="16"/>
  <c r="D455" i="16"/>
  <c r="D456" i="16"/>
  <c r="D457" i="16"/>
  <c r="D458" i="16"/>
  <c r="D459" i="16"/>
  <c r="D460" i="16"/>
  <c r="D461" i="16"/>
  <c r="D462" i="16"/>
  <c r="D463" i="16"/>
  <c r="D464" i="16"/>
  <c r="D465" i="16"/>
  <c r="D466" i="16"/>
  <c r="D467" i="16"/>
  <c r="D468" i="16"/>
  <c r="D469" i="16"/>
  <c r="D470" i="16"/>
  <c r="D471" i="16"/>
  <c r="D472" i="16"/>
  <c r="D473" i="16"/>
  <c r="D474" i="16"/>
  <c r="D475" i="16"/>
  <c r="D476" i="16"/>
  <c r="D477" i="16"/>
  <c r="D478" i="16"/>
  <c r="D479" i="16"/>
  <c r="D480" i="16"/>
  <c r="D481" i="16"/>
  <c r="D482" i="16"/>
  <c r="D483" i="16"/>
  <c r="D484" i="16"/>
  <c r="D485" i="16"/>
  <c r="D486" i="16"/>
  <c r="D487" i="16"/>
  <c r="D488" i="16"/>
  <c r="D489" i="16"/>
  <c r="D490" i="16"/>
  <c r="D491" i="16"/>
  <c r="D492" i="16"/>
  <c r="D493" i="16"/>
  <c r="D494" i="16"/>
  <c r="D495" i="16"/>
  <c r="D496" i="16"/>
  <c r="D497" i="16"/>
  <c r="D498" i="16"/>
  <c r="D499" i="16"/>
  <c r="D500" i="16"/>
  <c r="D501" i="16"/>
  <c r="D502" i="16"/>
  <c r="D503" i="16"/>
  <c r="D504" i="16"/>
  <c r="D505" i="16"/>
  <c r="D506" i="16"/>
  <c r="D507" i="16"/>
  <c r="D508" i="16"/>
  <c r="D509" i="16"/>
  <c r="D510" i="16"/>
  <c r="D511" i="16"/>
  <c r="D512" i="16"/>
  <c r="D513" i="16"/>
  <c r="D514" i="16"/>
  <c r="D515" i="16"/>
  <c r="D516" i="16"/>
  <c r="D517" i="16"/>
  <c r="D518" i="16"/>
  <c r="D519" i="16"/>
  <c r="D520" i="16"/>
  <c r="D521" i="16"/>
  <c r="D522" i="16"/>
  <c r="D523" i="16"/>
  <c r="D524" i="16"/>
  <c r="D525" i="16"/>
  <c r="D526" i="16"/>
  <c r="D527" i="16"/>
  <c r="D528" i="16"/>
  <c r="D529" i="16"/>
  <c r="D530" i="16"/>
  <c r="D531" i="16"/>
  <c r="D532" i="16"/>
  <c r="D533" i="16"/>
  <c r="D534" i="16"/>
  <c r="D535" i="16"/>
  <c r="D536" i="16"/>
  <c r="D537" i="16"/>
  <c r="D538" i="16"/>
  <c r="D539" i="16"/>
  <c r="D540" i="16"/>
  <c r="D541" i="16"/>
  <c r="D542" i="16"/>
  <c r="D543" i="16"/>
  <c r="D544" i="16"/>
  <c r="D545" i="16"/>
  <c r="D546" i="16"/>
  <c r="D547" i="16"/>
  <c r="D548" i="16"/>
  <c r="D549" i="16"/>
  <c r="D550" i="16"/>
  <c r="D551" i="16"/>
  <c r="D552" i="16"/>
  <c r="D553" i="16"/>
  <c r="D554" i="16"/>
  <c r="D555" i="16"/>
  <c r="D556" i="16"/>
  <c r="D557" i="16"/>
  <c r="D558" i="16"/>
  <c r="D559" i="16"/>
  <c r="D560" i="16"/>
  <c r="D561" i="16"/>
  <c r="D562" i="16"/>
  <c r="D563" i="16"/>
  <c r="D564" i="16"/>
  <c r="D565" i="16"/>
  <c r="D566" i="16"/>
  <c r="D567" i="16"/>
  <c r="D568" i="16"/>
  <c r="D569" i="16"/>
  <c r="D570" i="16"/>
  <c r="D571" i="16"/>
  <c r="D572" i="16"/>
  <c r="D573" i="16"/>
  <c r="D574" i="16"/>
  <c r="D575" i="16"/>
  <c r="D576" i="16"/>
  <c r="D577" i="16"/>
  <c r="D578" i="16"/>
  <c r="D579" i="16"/>
  <c r="D580" i="16"/>
  <c r="D581" i="16"/>
  <c r="D582" i="16"/>
  <c r="D583" i="16"/>
  <c r="D584" i="16"/>
  <c r="D585" i="16"/>
  <c r="D586" i="16"/>
  <c r="D587" i="16"/>
  <c r="D588" i="16"/>
  <c r="D589" i="16"/>
  <c r="D590" i="16"/>
  <c r="D591" i="16"/>
  <c r="D592" i="16"/>
  <c r="D593" i="16"/>
  <c r="D594" i="16"/>
  <c r="D595" i="16"/>
  <c r="D596" i="16"/>
  <c r="D597" i="16"/>
  <c r="D598" i="16"/>
  <c r="D599" i="16"/>
  <c r="D600" i="16"/>
  <c r="D601" i="16"/>
  <c r="D602" i="16"/>
  <c r="D603" i="16"/>
  <c r="D604" i="16"/>
  <c r="D605" i="16"/>
  <c r="D606" i="16"/>
  <c r="D607" i="16"/>
  <c r="D608" i="16"/>
  <c r="D609" i="16"/>
  <c r="D610" i="16"/>
  <c r="D611" i="16"/>
  <c r="D612" i="16"/>
  <c r="D613" i="16"/>
  <c r="D614" i="16"/>
  <c r="D615" i="16"/>
  <c r="D616" i="16"/>
  <c r="D617" i="16"/>
  <c r="D618" i="16"/>
  <c r="D619" i="16"/>
  <c r="D620" i="16"/>
  <c r="D621" i="16"/>
  <c r="D622" i="16"/>
  <c r="D623" i="16"/>
  <c r="D624" i="16"/>
  <c r="D625" i="16"/>
  <c r="D626" i="16"/>
  <c r="D627" i="16"/>
  <c r="D628" i="16"/>
  <c r="D629" i="16"/>
  <c r="D630" i="16"/>
  <c r="D631" i="16"/>
  <c r="D632" i="16"/>
  <c r="D633" i="16"/>
  <c r="D634" i="16"/>
  <c r="D635" i="16"/>
  <c r="D636" i="16"/>
  <c r="D637" i="16"/>
  <c r="D638" i="16"/>
  <c r="D639" i="16"/>
  <c r="D640" i="16"/>
  <c r="D641" i="16"/>
  <c r="D642" i="16"/>
  <c r="D643" i="16"/>
  <c r="D644" i="16"/>
  <c r="D645" i="16"/>
  <c r="D646" i="16"/>
  <c r="D647" i="16"/>
  <c r="D648" i="16"/>
  <c r="D649" i="16"/>
  <c r="D650" i="16"/>
  <c r="D651" i="16"/>
  <c r="D652" i="16"/>
  <c r="D653" i="16"/>
  <c r="D654" i="16"/>
  <c r="D655" i="16"/>
  <c r="D656" i="16"/>
  <c r="D657" i="16"/>
  <c r="D658" i="16"/>
  <c r="D659" i="16"/>
  <c r="D660" i="16"/>
  <c r="D661" i="16"/>
  <c r="D662" i="16"/>
  <c r="D663" i="16"/>
  <c r="D664" i="16"/>
  <c r="D665" i="16"/>
  <c r="D666" i="16"/>
  <c r="D667" i="16"/>
  <c r="D668" i="16"/>
  <c r="D669" i="16"/>
  <c r="D670" i="16"/>
  <c r="D671" i="16"/>
  <c r="D672" i="16"/>
  <c r="D673" i="16"/>
  <c r="D674" i="16"/>
  <c r="D675" i="16"/>
  <c r="D676" i="16"/>
  <c r="D677" i="16"/>
  <c r="D678" i="16"/>
  <c r="D679" i="16"/>
  <c r="D680" i="16"/>
  <c r="D681" i="16"/>
  <c r="D682" i="16"/>
  <c r="D683" i="16"/>
  <c r="D684" i="16"/>
  <c r="D685" i="16"/>
  <c r="D686" i="16"/>
  <c r="D687" i="16"/>
  <c r="D688" i="16"/>
  <c r="D689" i="16"/>
  <c r="D690" i="16"/>
  <c r="D691" i="16"/>
  <c r="D692" i="16"/>
  <c r="D693" i="16"/>
  <c r="D694" i="16"/>
  <c r="D695" i="16"/>
  <c r="D696" i="16"/>
  <c r="D697" i="16"/>
  <c r="D698" i="16"/>
  <c r="D699" i="16"/>
  <c r="D700" i="16"/>
  <c r="D701" i="16"/>
  <c r="D702" i="16"/>
  <c r="D703" i="16"/>
  <c r="D704" i="16"/>
  <c r="D705" i="16"/>
  <c r="D706" i="16"/>
  <c r="D707" i="16"/>
  <c r="D708" i="16"/>
  <c r="D709" i="16"/>
  <c r="D710" i="16"/>
  <c r="D711" i="16"/>
  <c r="D712" i="16"/>
  <c r="D713" i="16"/>
  <c r="D714" i="16"/>
  <c r="D715" i="16"/>
  <c r="D716" i="16"/>
  <c r="D717" i="16"/>
  <c r="D718" i="16"/>
  <c r="D719" i="16"/>
  <c r="D720" i="16"/>
  <c r="D721" i="16"/>
  <c r="D722" i="16"/>
  <c r="D723" i="16"/>
  <c r="D4" i="16"/>
  <c r="N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 i="1"/>
  <c r="F727" i="26"/>
  <c r="D725" i="26"/>
  <c r="E413" i="26"/>
  <c r="E3" i="26"/>
  <c r="J3" i="16"/>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 i="1"/>
  <c r="L723" i="26" l="1"/>
  <c r="K723" i="26"/>
  <c r="E723" i="26"/>
  <c r="K722" i="26"/>
  <c r="L722" i="26" s="1"/>
  <c r="E722" i="26"/>
  <c r="K721" i="26"/>
  <c r="L721" i="26" s="1"/>
  <c r="E721" i="26"/>
  <c r="L720" i="26"/>
  <c r="K720" i="26"/>
  <c r="E720" i="26"/>
  <c r="K719" i="26"/>
  <c r="L719" i="26" s="1"/>
  <c r="E719" i="26"/>
  <c r="K718" i="26"/>
  <c r="L718" i="26" s="1"/>
  <c r="E718" i="26"/>
  <c r="K717" i="26"/>
  <c r="L717" i="26" s="1"/>
  <c r="E717" i="26"/>
  <c r="K716" i="26"/>
  <c r="L716" i="26" s="1"/>
  <c r="E716" i="26"/>
  <c r="K715" i="26"/>
  <c r="L715" i="26" s="1"/>
  <c r="E715" i="26"/>
  <c r="K714" i="26"/>
  <c r="L714" i="26" s="1"/>
  <c r="E714" i="26"/>
  <c r="L713" i="26"/>
  <c r="K713" i="26"/>
  <c r="E713" i="26"/>
  <c r="L712" i="26"/>
  <c r="K712" i="26"/>
  <c r="E712" i="26"/>
  <c r="K711" i="26"/>
  <c r="L711" i="26" s="1"/>
  <c r="E711" i="26"/>
  <c r="K710" i="26"/>
  <c r="L710" i="26" s="1"/>
  <c r="E710" i="26"/>
  <c r="K709" i="26"/>
  <c r="L709" i="26" s="1"/>
  <c r="E709" i="26"/>
  <c r="K708" i="26"/>
  <c r="L708" i="26" s="1"/>
  <c r="E708" i="26"/>
  <c r="K707" i="26"/>
  <c r="L707" i="26" s="1"/>
  <c r="E707" i="26"/>
  <c r="K706" i="26"/>
  <c r="L706" i="26" s="1"/>
  <c r="E706" i="26"/>
  <c r="K705" i="26"/>
  <c r="L705" i="26" s="1"/>
  <c r="E705" i="26"/>
  <c r="K704" i="26"/>
  <c r="L704" i="26" s="1"/>
  <c r="E704" i="26"/>
  <c r="K703" i="26"/>
  <c r="L703" i="26" s="1"/>
  <c r="E703" i="26"/>
  <c r="K702" i="26"/>
  <c r="L702" i="26" s="1"/>
  <c r="E702" i="26"/>
  <c r="K701" i="26"/>
  <c r="L701" i="26" s="1"/>
  <c r="E701" i="26"/>
  <c r="L700" i="26"/>
  <c r="K700" i="26"/>
  <c r="E700" i="26"/>
  <c r="K699" i="26"/>
  <c r="L699" i="26" s="1"/>
  <c r="E699" i="26"/>
  <c r="K698" i="26"/>
  <c r="L698" i="26" s="1"/>
  <c r="E698" i="26"/>
  <c r="K697" i="26"/>
  <c r="L697" i="26" s="1"/>
  <c r="E697" i="26"/>
  <c r="K696" i="26"/>
  <c r="L696" i="26" s="1"/>
  <c r="E696" i="26"/>
  <c r="K695" i="26"/>
  <c r="L695" i="26" s="1"/>
  <c r="E695" i="26"/>
  <c r="K694" i="26"/>
  <c r="L694" i="26" s="1"/>
  <c r="E694" i="26"/>
  <c r="L693" i="26"/>
  <c r="K693" i="26"/>
  <c r="E693" i="26"/>
  <c r="K692" i="26"/>
  <c r="L692" i="26" s="1"/>
  <c r="E692" i="26"/>
  <c r="K691" i="26"/>
  <c r="L691" i="26" s="1"/>
  <c r="E691" i="26"/>
  <c r="K690" i="26"/>
  <c r="L690" i="26" s="1"/>
  <c r="E690" i="26"/>
  <c r="L689" i="26"/>
  <c r="K689" i="26"/>
  <c r="E689" i="26"/>
  <c r="K688" i="26"/>
  <c r="L688" i="26" s="1"/>
  <c r="E688" i="26"/>
  <c r="K687" i="26"/>
  <c r="L687" i="26" s="1"/>
  <c r="E687" i="26"/>
  <c r="K686" i="26"/>
  <c r="L686" i="26" s="1"/>
  <c r="E686" i="26"/>
  <c r="L685" i="26"/>
  <c r="K685" i="26"/>
  <c r="E685" i="26"/>
  <c r="L684" i="26"/>
  <c r="K684" i="26"/>
  <c r="E684" i="26"/>
  <c r="K683" i="26"/>
  <c r="L683" i="26" s="1"/>
  <c r="E683" i="26"/>
  <c r="L682" i="26"/>
  <c r="K682" i="26"/>
  <c r="E682" i="26"/>
  <c r="K681" i="26"/>
  <c r="L681" i="26" s="1"/>
  <c r="E681" i="26"/>
  <c r="K680" i="26"/>
  <c r="L680" i="26" s="1"/>
  <c r="E680" i="26"/>
  <c r="K679" i="26"/>
  <c r="L679" i="26" s="1"/>
  <c r="E679" i="26"/>
  <c r="L678" i="26"/>
  <c r="K678" i="26"/>
  <c r="E678" i="26"/>
  <c r="K677" i="26"/>
  <c r="L677" i="26" s="1"/>
  <c r="E677" i="26"/>
  <c r="K676" i="26"/>
  <c r="L676" i="26" s="1"/>
  <c r="E676" i="26"/>
  <c r="K675" i="26"/>
  <c r="L675" i="26" s="1"/>
  <c r="E675" i="26"/>
  <c r="L674" i="26"/>
  <c r="K674" i="26"/>
  <c r="E674" i="26"/>
  <c r="K673" i="26"/>
  <c r="L673" i="26" s="1"/>
  <c r="E673" i="26"/>
  <c r="L672" i="26"/>
  <c r="K672" i="26"/>
  <c r="E672" i="26"/>
  <c r="K671" i="26"/>
  <c r="L671" i="26" s="1"/>
  <c r="E671" i="26"/>
  <c r="K670" i="26"/>
  <c r="L670" i="26" s="1"/>
  <c r="E670" i="26"/>
  <c r="K669" i="26"/>
  <c r="L669" i="26" s="1"/>
  <c r="E669" i="26"/>
  <c r="K668" i="26"/>
  <c r="L668" i="26" s="1"/>
  <c r="E668" i="26"/>
  <c r="K667" i="26"/>
  <c r="L667" i="26" s="1"/>
  <c r="E667" i="26"/>
  <c r="K666" i="26"/>
  <c r="L666" i="26" s="1"/>
  <c r="E666" i="26"/>
  <c r="L665" i="26"/>
  <c r="K665" i="26"/>
  <c r="E665" i="26"/>
  <c r="K664" i="26"/>
  <c r="L664" i="26" s="1"/>
  <c r="E664" i="26"/>
  <c r="K663" i="26"/>
  <c r="L663" i="26" s="1"/>
  <c r="E663" i="26"/>
  <c r="K662" i="26"/>
  <c r="L662" i="26" s="1"/>
  <c r="E662" i="26"/>
  <c r="K661" i="26"/>
  <c r="L661" i="26" s="1"/>
  <c r="E661" i="26"/>
  <c r="K660" i="26"/>
  <c r="L660" i="26" s="1"/>
  <c r="E660" i="26"/>
  <c r="K659" i="26"/>
  <c r="L659" i="26" s="1"/>
  <c r="E659" i="26"/>
  <c r="L658" i="26"/>
  <c r="K658" i="26"/>
  <c r="E658" i="26"/>
  <c r="K657" i="26"/>
  <c r="L657" i="26" s="1"/>
  <c r="E657" i="26"/>
  <c r="L656" i="26"/>
  <c r="K656" i="26"/>
  <c r="E656" i="26"/>
  <c r="K655" i="26"/>
  <c r="L655" i="26" s="1"/>
  <c r="E655" i="26"/>
  <c r="L654" i="26"/>
  <c r="K654" i="26"/>
  <c r="E654" i="26"/>
  <c r="K653" i="26"/>
  <c r="L653" i="26" s="1"/>
  <c r="E653" i="26"/>
  <c r="K652" i="26"/>
  <c r="L652" i="26" s="1"/>
  <c r="E652" i="26"/>
  <c r="K651" i="26"/>
  <c r="L651" i="26" s="1"/>
  <c r="E651" i="26"/>
  <c r="L650" i="26"/>
  <c r="K650" i="26"/>
  <c r="E650" i="26"/>
  <c r="K649" i="26"/>
  <c r="L649" i="26" s="1"/>
  <c r="E649" i="26"/>
  <c r="K648" i="26"/>
  <c r="L648" i="26" s="1"/>
  <c r="E648" i="26"/>
  <c r="K647" i="26"/>
  <c r="L647" i="26" s="1"/>
  <c r="E647" i="26"/>
  <c r="K646" i="26"/>
  <c r="L646" i="26" s="1"/>
  <c r="E646" i="26"/>
  <c r="K645" i="26"/>
  <c r="L645" i="26" s="1"/>
  <c r="E645" i="26"/>
  <c r="L644" i="26"/>
  <c r="K644" i="26"/>
  <c r="E644" i="26"/>
  <c r="K643" i="26"/>
  <c r="L643" i="26" s="1"/>
  <c r="E643" i="26"/>
  <c r="K642" i="26"/>
  <c r="L642" i="26" s="1"/>
  <c r="E642" i="26"/>
  <c r="K641" i="26"/>
  <c r="L641" i="26" s="1"/>
  <c r="E641" i="26"/>
  <c r="K640" i="26"/>
  <c r="L640" i="26" s="1"/>
  <c r="E640" i="26"/>
  <c r="K639" i="26"/>
  <c r="L639" i="26" s="1"/>
  <c r="E639" i="26"/>
  <c r="K638" i="26"/>
  <c r="L638" i="26" s="1"/>
  <c r="E638" i="26"/>
  <c r="L637" i="26"/>
  <c r="K637" i="26"/>
  <c r="E637" i="26"/>
  <c r="K636" i="26"/>
  <c r="L636" i="26" s="1"/>
  <c r="E636" i="26"/>
  <c r="K635" i="26"/>
  <c r="L635" i="26" s="1"/>
  <c r="E635" i="26"/>
  <c r="K634" i="26"/>
  <c r="L634" i="26" s="1"/>
  <c r="E634" i="26"/>
  <c r="K633" i="26"/>
  <c r="L633" i="26" s="1"/>
  <c r="E633" i="26"/>
  <c r="K632" i="26"/>
  <c r="L632" i="26" s="1"/>
  <c r="E632" i="26"/>
  <c r="K631" i="26"/>
  <c r="L631" i="26" s="1"/>
  <c r="E631" i="26"/>
  <c r="L630" i="26"/>
  <c r="K630" i="26"/>
  <c r="E630" i="26"/>
  <c r="K629" i="26"/>
  <c r="L629" i="26" s="1"/>
  <c r="E629" i="26"/>
  <c r="K628" i="26"/>
  <c r="L628" i="26" s="1"/>
  <c r="E628" i="26"/>
  <c r="K627" i="26"/>
  <c r="L627" i="26" s="1"/>
  <c r="E627" i="26"/>
  <c r="L626" i="26"/>
  <c r="K626" i="26"/>
  <c r="E626" i="26"/>
  <c r="K625" i="26"/>
  <c r="L625" i="26" s="1"/>
  <c r="E625" i="26"/>
  <c r="K624" i="26"/>
  <c r="L624" i="26" s="1"/>
  <c r="E624" i="26"/>
  <c r="K623" i="26"/>
  <c r="L623" i="26" s="1"/>
  <c r="E623" i="26"/>
  <c r="K622" i="26"/>
  <c r="L622" i="26" s="1"/>
  <c r="E622" i="26"/>
  <c r="K621" i="26"/>
  <c r="L621" i="26" s="1"/>
  <c r="E621" i="26"/>
  <c r="K620" i="26"/>
  <c r="L620" i="26" s="1"/>
  <c r="E620" i="26"/>
  <c r="K619" i="26"/>
  <c r="L619" i="26" s="1"/>
  <c r="E619" i="26"/>
  <c r="L618" i="26"/>
  <c r="K618" i="26"/>
  <c r="E618" i="26"/>
  <c r="K617" i="26"/>
  <c r="L617" i="26" s="1"/>
  <c r="E617" i="26"/>
  <c r="K616" i="26"/>
  <c r="L616" i="26" s="1"/>
  <c r="E616" i="26"/>
  <c r="K615" i="26"/>
  <c r="L615" i="26" s="1"/>
  <c r="E615" i="26"/>
  <c r="K614" i="26"/>
  <c r="L614" i="26" s="1"/>
  <c r="E614" i="26"/>
  <c r="F614" i="26" s="1"/>
  <c r="K613" i="26"/>
  <c r="L613" i="26" s="1"/>
  <c r="E613" i="26"/>
  <c r="F613" i="26" s="1"/>
  <c r="K612" i="26"/>
  <c r="L612" i="26" s="1"/>
  <c r="E612" i="26"/>
  <c r="F612" i="26" s="1"/>
  <c r="K611" i="26"/>
  <c r="L611" i="26" s="1"/>
  <c r="E611" i="26"/>
  <c r="F611" i="26" s="1"/>
  <c r="K610" i="26"/>
  <c r="L610" i="26" s="1"/>
  <c r="E610" i="26"/>
  <c r="F610" i="26" s="1"/>
  <c r="L609" i="26"/>
  <c r="K609" i="26"/>
  <c r="F609" i="26"/>
  <c r="E609" i="26"/>
  <c r="K608" i="26"/>
  <c r="L608" i="26" s="1"/>
  <c r="E608" i="26"/>
  <c r="F608" i="26" s="1"/>
  <c r="K607" i="26"/>
  <c r="L607" i="26" s="1"/>
  <c r="E607" i="26"/>
  <c r="F607" i="26" s="1"/>
  <c r="K606" i="26"/>
  <c r="E606" i="26"/>
  <c r="F606" i="26" s="1"/>
  <c r="K605" i="26"/>
  <c r="F605" i="26"/>
  <c r="E605" i="26"/>
  <c r="K604" i="26"/>
  <c r="E604" i="26"/>
  <c r="F604" i="26" s="1"/>
  <c r="K603" i="26"/>
  <c r="E603" i="26"/>
  <c r="F603" i="26" s="1"/>
  <c r="K602" i="26"/>
  <c r="E602" i="26"/>
  <c r="F602" i="26" s="1"/>
  <c r="K601" i="26"/>
  <c r="E601" i="26"/>
  <c r="F601" i="26" s="1"/>
  <c r="K600" i="26"/>
  <c r="E600" i="26"/>
  <c r="F600" i="26" s="1"/>
  <c r="K599" i="26"/>
  <c r="E599" i="26"/>
  <c r="F599" i="26" s="1"/>
  <c r="K598" i="26"/>
  <c r="E598" i="26"/>
  <c r="F598" i="26" s="1"/>
  <c r="K597" i="26"/>
  <c r="F597" i="26"/>
  <c r="E597" i="26"/>
  <c r="K596" i="26"/>
  <c r="E596" i="26"/>
  <c r="F596" i="26" s="1"/>
  <c r="K595" i="26"/>
  <c r="E595" i="26"/>
  <c r="F595" i="26" s="1"/>
  <c r="K594" i="26"/>
  <c r="E594" i="26"/>
  <c r="F594" i="26" s="1"/>
  <c r="K593" i="26"/>
  <c r="E593" i="26"/>
  <c r="F593" i="26" s="1"/>
  <c r="K592" i="26"/>
  <c r="E592" i="26"/>
  <c r="F592" i="26" s="1"/>
  <c r="K591" i="26"/>
  <c r="E591" i="26"/>
  <c r="F591" i="26" s="1"/>
  <c r="K590" i="26"/>
  <c r="E590" i="26"/>
  <c r="F590" i="26" s="1"/>
  <c r="K589" i="26"/>
  <c r="E589" i="26"/>
  <c r="F589" i="26" s="1"/>
  <c r="K588" i="26"/>
  <c r="E588" i="26"/>
  <c r="F588" i="26" s="1"/>
  <c r="K587" i="26"/>
  <c r="E587" i="26"/>
  <c r="F587" i="26" s="1"/>
  <c r="K586" i="26"/>
  <c r="E586" i="26"/>
  <c r="F586" i="26" s="1"/>
  <c r="K585" i="26"/>
  <c r="E585" i="26"/>
  <c r="F585" i="26" s="1"/>
  <c r="K584" i="26"/>
  <c r="E584" i="26"/>
  <c r="F584" i="26" s="1"/>
  <c r="K583" i="26"/>
  <c r="E583" i="26"/>
  <c r="F583" i="26" s="1"/>
  <c r="K582" i="26"/>
  <c r="E582" i="26"/>
  <c r="F582" i="26" s="1"/>
  <c r="K581" i="26"/>
  <c r="E581" i="26"/>
  <c r="F581" i="26" s="1"/>
  <c r="K580" i="26"/>
  <c r="E580" i="26"/>
  <c r="F580" i="26" s="1"/>
  <c r="K579" i="26"/>
  <c r="E579" i="26"/>
  <c r="F579" i="26" s="1"/>
  <c r="K578" i="26"/>
  <c r="E578" i="26"/>
  <c r="F578" i="26" s="1"/>
  <c r="K577" i="26"/>
  <c r="E577" i="26"/>
  <c r="F577" i="26" s="1"/>
  <c r="K576" i="26"/>
  <c r="F576" i="26"/>
  <c r="E576" i="26"/>
  <c r="K575" i="26"/>
  <c r="F575" i="26"/>
  <c r="E575" i="26"/>
  <c r="K574" i="26"/>
  <c r="E574" i="26"/>
  <c r="F574" i="26" s="1"/>
  <c r="K573" i="26"/>
  <c r="E573" i="26"/>
  <c r="F573" i="26" s="1"/>
  <c r="K572" i="26"/>
  <c r="E572" i="26"/>
  <c r="F572" i="26" s="1"/>
  <c r="K571" i="26"/>
  <c r="E571" i="26"/>
  <c r="F571" i="26" s="1"/>
  <c r="K570" i="26"/>
  <c r="E570" i="26"/>
  <c r="F570" i="26" s="1"/>
  <c r="K569" i="26"/>
  <c r="F569" i="26"/>
  <c r="E569" i="26"/>
  <c r="K568" i="26"/>
  <c r="E568" i="26"/>
  <c r="F568" i="26" s="1"/>
  <c r="K567" i="26"/>
  <c r="E567" i="26"/>
  <c r="F567" i="26" s="1"/>
  <c r="K566" i="26"/>
  <c r="E566" i="26"/>
  <c r="F566" i="26" s="1"/>
  <c r="K565" i="26"/>
  <c r="F565" i="26"/>
  <c r="E565" i="26"/>
  <c r="K564" i="26"/>
  <c r="E564" i="26"/>
  <c r="F564" i="26" s="1"/>
  <c r="K563" i="26"/>
  <c r="F563" i="26"/>
  <c r="E563" i="26"/>
  <c r="K562" i="26"/>
  <c r="E562" i="26"/>
  <c r="F562" i="26" s="1"/>
  <c r="K561" i="26"/>
  <c r="E561" i="26"/>
  <c r="F561" i="26" s="1"/>
  <c r="K560" i="26"/>
  <c r="E560" i="26"/>
  <c r="F560" i="26" s="1"/>
  <c r="K559" i="26"/>
  <c r="E559" i="26"/>
  <c r="F559" i="26" s="1"/>
  <c r="K558" i="26"/>
  <c r="E558" i="26"/>
  <c r="F558" i="26" s="1"/>
  <c r="K557" i="26"/>
  <c r="E557" i="26"/>
  <c r="F557" i="26" s="1"/>
  <c r="K556" i="26"/>
  <c r="F556" i="26"/>
  <c r="E556" i="26"/>
  <c r="K555" i="26"/>
  <c r="E555" i="26"/>
  <c r="F555" i="26" s="1"/>
  <c r="K554" i="26"/>
  <c r="E554" i="26"/>
  <c r="F554" i="26" s="1"/>
  <c r="K553" i="26"/>
  <c r="E553" i="26"/>
  <c r="F553" i="26" s="1"/>
  <c r="K552" i="26"/>
  <c r="E552" i="26"/>
  <c r="F552" i="26" s="1"/>
  <c r="K551" i="26"/>
  <c r="E551" i="26"/>
  <c r="F551" i="26" s="1"/>
  <c r="K550" i="26"/>
  <c r="E550" i="26"/>
  <c r="F550" i="26" s="1"/>
  <c r="K549" i="26"/>
  <c r="E549" i="26"/>
  <c r="F549" i="26" s="1"/>
  <c r="K548" i="26"/>
  <c r="E548" i="26"/>
  <c r="F548" i="26" s="1"/>
  <c r="K547" i="26"/>
  <c r="F547" i="26"/>
  <c r="E547" i="26"/>
  <c r="K546" i="26"/>
  <c r="E546" i="26"/>
  <c r="F546" i="26" s="1"/>
  <c r="K545" i="26"/>
  <c r="F545" i="26"/>
  <c r="E545" i="26"/>
  <c r="K544" i="26"/>
  <c r="E544" i="26"/>
  <c r="F544" i="26" s="1"/>
  <c r="K543" i="26"/>
  <c r="E543" i="26"/>
  <c r="F543" i="26" s="1"/>
  <c r="K542" i="26"/>
  <c r="E542" i="26"/>
  <c r="F542" i="26" s="1"/>
  <c r="K541" i="26"/>
  <c r="F541" i="26"/>
  <c r="E541" i="26"/>
  <c r="K540" i="26"/>
  <c r="E540" i="26"/>
  <c r="F540" i="26" s="1"/>
  <c r="K539" i="26"/>
  <c r="E539" i="26"/>
  <c r="F539" i="26" s="1"/>
  <c r="K538" i="26"/>
  <c r="E538" i="26"/>
  <c r="F538" i="26" s="1"/>
  <c r="K537" i="26"/>
  <c r="E537" i="26"/>
  <c r="F537" i="26" s="1"/>
  <c r="K536" i="26"/>
  <c r="E536" i="26"/>
  <c r="F536" i="26" s="1"/>
  <c r="K535" i="26"/>
  <c r="F535" i="26"/>
  <c r="E535" i="26"/>
  <c r="K534" i="26"/>
  <c r="E534" i="26"/>
  <c r="F534" i="26" s="1"/>
  <c r="K533" i="26"/>
  <c r="E533" i="26"/>
  <c r="F533" i="26" s="1"/>
  <c r="K532" i="26"/>
  <c r="E532" i="26"/>
  <c r="F532" i="26" s="1"/>
  <c r="K531" i="26"/>
  <c r="E531" i="26"/>
  <c r="F531" i="26" s="1"/>
  <c r="K530" i="26"/>
  <c r="E530" i="26"/>
  <c r="F530" i="26" s="1"/>
  <c r="K529" i="26"/>
  <c r="E529" i="26"/>
  <c r="F529" i="26" s="1"/>
  <c r="K528" i="26"/>
  <c r="E528" i="26"/>
  <c r="F528" i="26" s="1"/>
  <c r="K527" i="26"/>
  <c r="F527" i="26"/>
  <c r="E527" i="26"/>
  <c r="K526" i="26"/>
  <c r="E526" i="26"/>
  <c r="F526" i="26" s="1"/>
  <c r="K525" i="26"/>
  <c r="E525" i="26"/>
  <c r="F525" i="26" s="1"/>
  <c r="K524" i="26"/>
  <c r="E524" i="26"/>
  <c r="F524" i="26" s="1"/>
  <c r="K523" i="26"/>
  <c r="E523" i="26"/>
  <c r="F523" i="26" s="1"/>
  <c r="K522" i="26"/>
  <c r="E522" i="26"/>
  <c r="F522" i="26" s="1"/>
  <c r="K521" i="26"/>
  <c r="E521" i="26"/>
  <c r="F521" i="26" s="1"/>
  <c r="K520" i="26"/>
  <c r="E520" i="26"/>
  <c r="F520" i="26" s="1"/>
  <c r="K519" i="26"/>
  <c r="F519" i="26"/>
  <c r="E519" i="26"/>
  <c r="K518" i="26"/>
  <c r="E518" i="26"/>
  <c r="F518" i="26" s="1"/>
  <c r="K517" i="26"/>
  <c r="E517" i="26"/>
  <c r="F517" i="26" s="1"/>
  <c r="K516" i="26"/>
  <c r="E516" i="26"/>
  <c r="F516" i="26" s="1"/>
  <c r="K515" i="26"/>
  <c r="E515" i="26"/>
  <c r="F515" i="26" s="1"/>
  <c r="K514" i="26"/>
  <c r="E514" i="26"/>
  <c r="F514" i="26" s="1"/>
  <c r="K513" i="26"/>
  <c r="E513" i="26"/>
  <c r="F513" i="26" s="1"/>
  <c r="K512" i="26"/>
  <c r="E512" i="26"/>
  <c r="F512" i="26" s="1"/>
  <c r="K511" i="26"/>
  <c r="E511" i="26"/>
  <c r="F511" i="26" s="1"/>
  <c r="K510" i="26"/>
  <c r="E510" i="26"/>
  <c r="F510" i="26" s="1"/>
  <c r="K509" i="26"/>
  <c r="F509" i="26"/>
  <c r="E509" i="26"/>
  <c r="K508" i="26"/>
  <c r="E508" i="26"/>
  <c r="F508" i="26" s="1"/>
  <c r="K507" i="26"/>
  <c r="F507" i="26"/>
  <c r="E507" i="26"/>
  <c r="K506" i="26"/>
  <c r="E506" i="26"/>
  <c r="F506" i="26" s="1"/>
  <c r="K505" i="26"/>
  <c r="E505" i="26"/>
  <c r="F505" i="26" s="1"/>
  <c r="K504" i="26"/>
  <c r="F504" i="26"/>
  <c r="E504" i="26"/>
  <c r="K503" i="26"/>
  <c r="E503" i="26"/>
  <c r="F503" i="26" s="1"/>
  <c r="K502" i="26"/>
  <c r="E502" i="26"/>
  <c r="F502" i="26" s="1"/>
  <c r="K501" i="26"/>
  <c r="E501" i="26"/>
  <c r="F501" i="26" s="1"/>
  <c r="K500" i="26"/>
  <c r="F500" i="26"/>
  <c r="E500" i="26"/>
  <c r="K499" i="26"/>
  <c r="E499" i="26"/>
  <c r="F499" i="26" s="1"/>
  <c r="K498" i="26"/>
  <c r="E498" i="26"/>
  <c r="F498" i="26" s="1"/>
  <c r="K497" i="26"/>
  <c r="E497" i="26"/>
  <c r="F497" i="26" s="1"/>
  <c r="K496" i="26"/>
  <c r="E496" i="26"/>
  <c r="F496" i="26" s="1"/>
  <c r="K495" i="26"/>
  <c r="E495" i="26"/>
  <c r="F495" i="26" s="1"/>
  <c r="K494" i="26"/>
  <c r="E494" i="26"/>
  <c r="F494" i="26" s="1"/>
  <c r="K493" i="26"/>
  <c r="E493" i="26"/>
  <c r="F493" i="26" s="1"/>
  <c r="K492" i="26"/>
  <c r="F492" i="26"/>
  <c r="E492" i="26"/>
  <c r="K491" i="26"/>
  <c r="F491" i="26"/>
  <c r="E491" i="26"/>
  <c r="K490" i="26"/>
  <c r="E490" i="26"/>
  <c r="F490" i="26" s="1"/>
  <c r="K489" i="26"/>
  <c r="F489" i="26"/>
  <c r="E489" i="26"/>
  <c r="K488" i="26"/>
  <c r="E488" i="26"/>
  <c r="F488" i="26" s="1"/>
  <c r="K487" i="26"/>
  <c r="E487" i="26"/>
  <c r="F487" i="26" s="1"/>
  <c r="K486" i="26"/>
  <c r="E486" i="26"/>
  <c r="F486" i="26" s="1"/>
  <c r="K485" i="26"/>
  <c r="E485" i="26"/>
  <c r="F485" i="26" s="1"/>
  <c r="K484" i="26"/>
  <c r="E484" i="26"/>
  <c r="F484" i="26" s="1"/>
  <c r="K483" i="26"/>
  <c r="E483" i="26"/>
  <c r="F483" i="26" s="1"/>
  <c r="K482" i="26"/>
  <c r="E482" i="26"/>
  <c r="F482" i="26" s="1"/>
  <c r="K481" i="26"/>
  <c r="E481" i="26"/>
  <c r="F481" i="26" s="1"/>
  <c r="K480" i="26"/>
  <c r="E480" i="26"/>
  <c r="F480" i="26" s="1"/>
  <c r="K479" i="26"/>
  <c r="E479" i="26"/>
  <c r="F479" i="26" s="1"/>
  <c r="K478" i="26"/>
  <c r="E478" i="26"/>
  <c r="F478" i="26" s="1"/>
  <c r="K477" i="26"/>
  <c r="E477" i="26"/>
  <c r="F477" i="26" s="1"/>
  <c r="K476" i="26"/>
  <c r="L476" i="26" s="1"/>
  <c r="F476" i="26"/>
  <c r="E476" i="26"/>
  <c r="K475" i="26"/>
  <c r="L475" i="26" s="1"/>
  <c r="F475" i="26"/>
  <c r="E475" i="26"/>
  <c r="K474" i="26"/>
  <c r="L474" i="26" s="1"/>
  <c r="E474" i="26"/>
  <c r="F474" i="26" s="1"/>
  <c r="K473" i="26"/>
  <c r="L473" i="26" s="1"/>
  <c r="F473" i="26"/>
  <c r="E473" i="26"/>
  <c r="K472" i="26"/>
  <c r="L472" i="26" s="1"/>
  <c r="E472" i="26"/>
  <c r="F472" i="26" s="1"/>
  <c r="K471" i="26"/>
  <c r="L471" i="26" s="1"/>
  <c r="E471" i="26"/>
  <c r="F471" i="26" s="1"/>
  <c r="K470" i="26"/>
  <c r="L470" i="26" s="1"/>
  <c r="E470" i="26"/>
  <c r="F470" i="26" s="1"/>
  <c r="K469" i="26"/>
  <c r="L469" i="26" s="1"/>
  <c r="F469" i="26"/>
  <c r="E469" i="26"/>
  <c r="K468" i="26"/>
  <c r="L468" i="26" s="1"/>
  <c r="E468" i="26"/>
  <c r="F468" i="26" s="1"/>
  <c r="K467" i="26"/>
  <c r="L467" i="26" s="1"/>
  <c r="E467" i="26"/>
  <c r="F467" i="26" s="1"/>
  <c r="L466" i="26"/>
  <c r="K466" i="26"/>
  <c r="E466" i="26"/>
  <c r="F466" i="26" s="1"/>
  <c r="K465" i="26"/>
  <c r="L465" i="26" s="1"/>
  <c r="E465" i="26"/>
  <c r="F465" i="26" s="1"/>
  <c r="K464" i="26"/>
  <c r="L464" i="26" s="1"/>
  <c r="E464" i="26"/>
  <c r="F464" i="26" s="1"/>
  <c r="K463" i="26"/>
  <c r="L463" i="26" s="1"/>
  <c r="E463" i="26"/>
  <c r="F463" i="26" s="1"/>
  <c r="K462" i="26"/>
  <c r="L462" i="26" s="1"/>
  <c r="F462" i="26"/>
  <c r="E462" i="26"/>
  <c r="K461" i="26"/>
  <c r="L461" i="26" s="1"/>
  <c r="F461" i="26"/>
  <c r="E461" i="26"/>
  <c r="K460" i="26"/>
  <c r="L460" i="26" s="1"/>
  <c r="E460" i="26"/>
  <c r="F460" i="26" s="1"/>
  <c r="L459" i="26"/>
  <c r="K459" i="26"/>
  <c r="E459" i="26"/>
  <c r="F459" i="26" s="1"/>
  <c r="K458" i="26"/>
  <c r="L458" i="26" s="1"/>
  <c r="F458" i="26"/>
  <c r="E458" i="26"/>
  <c r="K457" i="26"/>
  <c r="L457" i="26" s="1"/>
  <c r="E457" i="26"/>
  <c r="F457" i="26" s="1"/>
  <c r="K456" i="26"/>
  <c r="L456" i="26" s="1"/>
  <c r="E456" i="26"/>
  <c r="F456" i="26" s="1"/>
  <c r="K455" i="26"/>
  <c r="L455" i="26" s="1"/>
  <c r="E455" i="26"/>
  <c r="F455" i="26" s="1"/>
  <c r="K454" i="26"/>
  <c r="L454" i="26" s="1"/>
  <c r="F454" i="26"/>
  <c r="E454" i="26"/>
  <c r="K453" i="26"/>
  <c r="L453" i="26" s="1"/>
  <c r="E453" i="26"/>
  <c r="F453" i="26" s="1"/>
  <c r="L452" i="26"/>
  <c r="K452" i="26"/>
  <c r="E452" i="26"/>
  <c r="F452" i="26" s="1"/>
  <c r="K451" i="26"/>
  <c r="L451" i="26" s="1"/>
  <c r="F451" i="26"/>
  <c r="E451" i="26"/>
  <c r="K450" i="26"/>
  <c r="L450" i="26" s="1"/>
  <c r="E450" i="26"/>
  <c r="F450" i="26" s="1"/>
  <c r="K449" i="26"/>
  <c r="L449" i="26" s="1"/>
  <c r="E449" i="26"/>
  <c r="F449" i="26" s="1"/>
  <c r="K448" i="26"/>
  <c r="L448" i="26" s="1"/>
  <c r="F448" i="26"/>
  <c r="E448" i="26"/>
  <c r="K447" i="26"/>
  <c r="L447" i="26" s="1"/>
  <c r="F447" i="26"/>
  <c r="E447" i="26"/>
  <c r="K446" i="26"/>
  <c r="L446" i="26" s="1"/>
  <c r="E446" i="26"/>
  <c r="F446" i="26" s="1"/>
  <c r="K445" i="26"/>
  <c r="L445" i="26" s="1"/>
  <c r="F445" i="26"/>
  <c r="E445" i="26"/>
  <c r="K444" i="26"/>
  <c r="L444" i="26" s="1"/>
  <c r="E444" i="26"/>
  <c r="F444" i="26" s="1"/>
  <c r="K443" i="26"/>
  <c r="L443" i="26" s="1"/>
  <c r="E443" i="26"/>
  <c r="F443" i="26" s="1"/>
  <c r="K442" i="26"/>
  <c r="L442" i="26" s="1"/>
  <c r="E442" i="26"/>
  <c r="F442" i="26" s="1"/>
  <c r="L441" i="26"/>
  <c r="K441" i="26"/>
  <c r="E441" i="26"/>
  <c r="F441" i="26" s="1"/>
  <c r="K440" i="26"/>
  <c r="L440" i="26" s="1"/>
  <c r="E440" i="26"/>
  <c r="F440" i="26" s="1"/>
  <c r="K439" i="26"/>
  <c r="L439" i="26" s="1"/>
  <c r="E439" i="26"/>
  <c r="F439" i="26" s="1"/>
  <c r="K438" i="26"/>
  <c r="L438" i="26" s="1"/>
  <c r="F438" i="26"/>
  <c r="E438" i="26"/>
  <c r="L437" i="26"/>
  <c r="K437" i="26"/>
  <c r="E437" i="26"/>
  <c r="F437" i="26" s="1"/>
  <c r="L436" i="26"/>
  <c r="K436" i="26"/>
  <c r="E436" i="26"/>
  <c r="F436" i="26" s="1"/>
  <c r="K435" i="26"/>
  <c r="L435" i="26" s="1"/>
  <c r="E435" i="26"/>
  <c r="F435" i="26" s="1"/>
  <c r="L434" i="26"/>
  <c r="K434" i="26"/>
  <c r="E434" i="26"/>
  <c r="F434" i="26" s="1"/>
  <c r="K433" i="26"/>
  <c r="L433" i="26" s="1"/>
  <c r="F433" i="26"/>
  <c r="E433" i="26"/>
  <c r="K432" i="26"/>
  <c r="L432" i="26" s="1"/>
  <c r="E432" i="26"/>
  <c r="F432" i="26" s="1"/>
  <c r="K431" i="26"/>
  <c r="L431" i="26" s="1"/>
  <c r="E431" i="26"/>
  <c r="F431" i="26" s="1"/>
  <c r="L430" i="26"/>
  <c r="K430" i="26"/>
  <c r="E430" i="26"/>
  <c r="F430" i="26" s="1"/>
  <c r="L429" i="26"/>
  <c r="K429" i="26"/>
  <c r="E429" i="26"/>
  <c r="F429" i="26" s="1"/>
  <c r="K428" i="26"/>
  <c r="L428" i="26" s="1"/>
  <c r="E428" i="26"/>
  <c r="F428" i="26" s="1"/>
  <c r="K427" i="26"/>
  <c r="L427" i="26" s="1"/>
  <c r="F427" i="26"/>
  <c r="E427" i="26"/>
  <c r="K426" i="26"/>
  <c r="L426" i="26" s="1"/>
  <c r="E426" i="26"/>
  <c r="F426" i="26" s="1"/>
  <c r="K425" i="26"/>
  <c r="L425" i="26" s="1"/>
  <c r="E425" i="26"/>
  <c r="F425" i="26" s="1"/>
  <c r="L424" i="26"/>
  <c r="K424" i="26"/>
  <c r="F424" i="26"/>
  <c r="E424" i="26"/>
  <c r="L423" i="26"/>
  <c r="K423" i="26"/>
  <c r="E423" i="26"/>
  <c r="F423" i="26" s="1"/>
  <c r="K422" i="26"/>
  <c r="L422" i="26" s="1"/>
  <c r="E422" i="26"/>
  <c r="F422" i="26" s="1"/>
  <c r="K421" i="26"/>
  <c r="L421" i="26" s="1"/>
  <c r="E421" i="26"/>
  <c r="F421" i="26" s="1"/>
  <c r="L420" i="26"/>
  <c r="K420" i="26"/>
  <c r="E420" i="26"/>
  <c r="F420" i="26" s="1"/>
  <c r="K419" i="26"/>
  <c r="L419" i="26" s="1"/>
  <c r="E419" i="26"/>
  <c r="F419" i="26" s="1"/>
  <c r="K418" i="26"/>
  <c r="L418" i="26" s="1"/>
  <c r="E418" i="26"/>
  <c r="F418" i="26" s="1"/>
  <c r="K417" i="26"/>
  <c r="L417" i="26" s="1"/>
  <c r="E417" i="26"/>
  <c r="F417" i="26" s="1"/>
  <c r="K416" i="26"/>
  <c r="L416" i="26" s="1"/>
  <c r="F416" i="26"/>
  <c r="E416" i="26"/>
  <c r="L415" i="26"/>
  <c r="K415" i="26"/>
  <c r="E415" i="26"/>
  <c r="F415" i="26" s="1"/>
  <c r="K414" i="26"/>
  <c r="L414" i="26" s="1"/>
  <c r="E414" i="26"/>
  <c r="F414" i="26" s="1"/>
  <c r="K413" i="26"/>
  <c r="L413" i="26" s="1"/>
  <c r="F413" i="26"/>
  <c r="K412" i="26"/>
  <c r="L412" i="26" s="1"/>
  <c r="F412" i="26"/>
  <c r="E412" i="26"/>
  <c r="K411" i="26"/>
  <c r="L411" i="26" s="1"/>
  <c r="E411" i="26"/>
  <c r="F411" i="26" s="1"/>
  <c r="K410" i="26"/>
  <c r="L410" i="26" s="1"/>
  <c r="E410" i="26"/>
  <c r="F410" i="26" s="1"/>
  <c r="K409" i="26"/>
  <c r="L409" i="26" s="1"/>
  <c r="F409" i="26"/>
  <c r="E409" i="26"/>
  <c r="L408" i="26"/>
  <c r="K408" i="26"/>
  <c r="E408" i="26"/>
  <c r="F408" i="26" s="1"/>
  <c r="K407" i="26"/>
  <c r="L407" i="26" s="1"/>
  <c r="E407" i="26"/>
  <c r="F407" i="26" s="1"/>
  <c r="L406" i="26"/>
  <c r="K406" i="26"/>
  <c r="F406" i="26"/>
  <c r="E406" i="26"/>
  <c r="K405" i="26"/>
  <c r="L405" i="26" s="1"/>
  <c r="E405" i="26"/>
  <c r="F405" i="26" s="1"/>
  <c r="K404" i="26"/>
  <c r="L404" i="26" s="1"/>
  <c r="E404" i="26"/>
  <c r="F404" i="26" s="1"/>
  <c r="L403" i="26"/>
  <c r="K403" i="26"/>
  <c r="F403" i="26"/>
  <c r="E403" i="26"/>
  <c r="L402" i="26"/>
  <c r="K402" i="26"/>
  <c r="E402" i="26"/>
  <c r="F402" i="26" s="1"/>
  <c r="K401" i="26"/>
  <c r="L401" i="26" s="1"/>
  <c r="E401" i="26"/>
  <c r="F401" i="26" s="1"/>
  <c r="K400" i="26"/>
  <c r="L400" i="26" s="1"/>
  <c r="E400" i="26"/>
  <c r="F400" i="26" s="1"/>
  <c r="K399" i="26"/>
  <c r="L399" i="26" s="1"/>
  <c r="E399" i="26"/>
  <c r="F399" i="26" s="1"/>
  <c r="K398" i="26"/>
  <c r="L398" i="26" s="1"/>
  <c r="E398" i="26"/>
  <c r="F398" i="26" s="1"/>
  <c r="K397" i="26"/>
  <c r="L397" i="26" s="1"/>
  <c r="E397" i="26"/>
  <c r="F397" i="26" s="1"/>
  <c r="L396" i="26"/>
  <c r="K396" i="26"/>
  <c r="E396" i="26"/>
  <c r="F396" i="26" s="1"/>
  <c r="K395" i="26"/>
  <c r="L395" i="26" s="1"/>
  <c r="F395" i="26"/>
  <c r="E395" i="26"/>
  <c r="L394" i="26"/>
  <c r="K394" i="26"/>
  <c r="E394" i="26"/>
  <c r="F394" i="26" s="1"/>
  <c r="K393" i="26"/>
  <c r="L393" i="26" s="1"/>
  <c r="E393" i="26"/>
  <c r="F393" i="26" s="1"/>
  <c r="L392" i="26"/>
  <c r="K392" i="26"/>
  <c r="E392" i="26"/>
  <c r="F392" i="26" s="1"/>
  <c r="K391" i="26"/>
  <c r="L391" i="26" s="1"/>
  <c r="F391" i="26"/>
  <c r="E391" i="26"/>
  <c r="K390" i="26"/>
  <c r="L390" i="26" s="1"/>
  <c r="E390" i="26"/>
  <c r="F390" i="26" s="1"/>
  <c r="L389" i="26"/>
  <c r="K389" i="26"/>
  <c r="E389" i="26"/>
  <c r="F389" i="26" s="1"/>
  <c r="L388" i="26"/>
  <c r="K388" i="26"/>
  <c r="F388" i="26"/>
  <c r="E388" i="26"/>
  <c r="K387" i="26"/>
  <c r="L387" i="26" s="1"/>
  <c r="E387" i="26"/>
  <c r="F387" i="26" s="1"/>
  <c r="K386" i="26"/>
  <c r="L386" i="26" s="1"/>
  <c r="E386" i="26"/>
  <c r="F386" i="26" s="1"/>
  <c r="L385" i="26"/>
  <c r="K385" i="26"/>
  <c r="E385" i="26"/>
  <c r="F385" i="26" s="1"/>
  <c r="K384" i="26"/>
  <c r="L384" i="26" s="1"/>
  <c r="E384" i="26"/>
  <c r="F384" i="26" s="1"/>
  <c r="K383" i="26"/>
  <c r="L383" i="26" s="1"/>
  <c r="E383" i="26"/>
  <c r="F383" i="26" s="1"/>
  <c r="K382" i="26"/>
  <c r="L382" i="26" s="1"/>
  <c r="F382" i="26"/>
  <c r="E382" i="26"/>
  <c r="L381" i="26"/>
  <c r="K381" i="26"/>
  <c r="F381" i="26"/>
  <c r="E381" i="26"/>
  <c r="K380" i="26"/>
  <c r="L380" i="26" s="1"/>
  <c r="E380" i="26"/>
  <c r="F380" i="26" s="1"/>
  <c r="K379" i="26"/>
  <c r="L379" i="26" s="1"/>
  <c r="E379" i="26"/>
  <c r="F379" i="26" s="1"/>
  <c r="L378" i="26"/>
  <c r="K378" i="26"/>
  <c r="E378" i="26"/>
  <c r="F378" i="26" s="1"/>
  <c r="K377" i="26"/>
  <c r="L377" i="26" s="1"/>
  <c r="F377" i="26"/>
  <c r="E377" i="26"/>
  <c r="K376" i="26"/>
  <c r="L376" i="26" s="1"/>
  <c r="E376" i="26"/>
  <c r="F376" i="26" s="1"/>
  <c r="L375" i="26"/>
  <c r="K375" i="26"/>
  <c r="E375" i="26"/>
  <c r="F375" i="26" s="1"/>
  <c r="K374" i="26"/>
  <c r="L374" i="26" s="1"/>
  <c r="E374" i="26"/>
  <c r="F374" i="26" s="1"/>
  <c r="L373" i="26"/>
  <c r="K373" i="26"/>
  <c r="E373" i="26"/>
  <c r="F373" i="26" s="1"/>
  <c r="K372" i="26"/>
  <c r="L372" i="26" s="1"/>
  <c r="E372" i="26"/>
  <c r="F372" i="26" s="1"/>
  <c r="K371" i="26"/>
  <c r="L371" i="26" s="1"/>
  <c r="F371" i="26"/>
  <c r="E371" i="26"/>
  <c r="K370" i="26"/>
  <c r="L370" i="26" s="1"/>
  <c r="F370" i="26"/>
  <c r="E370" i="26"/>
  <c r="K369" i="26"/>
  <c r="L369" i="26" s="1"/>
  <c r="E369" i="26"/>
  <c r="F369" i="26" s="1"/>
  <c r="K368" i="26"/>
  <c r="L368" i="26" s="1"/>
  <c r="F368" i="26"/>
  <c r="E368" i="26"/>
  <c r="L367" i="26"/>
  <c r="K367" i="26"/>
  <c r="F367" i="26"/>
  <c r="E367" i="26"/>
  <c r="K366" i="26"/>
  <c r="L366" i="26" s="1"/>
  <c r="E366" i="26"/>
  <c r="F366" i="26" s="1"/>
  <c r="K365" i="26"/>
  <c r="L365" i="26" s="1"/>
  <c r="E365" i="26"/>
  <c r="F365" i="26" s="1"/>
  <c r="L364" i="26"/>
  <c r="K364" i="26"/>
  <c r="E364" i="26"/>
  <c r="F364" i="26" s="1"/>
  <c r="K363" i="26"/>
  <c r="L363" i="26" s="1"/>
  <c r="F363" i="26"/>
  <c r="E363" i="26"/>
  <c r="K362" i="26"/>
  <c r="L362" i="26" s="1"/>
  <c r="E362" i="26"/>
  <c r="F362" i="26" s="1"/>
  <c r="K361" i="26"/>
  <c r="L361" i="26" s="1"/>
  <c r="F361" i="26"/>
  <c r="E361" i="26"/>
  <c r="K360" i="26"/>
  <c r="L360" i="26" s="1"/>
  <c r="E360" i="26"/>
  <c r="F360" i="26" s="1"/>
  <c r="L359" i="26"/>
  <c r="K359" i="26"/>
  <c r="E359" i="26"/>
  <c r="F359" i="26" s="1"/>
  <c r="K358" i="26"/>
  <c r="L358" i="26" s="1"/>
  <c r="E358" i="26"/>
  <c r="F358" i="26" s="1"/>
  <c r="L357" i="26"/>
  <c r="K357" i="26"/>
  <c r="F357" i="26"/>
  <c r="E357" i="26"/>
  <c r="K356" i="26"/>
  <c r="L356" i="26" s="1"/>
  <c r="E356" i="26"/>
  <c r="F356" i="26" s="1"/>
  <c r="K355" i="26"/>
  <c r="L355" i="26" s="1"/>
  <c r="E355" i="26"/>
  <c r="F355" i="26" s="1"/>
  <c r="L354" i="26"/>
  <c r="K354" i="26"/>
  <c r="F354" i="26"/>
  <c r="E354" i="26"/>
  <c r="K353" i="26"/>
  <c r="L353" i="26" s="1"/>
  <c r="E353" i="26"/>
  <c r="F353" i="26" s="1"/>
  <c r="L352" i="26"/>
  <c r="K352" i="26"/>
  <c r="E352" i="26"/>
  <c r="F352" i="26" s="1"/>
  <c r="K351" i="26"/>
  <c r="L351" i="26" s="1"/>
  <c r="E351" i="26"/>
  <c r="F351" i="26" s="1"/>
  <c r="K350" i="26"/>
  <c r="L350" i="26" s="1"/>
  <c r="F350" i="26"/>
  <c r="E350" i="26"/>
  <c r="K349" i="26"/>
  <c r="L349" i="26" s="1"/>
  <c r="F349" i="26"/>
  <c r="E349" i="26"/>
  <c r="K348" i="26"/>
  <c r="L348" i="26" s="1"/>
  <c r="E348" i="26"/>
  <c r="F348" i="26" s="1"/>
  <c r="K347" i="26"/>
  <c r="L347" i="26" s="1"/>
  <c r="E347" i="26"/>
  <c r="F347" i="26" s="1"/>
  <c r="L346" i="26"/>
  <c r="K346" i="26"/>
  <c r="F346" i="26"/>
  <c r="E346" i="26"/>
  <c r="L345" i="26"/>
  <c r="K345" i="26"/>
  <c r="E345" i="26"/>
  <c r="F345" i="26" s="1"/>
  <c r="K344" i="26"/>
  <c r="L344" i="26" s="1"/>
  <c r="E344" i="26"/>
  <c r="F344" i="26" s="1"/>
  <c r="L343" i="26"/>
  <c r="K343" i="26"/>
  <c r="F343" i="26"/>
  <c r="E343" i="26"/>
  <c r="K342" i="26"/>
  <c r="L342" i="26" s="1"/>
  <c r="E342" i="26"/>
  <c r="F342" i="26" s="1"/>
  <c r="K341" i="26"/>
  <c r="L341" i="26" s="1"/>
  <c r="E341" i="26"/>
  <c r="F341" i="26" s="1"/>
  <c r="L340" i="26"/>
  <c r="K340" i="26"/>
  <c r="F340" i="26"/>
  <c r="E340" i="26"/>
  <c r="K339" i="26"/>
  <c r="L339" i="26" s="1"/>
  <c r="E339" i="26"/>
  <c r="F339" i="26" s="1"/>
  <c r="K338" i="26"/>
  <c r="L338" i="26" s="1"/>
  <c r="E338" i="26"/>
  <c r="F338" i="26" s="1"/>
  <c r="K337" i="26"/>
  <c r="L337" i="26" s="1"/>
  <c r="E337" i="26"/>
  <c r="F337" i="26" s="1"/>
  <c r="K336" i="26"/>
  <c r="L336" i="26" s="1"/>
  <c r="E336" i="26"/>
  <c r="F336" i="26" s="1"/>
  <c r="K335" i="26"/>
  <c r="L335" i="26" s="1"/>
  <c r="F335" i="26"/>
  <c r="E335" i="26"/>
  <c r="K334" i="26"/>
  <c r="L334" i="26" s="1"/>
  <c r="E334" i="26"/>
  <c r="F334" i="26" s="1"/>
  <c r="K333" i="26"/>
  <c r="L333" i="26" s="1"/>
  <c r="E333" i="26"/>
  <c r="F333" i="26" s="1"/>
  <c r="L332" i="26"/>
  <c r="K332" i="26"/>
  <c r="F332" i="26"/>
  <c r="E332" i="26"/>
  <c r="L331" i="26"/>
  <c r="K331" i="26"/>
  <c r="E331" i="26"/>
  <c r="F331" i="26" s="1"/>
  <c r="K330" i="26"/>
  <c r="L330" i="26" s="1"/>
  <c r="E330" i="26"/>
  <c r="F330" i="26" s="1"/>
  <c r="K329" i="26"/>
  <c r="L329" i="26" s="1"/>
  <c r="F329" i="26"/>
  <c r="E329" i="26"/>
  <c r="K328" i="26"/>
  <c r="L328" i="26" s="1"/>
  <c r="F328" i="26"/>
  <c r="E328" i="26"/>
  <c r="K327" i="26"/>
  <c r="L327" i="26" s="1"/>
  <c r="E327" i="26"/>
  <c r="F327" i="26" s="1"/>
  <c r="K326" i="26"/>
  <c r="L326" i="26" s="1"/>
  <c r="F326" i="26"/>
  <c r="E326" i="26"/>
  <c r="L325" i="26"/>
  <c r="K325" i="26"/>
  <c r="E325" i="26"/>
  <c r="F325" i="26" s="1"/>
  <c r="K324" i="26"/>
  <c r="L324" i="26" s="1"/>
  <c r="E324" i="26"/>
  <c r="F324" i="26" s="1"/>
  <c r="K323" i="26"/>
  <c r="L323" i="26" s="1"/>
  <c r="E323" i="26"/>
  <c r="F323" i="26" s="1"/>
  <c r="K322" i="26"/>
  <c r="L322" i="26" s="1"/>
  <c r="F322" i="26"/>
  <c r="E322" i="26"/>
  <c r="K321" i="26"/>
  <c r="L321" i="26" s="1"/>
  <c r="E321" i="26"/>
  <c r="F321" i="26" s="1"/>
  <c r="K320" i="26"/>
  <c r="L320" i="26" s="1"/>
  <c r="E320" i="26"/>
  <c r="F320" i="26" s="1"/>
  <c r="L319" i="26"/>
  <c r="K319" i="26"/>
  <c r="F319" i="26"/>
  <c r="E319" i="26"/>
  <c r="L318" i="26"/>
  <c r="K318" i="26"/>
  <c r="E318" i="26"/>
  <c r="F318" i="26" s="1"/>
  <c r="L317" i="26"/>
  <c r="K317" i="26"/>
  <c r="E317" i="26"/>
  <c r="F317" i="26" s="1"/>
  <c r="K316" i="26"/>
  <c r="L316" i="26" s="1"/>
  <c r="E316" i="26"/>
  <c r="F316" i="26" s="1"/>
  <c r="K315" i="26"/>
  <c r="L315" i="26" s="1"/>
  <c r="E315" i="26"/>
  <c r="F315" i="26" s="1"/>
  <c r="K314" i="26"/>
  <c r="L314" i="26" s="1"/>
  <c r="F314" i="26"/>
  <c r="E314" i="26"/>
  <c r="K313" i="26"/>
  <c r="L313" i="26" s="1"/>
  <c r="E313" i="26"/>
  <c r="F313" i="26" s="1"/>
  <c r="K312" i="26"/>
  <c r="L312" i="26" s="1"/>
  <c r="E312" i="26"/>
  <c r="F312" i="26" s="1"/>
  <c r="K311" i="26"/>
  <c r="L311" i="26" s="1"/>
  <c r="F311" i="26"/>
  <c r="E311" i="26"/>
  <c r="L310" i="26"/>
  <c r="K310" i="26"/>
  <c r="E310" i="26"/>
  <c r="F310" i="26" s="1"/>
  <c r="K309" i="26"/>
  <c r="L309" i="26" s="1"/>
  <c r="E309" i="26"/>
  <c r="F309" i="26" s="1"/>
  <c r="L308" i="26"/>
  <c r="K308" i="26"/>
  <c r="F308" i="26"/>
  <c r="E308" i="26"/>
  <c r="K307" i="26"/>
  <c r="L307" i="26" s="1"/>
  <c r="E307" i="26"/>
  <c r="F307" i="26" s="1"/>
  <c r="K306" i="26"/>
  <c r="L306" i="26" s="1"/>
  <c r="E306" i="26"/>
  <c r="F306" i="26" s="1"/>
  <c r="L305" i="26"/>
  <c r="K305" i="26"/>
  <c r="F305" i="26"/>
  <c r="E305" i="26"/>
  <c r="L304" i="26"/>
  <c r="K304" i="26"/>
  <c r="E304" i="26"/>
  <c r="F304" i="26" s="1"/>
  <c r="K303" i="26"/>
  <c r="L303" i="26" s="1"/>
  <c r="E303" i="26"/>
  <c r="F303" i="26" s="1"/>
  <c r="K302" i="26"/>
  <c r="L302" i="26" s="1"/>
  <c r="E302" i="26"/>
  <c r="F302" i="26" s="1"/>
  <c r="K301" i="26"/>
  <c r="L301" i="26" s="1"/>
  <c r="E301" i="26"/>
  <c r="F301" i="26" s="1"/>
  <c r="K300" i="26"/>
  <c r="L300" i="26" s="1"/>
  <c r="E300" i="26"/>
  <c r="F300" i="26" s="1"/>
  <c r="K299" i="26"/>
  <c r="L299" i="26" s="1"/>
  <c r="E299" i="26"/>
  <c r="F299" i="26" s="1"/>
  <c r="L298" i="26"/>
  <c r="K298" i="26"/>
  <c r="E298" i="26"/>
  <c r="F298" i="26" s="1"/>
  <c r="K297" i="26"/>
  <c r="L297" i="26" s="1"/>
  <c r="F297" i="26"/>
  <c r="E297" i="26"/>
  <c r="L296" i="26"/>
  <c r="K296" i="26"/>
  <c r="E296" i="26"/>
  <c r="F296" i="26" s="1"/>
  <c r="K295" i="26"/>
  <c r="L295" i="26" s="1"/>
  <c r="E295" i="26"/>
  <c r="F295" i="26" s="1"/>
  <c r="L294" i="26"/>
  <c r="K294" i="26"/>
  <c r="E294" i="26"/>
  <c r="F294" i="26" s="1"/>
  <c r="K293" i="26"/>
  <c r="L293" i="26" s="1"/>
  <c r="F293" i="26"/>
  <c r="E293" i="26"/>
  <c r="K292" i="26"/>
  <c r="L292" i="26" s="1"/>
  <c r="E292" i="26"/>
  <c r="F292" i="26" s="1"/>
  <c r="L291" i="26"/>
  <c r="K291" i="26"/>
  <c r="E291" i="26"/>
  <c r="F291" i="26" s="1"/>
  <c r="L290" i="26"/>
  <c r="K290" i="26"/>
  <c r="F290" i="26"/>
  <c r="E290" i="26"/>
  <c r="K289" i="26"/>
  <c r="L289" i="26" s="1"/>
  <c r="E289" i="26"/>
  <c r="F289" i="26" s="1"/>
  <c r="K288" i="26"/>
  <c r="L288" i="26" s="1"/>
  <c r="E288" i="26"/>
  <c r="F288" i="26" s="1"/>
  <c r="L287" i="26"/>
  <c r="K287" i="26"/>
  <c r="E287" i="26"/>
  <c r="F287" i="26" s="1"/>
  <c r="K286" i="26"/>
  <c r="L286" i="26" s="1"/>
  <c r="E286" i="26"/>
  <c r="F286" i="26" s="1"/>
  <c r="K285" i="26"/>
  <c r="L285" i="26" s="1"/>
  <c r="E285" i="26"/>
  <c r="F285" i="26" s="1"/>
  <c r="K284" i="26"/>
  <c r="L284" i="26" s="1"/>
  <c r="F284" i="26"/>
  <c r="E284" i="26"/>
  <c r="L283" i="26"/>
  <c r="K283" i="26"/>
  <c r="F283" i="26"/>
  <c r="E283" i="26"/>
  <c r="K282" i="26"/>
  <c r="L282" i="26" s="1"/>
  <c r="E282" i="26"/>
  <c r="F282" i="26" s="1"/>
  <c r="K281" i="26"/>
  <c r="L281" i="26" s="1"/>
  <c r="E281" i="26"/>
  <c r="F281" i="26" s="1"/>
  <c r="L280" i="26"/>
  <c r="K280" i="26"/>
  <c r="E280" i="26"/>
  <c r="F280" i="26" s="1"/>
  <c r="K279" i="26"/>
  <c r="L279" i="26" s="1"/>
  <c r="F279" i="26"/>
  <c r="E279" i="26"/>
  <c r="K278" i="26"/>
  <c r="L278" i="26" s="1"/>
  <c r="E278" i="26"/>
  <c r="F278" i="26" s="1"/>
  <c r="L277" i="26"/>
  <c r="K277" i="26"/>
  <c r="E277" i="26"/>
  <c r="F277" i="26" s="1"/>
  <c r="K276" i="26"/>
  <c r="L276" i="26" s="1"/>
  <c r="E276" i="26"/>
  <c r="F276" i="26" s="1"/>
  <c r="L275" i="26"/>
  <c r="K275" i="26"/>
  <c r="E275" i="26"/>
  <c r="F275" i="26" s="1"/>
  <c r="K274" i="26"/>
  <c r="L274" i="26" s="1"/>
  <c r="E274" i="26"/>
  <c r="F274" i="26" s="1"/>
  <c r="K273" i="26"/>
  <c r="L273" i="26" s="1"/>
  <c r="F273" i="26"/>
  <c r="E273" i="26"/>
  <c r="K272" i="26"/>
  <c r="L272" i="26" s="1"/>
  <c r="F272" i="26"/>
  <c r="E272" i="26"/>
  <c r="K271" i="26"/>
  <c r="L271" i="26" s="1"/>
  <c r="E271" i="26"/>
  <c r="F271" i="26" s="1"/>
  <c r="K270" i="26"/>
  <c r="L270" i="26" s="1"/>
  <c r="F270" i="26"/>
  <c r="E270" i="26"/>
  <c r="L269" i="26"/>
  <c r="K269" i="26"/>
  <c r="F269" i="26"/>
  <c r="E269" i="26"/>
  <c r="K268" i="26"/>
  <c r="L268" i="26" s="1"/>
  <c r="E268" i="26"/>
  <c r="F268" i="26" s="1"/>
  <c r="K267" i="26"/>
  <c r="L267" i="26" s="1"/>
  <c r="E267" i="26"/>
  <c r="F267" i="26" s="1"/>
  <c r="L266" i="26"/>
  <c r="K266" i="26"/>
  <c r="E266" i="26"/>
  <c r="F266" i="26" s="1"/>
  <c r="K265" i="26"/>
  <c r="L265" i="26" s="1"/>
  <c r="F265" i="26"/>
  <c r="E265" i="26"/>
  <c r="K264" i="26"/>
  <c r="L264" i="26" s="1"/>
  <c r="E264" i="26"/>
  <c r="F264" i="26" s="1"/>
  <c r="K263" i="26"/>
  <c r="L263" i="26" s="1"/>
  <c r="E263" i="26"/>
  <c r="F263" i="26" s="1"/>
  <c r="L262" i="26"/>
  <c r="K262" i="26"/>
  <c r="E262" i="26"/>
  <c r="K261" i="26"/>
  <c r="L261" i="26" s="1"/>
  <c r="E261" i="26"/>
  <c r="K260" i="26"/>
  <c r="L260" i="26" s="1"/>
  <c r="E260" i="26"/>
  <c r="L259" i="26"/>
  <c r="K259" i="26"/>
  <c r="E259" i="26"/>
  <c r="L258" i="26"/>
  <c r="K258" i="26"/>
  <c r="E258" i="26"/>
  <c r="K257" i="26"/>
  <c r="L257" i="26" s="1"/>
  <c r="E257" i="26"/>
  <c r="K256" i="26"/>
  <c r="L256" i="26" s="1"/>
  <c r="E256" i="26"/>
  <c r="K255" i="26"/>
  <c r="L255" i="26" s="1"/>
  <c r="E255" i="26"/>
  <c r="L254" i="26"/>
  <c r="K254" i="26"/>
  <c r="E254" i="26"/>
  <c r="K253" i="26"/>
  <c r="L253" i="26" s="1"/>
  <c r="E253" i="26"/>
  <c r="L252" i="26"/>
  <c r="K252" i="26"/>
  <c r="E252" i="26"/>
  <c r="K251" i="26"/>
  <c r="L251" i="26" s="1"/>
  <c r="E251" i="26"/>
  <c r="K250" i="26"/>
  <c r="L250" i="26" s="1"/>
  <c r="E250" i="26"/>
  <c r="K249" i="26"/>
  <c r="L249" i="26" s="1"/>
  <c r="E249" i="26"/>
  <c r="K248" i="26"/>
  <c r="L248" i="26" s="1"/>
  <c r="E248" i="26"/>
  <c r="K247" i="26"/>
  <c r="L247" i="26" s="1"/>
  <c r="E247" i="26"/>
  <c r="K246" i="26"/>
  <c r="L246" i="26" s="1"/>
  <c r="E246" i="26"/>
  <c r="K245" i="26"/>
  <c r="L245" i="26" s="1"/>
  <c r="E245" i="26"/>
  <c r="L244" i="26"/>
  <c r="K244" i="26"/>
  <c r="E244" i="26"/>
  <c r="K243" i="26"/>
  <c r="L243" i="26" s="1"/>
  <c r="E243" i="26"/>
  <c r="K242" i="26"/>
  <c r="L242" i="26" s="1"/>
  <c r="E242" i="26"/>
  <c r="K241" i="26"/>
  <c r="L241" i="26" s="1"/>
  <c r="E241" i="26"/>
  <c r="K240" i="26"/>
  <c r="L240" i="26" s="1"/>
  <c r="E240" i="26"/>
  <c r="K239" i="26"/>
  <c r="L239" i="26" s="1"/>
  <c r="E239" i="26"/>
  <c r="K238" i="26"/>
  <c r="L238" i="26" s="1"/>
  <c r="E238" i="26"/>
  <c r="K237" i="26"/>
  <c r="L237" i="26" s="1"/>
  <c r="E237" i="26"/>
  <c r="K236" i="26"/>
  <c r="L236" i="26" s="1"/>
  <c r="E236" i="26"/>
  <c r="K235" i="26"/>
  <c r="L235" i="26" s="1"/>
  <c r="E235" i="26"/>
  <c r="K234" i="26"/>
  <c r="L234" i="26" s="1"/>
  <c r="E234" i="26"/>
  <c r="K233" i="26"/>
  <c r="L233" i="26" s="1"/>
  <c r="E233" i="26"/>
  <c r="K232" i="26"/>
  <c r="L232" i="26" s="1"/>
  <c r="E232" i="26"/>
  <c r="K231" i="26"/>
  <c r="L231" i="26" s="1"/>
  <c r="E231" i="26"/>
  <c r="L230" i="26"/>
  <c r="K230" i="26"/>
  <c r="E230" i="26"/>
  <c r="K229" i="26"/>
  <c r="L229" i="26" s="1"/>
  <c r="E229" i="26"/>
  <c r="L228" i="26"/>
  <c r="K228" i="26"/>
  <c r="E228" i="26"/>
  <c r="K227" i="26"/>
  <c r="L227" i="26" s="1"/>
  <c r="E227" i="26"/>
  <c r="K226" i="26"/>
  <c r="L226" i="26" s="1"/>
  <c r="E226" i="26"/>
  <c r="K225" i="26"/>
  <c r="L225" i="26" s="1"/>
  <c r="E225" i="26"/>
  <c r="L224" i="26"/>
  <c r="K224" i="26"/>
  <c r="E224" i="26"/>
  <c r="L223" i="26"/>
  <c r="K223" i="26"/>
  <c r="E223" i="26"/>
  <c r="K222" i="26"/>
  <c r="L222" i="26" s="1"/>
  <c r="E222" i="26"/>
  <c r="K221" i="26"/>
  <c r="L221" i="26" s="1"/>
  <c r="E221" i="26"/>
  <c r="L220" i="26"/>
  <c r="K220" i="26"/>
  <c r="E220" i="26"/>
  <c r="K219" i="26"/>
  <c r="L219" i="26" s="1"/>
  <c r="E219" i="26"/>
  <c r="K218" i="26"/>
  <c r="L218" i="26" s="1"/>
  <c r="E218" i="26"/>
  <c r="K217" i="26"/>
  <c r="L217" i="26" s="1"/>
  <c r="E217" i="26"/>
  <c r="L216" i="26"/>
  <c r="K216" i="26"/>
  <c r="E216" i="26"/>
  <c r="K215" i="26"/>
  <c r="L215" i="26" s="1"/>
  <c r="E215" i="26"/>
  <c r="K214" i="26"/>
  <c r="L214" i="26" s="1"/>
  <c r="E214" i="26"/>
  <c r="K213" i="26"/>
  <c r="L213" i="26" s="1"/>
  <c r="E213" i="26"/>
  <c r="K212" i="26"/>
  <c r="L212" i="26" s="1"/>
  <c r="E212" i="26"/>
  <c r="K211" i="26"/>
  <c r="L211" i="26" s="1"/>
  <c r="E211" i="26"/>
  <c r="K210" i="26"/>
  <c r="L210" i="26" s="1"/>
  <c r="E210" i="26"/>
  <c r="K209" i="26"/>
  <c r="L209" i="26" s="1"/>
  <c r="E209" i="26"/>
  <c r="K208" i="26"/>
  <c r="L208" i="26" s="1"/>
  <c r="E208" i="26"/>
  <c r="L207" i="26"/>
  <c r="K207" i="26"/>
  <c r="E207" i="26"/>
  <c r="K206" i="26"/>
  <c r="L206" i="26" s="1"/>
  <c r="E206" i="26"/>
  <c r="K205" i="26"/>
  <c r="L205" i="26" s="1"/>
  <c r="E205" i="26"/>
  <c r="K204" i="26"/>
  <c r="L204" i="26" s="1"/>
  <c r="E204" i="26"/>
  <c r="K203" i="26"/>
  <c r="L203" i="26" s="1"/>
  <c r="E203" i="26"/>
  <c r="K202" i="26"/>
  <c r="L202" i="26" s="1"/>
  <c r="E202" i="26"/>
  <c r="K201" i="26"/>
  <c r="L201" i="26" s="1"/>
  <c r="E201" i="26"/>
  <c r="L200" i="26"/>
  <c r="K200" i="26"/>
  <c r="E200" i="26"/>
  <c r="L199" i="26"/>
  <c r="K199" i="26"/>
  <c r="E199" i="26"/>
  <c r="K198" i="26"/>
  <c r="L198" i="26" s="1"/>
  <c r="E198" i="26"/>
  <c r="K197" i="26"/>
  <c r="L197" i="26" s="1"/>
  <c r="E197" i="26"/>
  <c r="K196" i="26"/>
  <c r="L196" i="26" s="1"/>
  <c r="E196" i="26"/>
  <c r="K195" i="26"/>
  <c r="L195" i="26" s="1"/>
  <c r="E195" i="26"/>
  <c r="K194" i="26"/>
  <c r="L194" i="26" s="1"/>
  <c r="E194" i="26"/>
  <c r="K193" i="26"/>
  <c r="L193" i="26" s="1"/>
  <c r="E193" i="26"/>
  <c r="K192" i="26"/>
  <c r="L192" i="26" s="1"/>
  <c r="E192" i="26"/>
  <c r="K191" i="26"/>
  <c r="L191" i="26" s="1"/>
  <c r="E191" i="26"/>
  <c r="K190" i="26"/>
  <c r="L190" i="26" s="1"/>
  <c r="E190" i="26"/>
  <c r="K189" i="26"/>
  <c r="L189" i="26" s="1"/>
  <c r="E189" i="26"/>
  <c r="K188" i="26"/>
  <c r="L188" i="26" s="1"/>
  <c r="E188" i="26"/>
  <c r="K187" i="26"/>
  <c r="L187" i="26" s="1"/>
  <c r="E187" i="26"/>
  <c r="K186" i="26"/>
  <c r="L186" i="26" s="1"/>
  <c r="E186" i="26"/>
  <c r="K185" i="26"/>
  <c r="L185" i="26" s="1"/>
  <c r="E185" i="26"/>
  <c r="K184" i="26"/>
  <c r="L184" i="26" s="1"/>
  <c r="E184" i="26"/>
  <c r="K183" i="26"/>
  <c r="L183" i="26" s="1"/>
  <c r="E183" i="26"/>
  <c r="K182" i="26"/>
  <c r="L182" i="26" s="1"/>
  <c r="E182" i="26"/>
  <c r="K181" i="26"/>
  <c r="L181" i="26" s="1"/>
  <c r="E181" i="26"/>
  <c r="K180" i="26"/>
  <c r="L180" i="26" s="1"/>
  <c r="E180" i="26"/>
  <c r="K179" i="26"/>
  <c r="L179" i="26" s="1"/>
  <c r="E179" i="26"/>
  <c r="L178" i="26"/>
  <c r="K178" i="26"/>
  <c r="E178" i="26"/>
  <c r="K177" i="26"/>
  <c r="L177" i="26" s="1"/>
  <c r="E177" i="26"/>
  <c r="K176" i="26"/>
  <c r="L176" i="26" s="1"/>
  <c r="E176" i="26"/>
  <c r="L175" i="26"/>
  <c r="K175" i="26"/>
  <c r="E175" i="26"/>
  <c r="K174" i="26"/>
  <c r="L174" i="26" s="1"/>
  <c r="E174" i="26"/>
  <c r="K173" i="26"/>
  <c r="L173" i="26" s="1"/>
  <c r="E173" i="26"/>
  <c r="K172" i="26"/>
  <c r="L172" i="26" s="1"/>
  <c r="E172" i="26"/>
  <c r="K171" i="26"/>
  <c r="L171" i="26" s="1"/>
  <c r="E171" i="26"/>
  <c r="L170" i="26"/>
  <c r="K170" i="26"/>
  <c r="E170" i="26"/>
  <c r="K169" i="26"/>
  <c r="L169" i="26" s="1"/>
  <c r="E169" i="26"/>
  <c r="K168" i="26"/>
  <c r="L168" i="26" s="1"/>
  <c r="E168" i="26"/>
  <c r="L167" i="26"/>
  <c r="K167" i="26"/>
  <c r="E167" i="26"/>
  <c r="K166" i="26"/>
  <c r="L166" i="26" s="1"/>
  <c r="E166" i="26"/>
  <c r="K165" i="26"/>
  <c r="L165" i="26" s="1"/>
  <c r="E165" i="26"/>
  <c r="K164" i="26"/>
  <c r="L164" i="26" s="1"/>
  <c r="E164" i="26"/>
  <c r="K163" i="26"/>
  <c r="L163" i="26" s="1"/>
  <c r="E163" i="26"/>
  <c r="K162" i="26"/>
  <c r="L162" i="26" s="1"/>
  <c r="E162" i="26"/>
  <c r="F162" i="26" s="1"/>
  <c r="K161" i="26"/>
  <c r="L161" i="26" s="1"/>
  <c r="E161" i="26"/>
  <c r="F161" i="26" s="1"/>
  <c r="L160" i="26"/>
  <c r="K160" i="26"/>
  <c r="F160" i="26"/>
  <c r="E160" i="26"/>
  <c r="K159" i="26"/>
  <c r="L159" i="26" s="1"/>
  <c r="E159" i="26"/>
  <c r="F159" i="26" s="1"/>
  <c r="K158" i="26"/>
  <c r="L158" i="26" s="1"/>
  <c r="E158" i="26"/>
  <c r="F158" i="26" s="1"/>
  <c r="K157" i="26"/>
  <c r="L157" i="26" s="1"/>
  <c r="F157" i="26"/>
  <c r="E157" i="26"/>
  <c r="K156" i="26"/>
  <c r="L156" i="26" s="1"/>
  <c r="F156" i="26"/>
  <c r="E156" i="26"/>
  <c r="K155" i="26"/>
  <c r="L155" i="26" s="1"/>
  <c r="E155" i="26"/>
  <c r="F155" i="26" s="1"/>
  <c r="K154" i="26"/>
  <c r="L154" i="26" s="1"/>
  <c r="E154" i="26"/>
  <c r="F154" i="26" s="1"/>
  <c r="L153" i="26"/>
  <c r="K153" i="26"/>
  <c r="F153" i="26"/>
  <c r="E153" i="26"/>
  <c r="K152" i="26"/>
  <c r="L152" i="26" s="1"/>
  <c r="E152" i="26"/>
  <c r="F152" i="26" s="1"/>
  <c r="K151" i="26"/>
  <c r="L151" i="26" s="1"/>
  <c r="E151" i="26"/>
  <c r="F151" i="26" s="1"/>
  <c r="K150" i="26"/>
  <c r="L150" i="26" s="1"/>
  <c r="F150" i="26"/>
  <c r="E150" i="26"/>
  <c r="K149" i="26"/>
  <c r="L149" i="26" s="1"/>
  <c r="E149" i="26"/>
  <c r="F149" i="26" s="1"/>
  <c r="K148" i="26"/>
  <c r="L148" i="26" s="1"/>
  <c r="E148" i="26"/>
  <c r="F148" i="26" s="1"/>
  <c r="L147" i="26"/>
  <c r="K147" i="26"/>
  <c r="E147" i="26"/>
  <c r="F147" i="26" s="1"/>
  <c r="L146" i="26"/>
  <c r="K146" i="26"/>
  <c r="F146" i="26"/>
  <c r="E146" i="26"/>
  <c r="K145" i="26"/>
  <c r="L145" i="26" s="1"/>
  <c r="E145" i="26"/>
  <c r="F145" i="26" s="1"/>
  <c r="K144" i="26"/>
  <c r="L144" i="26" s="1"/>
  <c r="E144" i="26"/>
  <c r="F144" i="26" s="1"/>
  <c r="K143" i="26"/>
  <c r="L143" i="26" s="1"/>
  <c r="E143" i="26"/>
  <c r="F143" i="26" s="1"/>
  <c r="K142" i="26"/>
  <c r="L142" i="26" s="1"/>
  <c r="E142" i="26"/>
  <c r="K141" i="26"/>
  <c r="L141" i="26" s="1"/>
  <c r="E141" i="26"/>
  <c r="K140" i="26"/>
  <c r="L140" i="26" s="1"/>
  <c r="E140" i="26"/>
  <c r="L139" i="26"/>
  <c r="K139" i="26"/>
  <c r="E139" i="26"/>
  <c r="K138" i="26"/>
  <c r="L138" i="26" s="1"/>
  <c r="E138" i="26"/>
  <c r="K137" i="26"/>
  <c r="L137" i="26" s="1"/>
  <c r="E137" i="26"/>
  <c r="K136" i="26"/>
  <c r="L136" i="26" s="1"/>
  <c r="E136" i="26"/>
  <c r="L135" i="26"/>
  <c r="K135" i="26"/>
  <c r="E135" i="26"/>
  <c r="K134" i="26"/>
  <c r="L134" i="26" s="1"/>
  <c r="E134" i="26"/>
  <c r="K133" i="26"/>
  <c r="L133" i="26" s="1"/>
  <c r="E133" i="26"/>
  <c r="K132" i="26"/>
  <c r="L132" i="26" s="1"/>
  <c r="E132" i="26"/>
  <c r="L131" i="26"/>
  <c r="K131" i="26"/>
  <c r="E131" i="26"/>
  <c r="L130" i="26"/>
  <c r="K130" i="26"/>
  <c r="E130" i="26"/>
  <c r="K129" i="26"/>
  <c r="L129" i="26" s="1"/>
  <c r="E129" i="26"/>
  <c r="K128" i="26"/>
  <c r="L128" i="26" s="1"/>
  <c r="E128" i="26"/>
  <c r="K127" i="26"/>
  <c r="L127" i="26" s="1"/>
  <c r="E127" i="26"/>
  <c r="K126" i="26"/>
  <c r="L126" i="26" s="1"/>
  <c r="E126" i="26"/>
  <c r="K125" i="26"/>
  <c r="L125" i="26" s="1"/>
  <c r="E125" i="26"/>
  <c r="K124" i="26"/>
  <c r="L124" i="26" s="1"/>
  <c r="E124" i="26"/>
  <c r="K123" i="26"/>
  <c r="L123" i="26" s="1"/>
  <c r="E123" i="26"/>
  <c r="K122" i="26"/>
  <c r="L122" i="26" s="1"/>
  <c r="E122" i="26"/>
  <c r="K121" i="26"/>
  <c r="L121" i="26" s="1"/>
  <c r="E121" i="26"/>
  <c r="K120" i="26"/>
  <c r="L120" i="26" s="1"/>
  <c r="E120" i="26"/>
  <c r="K119" i="26"/>
  <c r="L119" i="26" s="1"/>
  <c r="E119" i="26"/>
  <c r="K118" i="26"/>
  <c r="L118" i="26" s="1"/>
  <c r="E118" i="26"/>
  <c r="K117" i="26"/>
  <c r="L117" i="26" s="1"/>
  <c r="E117" i="26"/>
  <c r="K116" i="26"/>
  <c r="L116" i="26" s="1"/>
  <c r="E116" i="26"/>
  <c r="K115" i="26"/>
  <c r="L115" i="26" s="1"/>
  <c r="E115" i="26"/>
  <c r="K114" i="26"/>
  <c r="L114" i="26" s="1"/>
  <c r="E114" i="26"/>
  <c r="K113" i="26"/>
  <c r="L113" i="26" s="1"/>
  <c r="E113" i="26"/>
  <c r="K112" i="26"/>
  <c r="L112" i="26" s="1"/>
  <c r="E112" i="26"/>
  <c r="K111" i="26"/>
  <c r="L111" i="26" s="1"/>
  <c r="E111" i="26"/>
  <c r="K110" i="26"/>
  <c r="L110" i="26" s="1"/>
  <c r="E110" i="26"/>
  <c r="K109" i="26"/>
  <c r="L109" i="26" s="1"/>
  <c r="E109" i="26"/>
  <c r="K108" i="26"/>
  <c r="L108" i="26" s="1"/>
  <c r="E108" i="26"/>
  <c r="L107" i="26"/>
  <c r="K107" i="26"/>
  <c r="E107" i="26"/>
  <c r="L106" i="26"/>
  <c r="K106" i="26"/>
  <c r="E106" i="26"/>
  <c r="K105" i="26"/>
  <c r="L105" i="26" s="1"/>
  <c r="E105" i="26"/>
  <c r="K104" i="26"/>
  <c r="L104" i="26" s="1"/>
  <c r="E104" i="26"/>
  <c r="K103" i="26"/>
  <c r="L103" i="26" s="1"/>
  <c r="E103" i="26"/>
  <c r="L102" i="26"/>
  <c r="K102" i="26"/>
  <c r="E102" i="26"/>
  <c r="K101" i="26"/>
  <c r="L101" i="26" s="1"/>
  <c r="E101" i="26"/>
  <c r="L100" i="26"/>
  <c r="K100" i="26"/>
  <c r="E100" i="26"/>
  <c r="K99" i="26"/>
  <c r="L99" i="26" s="1"/>
  <c r="E99" i="26"/>
  <c r="K98" i="26"/>
  <c r="L98" i="26" s="1"/>
  <c r="E98" i="26"/>
  <c r="K97" i="26"/>
  <c r="L97" i="26" s="1"/>
  <c r="E97" i="26"/>
  <c r="K96" i="26"/>
  <c r="L96" i="26" s="1"/>
  <c r="E96" i="26"/>
  <c r="K95" i="26"/>
  <c r="L95" i="26" s="1"/>
  <c r="E95" i="26"/>
  <c r="K94" i="26"/>
  <c r="L94" i="26" s="1"/>
  <c r="E94" i="26"/>
  <c r="K93" i="26"/>
  <c r="L93" i="26" s="1"/>
  <c r="E93" i="26"/>
  <c r="K92" i="26"/>
  <c r="L92" i="26" s="1"/>
  <c r="E92" i="26"/>
  <c r="K91" i="26"/>
  <c r="L91" i="26" s="1"/>
  <c r="E91" i="26"/>
  <c r="K90" i="26"/>
  <c r="L90" i="26" s="1"/>
  <c r="E90" i="26"/>
  <c r="K89" i="26"/>
  <c r="L89" i="26" s="1"/>
  <c r="E89" i="26"/>
  <c r="K88" i="26"/>
  <c r="L88" i="26" s="1"/>
  <c r="E88" i="26"/>
  <c r="K87" i="26"/>
  <c r="L87" i="26" s="1"/>
  <c r="E87" i="26"/>
  <c r="K86" i="26"/>
  <c r="L86" i="26" s="1"/>
  <c r="E86" i="26"/>
  <c r="K85" i="26"/>
  <c r="L85" i="26" s="1"/>
  <c r="E85" i="26"/>
  <c r="K84" i="26"/>
  <c r="L84" i="26" s="1"/>
  <c r="E84" i="26"/>
  <c r="K83" i="26"/>
  <c r="L83" i="26" s="1"/>
  <c r="E83" i="26"/>
  <c r="K82" i="26"/>
  <c r="L82" i="26" s="1"/>
  <c r="E82" i="26"/>
  <c r="K81" i="26"/>
  <c r="L81" i="26" s="1"/>
  <c r="E81" i="26"/>
  <c r="K80" i="26"/>
  <c r="L80" i="26" s="1"/>
  <c r="E80" i="26"/>
  <c r="K79" i="26"/>
  <c r="L79" i="26" s="1"/>
  <c r="E79" i="26"/>
  <c r="L78" i="26"/>
  <c r="K78" i="26"/>
  <c r="E78" i="26"/>
  <c r="K77" i="26"/>
  <c r="L77" i="26" s="1"/>
  <c r="E77" i="26"/>
  <c r="L76" i="26"/>
  <c r="K76" i="26"/>
  <c r="E76" i="26"/>
  <c r="K75" i="26"/>
  <c r="L75" i="26" s="1"/>
  <c r="E75" i="26"/>
  <c r="K74" i="26"/>
  <c r="L74" i="26" s="1"/>
  <c r="E74" i="26"/>
  <c r="K73" i="26"/>
  <c r="L73" i="26" s="1"/>
  <c r="E73" i="26"/>
  <c r="K72" i="26"/>
  <c r="L72" i="26" s="1"/>
  <c r="E72" i="26"/>
  <c r="L71" i="26"/>
  <c r="K71" i="26"/>
  <c r="E71" i="26"/>
  <c r="K70" i="26"/>
  <c r="L70" i="26" s="1"/>
  <c r="E70" i="26"/>
  <c r="K69" i="26"/>
  <c r="L69" i="26" s="1"/>
  <c r="E69" i="26"/>
  <c r="K68" i="26"/>
  <c r="L68" i="26" s="1"/>
  <c r="E68" i="26"/>
  <c r="K67" i="26"/>
  <c r="L67" i="26" s="1"/>
  <c r="E67" i="26"/>
  <c r="K66" i="26"/>
  <c r="L66" i="26" s="1"/>
  <c r="E66" i="26"/>
  <c r="K65" i="26"/>
  <c r="L65" i="26" s="1"/>
  <c r="E65" i="26"/>
  <c r="K64" i="26"/>
  <c r="L64" i="26" s="1"/>
  <c r="E64" i="26"/>
  <c r="K63" i="26"/>
  <c r="L63" i="26" s="1"/>
  <c r="E63" i="26"/>
  <c r="K62" i="26"/>
  <c r="L62" i="26" s="1"/>
  <c r="E62" i="26"/>
  <c r="K61" i="26"/>
  <c r="L61" i="26" s="1"/>
  <c r="E61" i="26"/>
  <c r="K60" i="26"/>
  <c r="L60" i="26" s="1"/>
  <c r="E60" i="26"/>
  <c r="K59" i="26"/>
  <c r="L59" i="26" s="1"/>
  <c r="E59" i="26"/>
  <c r="K58" i="26"/>
  <c r="L58" i="26" s="1"/>
  <c r="E58" i="26"/>
  <c r="K57" i="26"/>
  <c r="L57" i="26" s="1"/>
  <c r="E57" i="26"/>
  <c r="K56" i="26"/>
  <c r="L56" i="26" s="1"/>
  <c r="E56" i="26"/>
  <c r="K55" i="26"/>
  <c r="L55" i="26" s="1"/>
  <c r="E55" i="26"/>
  <c r="K54" i="26"/>
  <c r="L54" i="26" s="1"/>
  <c r="E54" i="26"/>
  <c r="K53" i="26"/>
  <c r="L53" i="26" s="1"/>
  <c r="E53" i="26"/>
  <c r="K52" i="26"/>
  <c r="L52" i="26" s="1"/>
  <c r="E52" i="26"/>
  <c r="K51" i="26"/>
  <c r="L51" i="26" s="1"/>
  <c r="E51" i="26"/>
  <c r="K50" i="26"/>
  <c r="L50" i="26" s="1"/>
  <c r="E50" i="26"/>
  <c r="K49" i="26"/>
  <c r="L49" i="26" s="1"/>
  <c r="E49" i="26"/>
  <c r="K48" i="26"/>
  <c r="L48" i="26" s="1"/>
  <c r="E48" i="26"/>
  <c r="L47" i="26"/>
  <c r="K47" i="26"/>
  <c r="E47" i="26"/>
  <c r="K46" i="26"/>
  <c r="L46" i="26" s="1"/>
  <c r="E46" i="26"/>
  <c r="K45" i="26"/>
  <c r="L45" i="26" s="1"/>
  <c r="E45" i="26"/>
  <c r="L44" i="26"/>
  <c r="K44" i="26"/>
  <c r="E44" i="26"/>
  <c r="L43" i="26"/>
  <c r="K43" i="26"/>
  <c r="E43" i="26"/>
  <c r="K42" i="26"/>
  <c r="L42" i="26" s="1"/>
  <c r="E42" i="26"/>
  <c r="K41" i="26"/>
  <c r="L41" i="26" s="1"/>
  <c r="E41" i="26"/>
  <c r="L40" i="26"/>
  <c r="K40" i="26"/>
  <c r="E40" i="26"/>
  <c r="K39" i="26"/>
  <c r="L39" i="26" s="1"/>
  <c r="E39" i="26"/>
  <c r="K38" i="26"/>
  <c r="L38" i="26" s="1"/>
  <c r="E38" i="26"/>
  <c r="K37" i="26"/>
  <c r="L37" i="26" s="1"/>
  <c r="E37" i="26"/>
  <c r="K36" i="26"/>
  <c r="L36" i="26" s="1"/>
  <c r="E36" i="26"/>
  <c r="K35" i="26"/>
  <c r="L35" i="26" s="1"/>
  <c r="E35" i="26"/>
  <c r="K34" i="26"/>
  <c r="L34" i="26" s="1"/>
  <c r="E34" i="26"/>
  <c r="K33" i="26"/>
  <c r="L33" i="26" s="1"/>
  <c r="E33" i="26"/>
  <c r="K32" i="26"/>
  <c r="L32" i="26" s="1"/>
  <c r="E32" i="26"/>
  <c r="K31" i="26"/>
  <c r="L31" i="26" s="1"/>
  <c r="E31" i="26"/>
  <c r="K30" i="26"/>
  <c r="L30" i="26" s="1"/>
  <c r="E30" i="26"/>
  <c r="K29" i="26"/>
  <c r="L29" i="26" s="1"/>
  <c r="E29" i="26"/>
  <c r="K28" i="26"/>
  <c r="L28" i="26" s="1"/>
  <c r="E28" i="26"/>
  <c r="L27" i="26"/>
  <c r="K27" i="26"/>
  <c r="E27" i="26"/>
  <c r="L26" i="26"/>
  <c r="K26" i="26"/>
  <c r="E26" i="26"/>
  <c r="K25" i="26"/>
  <c r="L25" i="26" s="1"/>
  <c r="E25" i="26"/>
  <c r="K24" i="26"/>
  <c r="L24" i="26" s="1"/>
  <c r="E24" i="26"/>
  <c r="L23" i="26"/>
  <c r="K23" i="26"/>
  <c r="E23" i="26"/>
  <c r="K22" i="26"/>
  <c r="L22" i="26" s="1"/>
  <c r="E22" i="26"/>
  <c r="K21" i="26"/>
  <c r="L21" i="26" s="1"/>
  <c r="E21" i="26"/>
  <c r="L20" i="26"/>
  <c r="K20" i="26"/>
  <c r="E20" i="26"/>
  <c r="L19" i="26"/>
  <c r="K19" i="26"/>
  <c r="E19" i="26"/>
  <c r="L18" i="26"/>
  <c r="K18" i="26"/>
  <c r="E18" i="26"/>
  <c r="K17" i="26"/>
  <c r="L17" i="26" s="1"/>
  <c r="E17" i="26"/>
  <c r="L16" i="26"/>
  <c r="K16" i="26"/>
  <c r="E16" i="26"/>
  <c r="K15" i="26"/>
  <c r="L15" i="26" s="1"/>
  <c r="E15" i="26"/>
  <c r="K14" i="26"/>
  <c r="L14" i="26" s="1"/>
  <c r="E14" i="26"/>
  <c r="K13" i="26"/>
  <c r="L13" i="26" s="1"/>
  <c r="E13" i="26"/>
  <c r="L12" i="26"/>
  <c r="K12" i="26"/>
  <c r="E12" i="26"/>
  <c r="K11" i="26"/>
  <c r="L11" i="26" s="1"/>
  <c r="E11" i="26"/>
  <c r="K10" i="26"/>
  <c r="L10" i="26" s="1"/>
  <c r="E10" i="26"/>
  <c r="K9" i="26"/>
  <c r="L9" i="26" s="1"/>
  <c r="E9" i="26"/>
  <c r="K8" i="26"/>
  <c r="L8" i="26" s="1"/>
  <c r="E8" i="26"/>
  <c r="K7" i="26"/>
  <c r="L7" i="26" s="1"/>
  <c r="E7" i="26"/>
  <c r="K6" i="26"/>
  <c r="L6" i="26" s="1"/>
  <c r="E6" i="26"/>
  <c r="K5" i="26"/>
  <c r="L5" i="26" s="1"/>
  <c r="E5" i="26"/>
  <c r="K4" i="26"/>
  <c r="L4" i="26" s="1"/>
  <c r="E4" i="26"/>
  <c r="K3" i="26"/>
  <c r="L3" i="26" s="1"/>
  <c r="P4" i="1" a="1"/>
  <c r="P4" i="1"/>
  <c r="P5" i="1" a="1"/>
  <c r="P5" i="1"/>
  <c r="P6" i="1" a="1"/>
  <c r="P6" i="1" s="1"/>
  <c r="P7" i="1" a="1"/>
  <c r="P7" i="1" s="1"/>
  <c r="P8" i="1" a="1"/>
  <c r="P8" i="1" s="1"/>
  <c r="P9" i="1" a="1"/>
  <c r="P9" i="1"/>
  <c r="P10" i="1" a="1"/>
  <c r="P10" i="1"/>
  <c r="P11" i="1" a="1"/>
  <c r="P11" i="1" s="1"/>
  <c r="P12" i="1" a="1"/>
  <c r="P12" i="1"/>
  <c r="P13" i="1" a="1"/>
  <c r="P13" i="1"/>
  <c r="P14" i="1" a="1"/>
  <c r="P14" i="1"/>
  <c r="P15" i="1" a="1"/>
  <c r="P15" i="1"/>
  <c r="P16" i="1" a="1"/>
  <c r="P16" i="1" s="1"/>
  <c r="P17" i="1" a="1"/>
  <c r="P17" i="1" s="1"/>
  <c r="P18" i="1" a="1"/>
  <c r="P18" i="1" s="1"/>
  <c r="P19" i="1" a="1"/>
  <c r="P19" i="1" s="1"/>
  <c r="P20" i="1" a="1"/>
  <c r="P20" i="1" s="1"/>
  <c r="P21" i="1" a="1"/>
  <c r="P21" i="1" s="1"/>
  <c r="P22" i="1" a="1"/>
  <c r="P22" i="1" s="1"/>
  <c r="P23" i="1" a="1"/>
  <c r="P23" i="1"/>
  <c r="P24" i="1" a="1"/>
  <c r="P24" i="1" s="1"/>
  <c r="P25" i="1" a="1"/>
  <c r="P25" i="1" s="1"/>
  <c r="P26" i="1" a="1"/>
  <c r="P26" i="1"/>
  <c r="P27" i="1" a="1"/>
  <c r="P27" i="1"/>
  <c r="P28" i="1" a="1"/>
  <c r="P28" i="1"/>
  <c r="P29" i="1" a="1"/>
  <c r="P29" i="1"/>
  <c r="P30" i="1" a="1"/>
  <c r="P30" i="1" s="1"/>
  <c r="P31" i="1" a="1"/>
  <c r="P31" i="1" s="1"/>
  <c r="P32" i="1" a="1"/>
  <c r="P32" i="1" s="1"/>
  <c r="P33" i="1" a="1"/>
  <c r="P33" i="1" s="1"/>
  <c r="P34" i="1" a="1"/>
  <c r="P34" i="1" s="1"/>
  <c r="P35" i="1" a="1"/>
  <c r="P35" i="1" s="1"/>
  <c r="P36" i="1" a="1"/>
  <c r="P36" i="1" s="1"/>
  <c r="P37" i="1" a="1"/>
  <c r="P37" i="1"/>
  <c r="P38" i="1" a="1"/>
  <c r="P38" i="1" s="1"/>
  <c r="P39" i="1" a="1"/>
  <c r="P39" i="1" s="1"/>
  <c r="P40" i="1" a="1"/>
  <c r="P40" i="1" s="1"/>
  <c r="P41" i="1" a="1"/>
  <c r="P41" i="1" s="1"/>
  <c r="P42" i="1" a="1"/>
  <c r="P42" i="1"/>
  <c r="P43" i="1" a="1"/>
  <c r="P43" i="1"/>
  <c r="P44" i="1" a="1"/>
  <c r="P44" i="1" s="1"/>
  <c r="P45" i="1" a="1"/>
  <c r="P45" i="1" s="1"/>
  <c r="P46" i="1" a="1"/>
  <c r="P46" i="1" s="1"/>
  <c r="P47" i="1" a="1"/>
  <c r="P47" i="1" s="1"/>
  <c r="P48" i="1" a="1"/>
  <c r="P48" i="1" s="1"/>
  <c r="P49" i="1" a="1"/>
  <c r="P49" i="1" s="1"/>
  <c r="P50" i="1" a="1"/>
  <c r="P50" i="1" s="1"/>
  <c r="P51" i="1" a="1"/>
  <c r="P51" i="1" s="1"/>
  <c r="P52" i="1" a="1"/>
  <c r="P52" i="1" s="1"/>
  <c r="P53" i="1" a="1"/>
  <c r="P53" i="1" s="1"/>
  <c r="P54" i="1" a="1"/>
  <c r="P54" i="1" s="1"/>
  <c r="P55" i="1" a="1"/>
  <c r="P55" i="1" s="1"/>
  <c r="P56" i="1" a="1"/>
  <c r="P56" i="1"/>
  <c r="P57" i="1" a="1"/>
  <c r="P57" i="1"/>
  <c r="P58" i="1" a="1"/>
  <c r="P58" i="1" s="1"/>
  <c r="P59" i="1" a="1"/>
  <c r="P59" i="1" s="1"/>
  <c r="P60" i="1" a="1"/>
  <c r="P60" i="1" s="1"/>
  <c r="P61" i="1" a="1"/>
  <c r="P61" i="1" s="1"/>
  <c r="P62" i="1" a="1"/>
  <c r="P62" i="1" s="1"/>
  <c r="P63" i="1" a="1"/>
  <c r="P63" i="1" s="1"/>
  <c r="P64" i="1" a="1"/>
  <c r="P64" i="1" s="1"/>
  <c r="P65" i="1" a="1"/>
  <c r="P65" i="1" s="1"/>
  <c r="P66" i="1" a="1"/>
  <c r="P66" i="1" s="1"/>
  <c r="P67" i="1" a="1"/>
  <c r="P67" i="1" s="1"/>
  <c r="P68" i="1" a="1"/>
  <c r="P68" i="1" s="1"/>
  <c r="P69" i="1" a="1"/>
  <c r="P69" i="1" s="1"/>
  <c r="P70" i="1" a="1"/>
  <c r="P70" i="1"/>
  <c r="P71" i="1" a="1"/>
  <c r="P71" i="1"/>
  <c r="P72" i="1" a="1"/>
  <c r="P72" i="1" s="1"/>
  <c r="P73" i="1" a="1"/>
  <c r="P73" i="1" s="1"/>
  <c r="P74" i="1" a="1"/>
  <c r="P74" i="1" s="1"/>
  <c r="P75" i="1" a="1"/>
  <c r="P75" i="1" s="1"/>
  <c r="P76" i="1" a="1"/>
  <c r="P76" i="1" s="1"/>
  <c r="P77" i="1" a="1"/>
  <c r="P77" i="1" s="1"/>
  <c r="P78" i="1" a="1"/>
  <c r="P78" i="1" s="1"/>
  <c r="P79" i="1" a="1"/>
  <c r="P79" i="1" s="1"/>
  <c r="P80" i="1" a="1"/>
  <c r="P80" i="1" s="1"/>
  <c r="P81" i="1" a="1"/>
  <c r="P81" i="1" s="1"/>
  <c r="P82" i="1" a="1"/>
  <c r="P82" i="1" s="1"/>
  <c r="P83" i="1" a="1"/>
  <c r="P83" i="1" s="1"/>
  <c r="P84" i="1" a="1"/>
  <c r="P84" i="1"/>
  <c r="P85" i="1" a="1"/>
  <c r="P85" i="1"/>
  <c r="P86" i="1" a="1"/>
  <c r="P86" i="1" s="1"/>
  <c r="P87" i="1" a="1"/>
  <c r="P87" i="1" s="1"/>
  <c r="P88" i="1" a="1"/>
  <c r="P88" i="1" s="1"/>
  <c r="P89" i="1" a="1"/>
  <c r="P89" i="1" s="1"/>
  <c r="P90" i="1" a="1"/>
  <c r="P90" i="1" s="1"/>
  <c r="P91" i="1" a="1"/>
  <c r="P91" i="1" s="1"/>
  <c r="P92" i="1" a="1"/>
  <c r="P92" i="1" s="1"/>
  <c r="P93" i="1" a="1"/>
  <c r="P93" i="1" s="1"/>
  <c r="P94" i="1" a="1"/>
  <c r="P94" i="1" s="1"/>
  <c r="P95" i="1" a="1"/>
  <c r="P95" i="1" s="1"/>
  <c r="P96" i="1" a="1"/>
  <c r="P96" i="1" s="1"/>
  <c r="P97" i="1" a="1"/>
  <c r="P97" i="1" s="1"/>
  <c r="P98" i="1" a="1"/>
  <c r="P98" i="1"/>
  <c r="P99" i="1" a="1"/>
  <c r="P99" i="1"/>
  <c r="P100" i="1" a="1"/>
  <c r="P100" i="1" s="1"/>
  <c r="P101" i="1" a="1"/>
  <c r="P101" i="1" s="1"/>
  <c r="P102" i="1" a="1"/>
  <c r="P102" i="1" s="1"/>
  <c r="P103" i="1" a="1"/>
  <c r="P103" i="1" s="1"/>
  <c r="P104" i="1" a="1"/>
  <c r="P104" i="1" s="1"/>
  <c r="P105" i="1" a="1"/>
  <c r="P105" i="1" s="1"/>
  <c r="P106" i="1" a="1"/>
  <c r="P106" i="1" s="1"/>
  <c r="P107" i="1" a="1"/>
  <c r="P107" i="1" s="1"/>
  <c r="P108" i="1" a="1"/>
  <c r="P108" i="1" s="1"/>
  <c r="P109" i="1" a="1"/>
  <c r="P109" i="1" s="1"/>
  <c r="P110" i="1" a="1"/>
  <c r="P110" i="1" s="1"/>
  <c r="P111" i="1" a="1"/>
  <c r="P111" i="1" s="1"/>
  <c r="P112" i="1" a="1"/>
  <c r="P112" i="1" s="1"/>
  <c r="P113" i="1" a="1"/>
  <c r="P113" i="1"/>
  <c r="P114" i="1" a="1"/>
  <c r="P114" i="1" s="1"/>
  <c r="P115" i="1" a="1"/>
  <c r="P115" i="1" s="1"/>
  <c r="P116" i="1" a="1"/>
  <c r="P116" i="1" s="1"/>
  <c r="P117" i="1" a="1"/>
  <c r="P117" i="1" s="1"/>
  <c r="P118" i="1" a="1"/>
  <c r="P118" i="1" s="1"/>
  <c r="P119" i="1" a="1"/>
  <c r="P119" i="1" s="1"/>
  <c r="P120" i="1" a="1"/>
  <c r="P120" i="1" s="1"/>
  <c r="P121" i="1" a="1"/>
  <c r="P121" i="1" s="1"/>
  <c r="P122" i="1" a="1"/>
  <c r="P122" i="1" s="1"/>
  <c r="P123" i="1" a="1"/>
  <c r="P123" i="1" s="1"/>
  <c r="P124" i="1" a="1"/>
  <c r="P124" i="1" s="1"/>
  <c r="P125" i="1" a="1"/>
  <c r="P125" i="1" s="1"/>
  <c r="P126" i="1" a="1"/>
  <c r="P126" i="1" s="1"/>
  <c r="P127" i="1" a="1"/>
  <c r="P127" i="1"/>
  <c r="P128" i="1" a="1"/>
  <c r="P128" i="1" s="1"/>
  <c r="P129" i="1" a="1"/>
  <c r="P129" i="1" s="1"/>
  <c r="P130" i="1" a="1"/>
  <c r="P130" i="1" s="1"/>
  <c r="P131" i="1" a="1"/>
  <c r="P131" i="1" s="1"/>
  <c r="P132" i="1" a="1"/>
  <c r="P132" i="1" s="1"/>
  <c r="P133" i="1" a="1"/>
  <c r="P133" i="1" s="1"/>
  <c r="P134" i="1" a="1"/>
  <c r="P134" i="1" s="1"/>
  <c r="P135" i="1" a="1"/>
  <c r="P135" i="1" s="1"/>
  <c r="P136" i="1" a="1"/>
  <c r="P136" i="1" s="1"/>
  <c r="P137" i="1" a="1"/>
  <c r="P137" i="1" s="1"/>
  <c r="P138" i="1" a="1"/>
  <c r="P138" i="1" s="1"/>
  <c r="P139" i="1" a="1"/>
  <c r="P139" i="1" s="1"/>
  <c r="P140" i="1" a="1"/>
  <c r="P140" i="1" s="1"/>
  <c r="P141" i="1" a="1"/>
  <c r="P141" i="1"/>
  <c r="P142" i="1" a="1"/>
  <c r="P142" i="1" s="1"/>
  <c r="P143" i="1" a="1"/>
  <c r="P143" i="1" s="1"/>
  <c r="P144" i="1" a="1"/>
  <c r="P144" i="1" s="1"/>
  <c r="P145" i="1" a="1"/>
  <c r="P145" i="1" s="1"/>
  <c r="P146" i="1" a="1"/>
  <c r="P146" i="1" s="1"/>
  <c r="P147" i="1" a="1"/>
  <c r="P147" i="1" s="1"/>
  <c r="P148" i="1" a="1"/>
  <c r="P148" i="1" s="1"/>
  <c r="P149" i="1" a="1"/>
  <c r="P149" i="1" s="1"/>
  <c r="P150" i="1" a="1"/>
  <c r="P150" i="1" s="1"/>
  <c r="P151" i="1" a="1"/>
  <c r="P151" i="1" s="1"/>
  <c r="P152" i="1" a="1"/>
  <c r="P152" i="1" s="1"/>
  <c r="P153" i="1" a="1"/>
  <c r="P153" i="1" s="1"/>
  <c r="P154" i="1" a="1"/>
  <c r="P154" i="1" s="1"/>
  <c r="P155" i="1" a="1"/>
  <c r="P155" i="1"/>
  <c r="P156" i="1" a="1"/>
  <c r="P156" i="1" s="1"/>
  <c r="P157" i="1" a="1"/>
  <c r="P157" i="1" s="1"/>
  <c r="P158" i="1" a="1"/>
  <c r="P158" i="1" s="1"/>
  <c r="P159" i="1" a="1"/>
  <c r="P159" i="1" s="1"/>
  <c r="P160" i="1" a="1"/>
  <c r="P160" i="1" s="1"/>
  <c r="P161" i="1" a="1"/>
  <c r="P161" i="1" s="1"/>
  <c r="P162" i="1" a="1"/>
  <c r="P162" i="1" s="1"/>
  <c r="P163" i="1" a="1"/>
  <c r="P163" i="1" s="1"/>
  <c r="P164" i="1" a="1"/>
  <c r="P164" i="1" s="1"/>
  <c r="P165" i="1" a="1"/>
  <c r="P165" i="1" s="1"/>
  <c r="P166" i="1" a="1"/>
  <c r="P166" i="1" s="1"/>
  <c r="P167" i="1" a="1"/>
  <c r="P167" i="1" s="1"/>
  <c r="P168" i="1" a="1"/>
  <c r="P168" i="1" s="1"/>
  <c r="P169" i="1" a="1"/>
  <c r="P169" i="1"/>
  <c r="P170" i="1" a="1"/>
  <c r="P170" i="1" s="1"/>
  <c r="P171" i="1" a="1"/>
  <c r="P171" i="1" s="1"/>
  <c r="P172" i="1" a="1"/>
  <c r="P172" i="1" s="1"/>
  <c r="P173" i="1" a="1"/>
  <c r="P173" i="1" s="1"/>
  <c r="P174" i="1" a="1"/>
  <c r="P174" i="1" s="1"/>
  <c r="P175" i="1" a="1"/>
  <c r="P175" i="1" s="1"/>
  <c r="P176" i="1" a="1"/>
  <c r="P176" i="1" s="1"/>
  <c r="P177" i="1" a="1"/>
  <c r="P177" i="1" s="1"/>
  <c r="P178" i="1" a="1"/>
  <c r="P178" i="1" s="1"/>
  <c r="P179" i="1" a="1"/>
  <c r="P179" i="1" s="1"/>
  <c r="P180" i="1" a="1"/>
  <c r="P180" i="1" s="1"/>
  <c r="P181" i="1" a="1"/>
  <c r="P181" i="1" s="1"/>
  <c r="P182" i="1" a="1"/>
  <c r="P182" i="1" s="1"/>
  <c r="P183" i="1" a="1"/>
  <c r="P183" i="1"/>
  <c r="P184" i="1" a="1"/>
  <c r="P184" i="1" s="1"/>
  <c r="P185" i="1" a="1"/>
  <c r="P185" i="1" s="1"/>
  <c r="P186" i="1" a="1"/>
  <c r="P186" i="1" s="1"/>
  <c r="P187" i="1" a="1"/>
  <c r="P187" i="1" s="1"/>
  <c r="P188" i="1" a="1"/>
  <c r="P188" i="1" s="1"/>
  <c r="P189" i="1" a="1"/>
  <c r="P189" i="1" s="1"/>
  <c r="P190" i="1" a="1"/>
  <c r="P190" i="1" s="1"/>
  <c r="P191" i="1" a="1"/>
  <c r="P191" i="1" s="1"/>
  <c r="P192" i="1" a="1"/>
  <c r="P192" i="1" s="1"/>
  <c r="P193" i="1" a="1"/>
  <c r="P193" i="1" s="1"/>
  <c r="P194" i="1" a="1"/>
  <c r="P194" i="1" s="1"/>
  <c r="P195" i="1" a="1"/>
  <c r="P195" i="1" s="1"/>
  <c r="P196" i="1" a="1"/>
  <c r="P196" i="1" s="1"/>
  <c r="P197" i="1" a="1"/>
  <c r="P197" i="1"/>
  <c r="P198" i="1" a="1"/>
  <c r="P198" i="1" s="1"/>
  <c r="P199" i="1" a="1"/>
  <c r="P199" i="1" s="1"/>
  <c r="P200" i="1" a="1"/>
  <c r="P200" i="1" s="1"/>
  <c r="P201" i="1" a="1"/>
  <c r="P201" i="1" s="1"/>
  <c r="P202" i="1" a="1"/>
  <c r="P202" i="1" s="1"/>
  <c r="P203" i="1" a="1"/>
  <c r="P203" i="1" s="1"/>
  <c r="P204" i="1" a="1"/>
  <c r="P204" i="1" s="1"/>
  <c r="P205" i="1" a="1"/>
  <c r="P205" i="1" s="1"/>
  <c r="P206" i="1" a="1"/>
  <c r="P206" i="1" s="1"/>
  <c r="P207" i="1" a="1"/>
  <c r="P207" i="1" s="1"/>
  <c r="P208" i="1" a="1"/>
  <c r="P208" i="1" s="1"/>
  <c r="P209" i="1" a="1"/>
  <c r="P209" i="1" s="1"/>
  <c r="P210" i="1" a="1"/>
  <c r="P210" i="1" s="1"/>
  <c r="P211" i="1" a="1"/>
  <c r="P211" i="1"/>
  <c r="P212" i="1" a="1"/>
  <c r="P212" i="1" s="1"/>
  <c r="P213" i="1" a="1"/>
  <c r="P213" i="1" s="1"/>
  <c r="P214" i="1" a="1"/>
  <c r="P214" i="1" s="1"/>
  <c r="P215" i="1" a="1"/>
  <c r="P215" i="1" s="1"/>
  <c r="P216" i="1" a="1"/>
  <c r="P216" i="1" s="1"/>
  <c r="P217" i="1" a="1"/>
  <c r="P217" i="1" s="1"/>
  <c r="P218" i="1" a="1"/>
  <c r="P218" i="1" s="1"/>
  <c r="P219" i="1" a="1"/>
  <c r="P219" i="1" s="1"/>
  <c r="P220" i="1" a="1"/>
  <c r="P220" i="1" s="1"/>
  <c r="P221" i="1" a="1"/>
  <c r="P221" i="1" s="1"/>
  <c r="P222" i="1" a="1"/>
  <c r="P222" i="1" s="1"/>
  <c r="P223" i="1" a="1"/>
  <c r="P223" i="1" s="1"/>
  <c r="P224" i="1" a="1"/>
  <c r="P224" i="1" s="1"/>
  <c r="P225" i="1" a="1"/>
  <c r="P225" i="1"/>
  <c r="P226" i="1" a="1"/>
  <c r="P226" i="1" s="1"/>
  <c r="P227" i="1" a="1"/>
  <c r="P227" i="1" s="1"/>
  <c r="P228" i="1" a="1"/>
  <c r="P228" i="1" s="1"/>
  <c r="P229" i="1" a="1"/>
  <c r="P229" i="1" s="1"/>
  <c r="P230" i="1" a="1"/>
  <c r="P230" i="1" s="1"/>
  <c r="P231" i="1" a="1"/>
  <c r="P231" i="1" s="1"/>
  <c r="P232" i="1" a="1"/>
  <c r="P232" i="1" s="1"/>
  <c r="P233" i="1" a="1"/>
  <c r="P233" i="1" s="1"/>
  <c r="P234" i="1" a="1"/>
  <c r="P234" i="1" s="1"/>
  <c r="P235" i="1" a="1"/>
  <c r="P235" i="1" s="1"/>
  <c r="P236" i="1" a="1"/>
  <c r="P236" i="1" s="1"/>
  <c r="P237" i="1" a="1"/>
  <c r="P237" i="1" s="1"/>
  <c r="P238" i="1" a="1"/>
  <c r="P238" i="1" s="1"/>
  <c r="P239" i="1" a="1"/>
  <c r="P239" i="1"/>
  <c r="P240" i="1" a="1"/>
  <c r="P240" i="1" s="1"/>
  <c r="P241" i="1" a="1"/>
  <c r="P241" i="1" s="1"/>
  <c r="P242" i="1" a="1"/>
  <c r="P242" i="1" s="1"/>
  <c r="P243" i="1" a="1"/>
  <c r="P243" i="1" s="1"/>
  <c r="P244" i="1" a="1"/>
  <c r="P244" i="1" s="1"/>
  <c r="P245" i="1" a="1"/>
  <c r="P245" i="1" s="1"/>
  <c r="P246" i="1" a="1"/>
  <c r="P246" i="1" s="1"/>
  <c r="P247" i="1" a="1"/>
  <c r="P247" i="1" s="1"/>
  <c r="P248" i="1" a="1"/>
  <c r="P248" i="1" s="1"/>
  <c r="P249" i="1" a="1"/>
  <c r="P249" i="1" s="1"/>
  <c r="P250" i="1" a="1"/>
  <c r="P250" i="1" s="1"/>
  <c r="P251" i="1" a="1"/>
  <c r="P251" i="1" s="1"/>
  <c r="P252" i="1" a="1"/>
  <c r="P252" i="1" s="1"/>
  <c r="P253" i="1" a="1"/>
  <c r="P253" i="1"/>
  <c r="P254" i="1" a="1"/>
  <c r="P254" i="1" s="1"/>
  <c r="P255" i="1" a="1"/>
  <c r="P255" i="1" s="1"/>
  <c r="P256" i="1" a="1"/>
  <c r="P256" i="1" s="1"/>
  <c r="P257" i="1" a="1"/>
  <c r="P257" i="1" s="1"/>
  <c r="P258" i="1" a="1"/>
  <c r="P258" i="1" s="1"/>
  <c r="P259" i="1" a="1"/>
  <c r="P259" i="1" s="1"/>
  <c r="P260" i="1" a="1"/>
  <c r="P260" i="1" s="1"/>
  <c r="P261" i="1" a="1"/>
  <c r="P261" i="1" s="1"/>
  <c r="P262" i="1" a="1"/>
  <c r="P262" i="1" s="1"/>
  <c r="P263" i="1" a="1"/>
  <c r="P263" i="1" s="1"/>
  <c r="P264" i="1" a="1"/>
  <c r="P264" i="1" s="1"/>
  <c r="P265" i="1" a="1"/>
  <c r="P265" i="1" s="1"/>
  <c r="P266" i="1" a="1"/>
  <c r="P266" i="1" s="1"/>
  <c r="P267" i="1" a="1"/>
  <c r="P267" i="1"/>
  <c r="P268" i="1" a="1"/>
  <c r="P268" i="1" s="1"/>
  <c r="P269" i="1" a="1"/>
  <c r="P269" i="1" s="1"/>
  <c r="P270" i="1" a="1"/>
  <c r="P270" i="1" s="1"/>
  <c r="P271" i="1" a="1"/>
  <c r="P271" i="1" s="1"/>
  <c r="P272" i="1" a="1"/>
  <c r="P272" i="1" s="1"/>
  <c r="P273" i="1" a="1"/>
  <c r="P273" i="1" s="1"/>
  <c r="P274" i="1" a="1"/>
  <c r="P274" i="1" s="1"/>
  <c r="P275" i="1" a="1"/>
  <c r="P275" i="1" s="1"/>
  <c r="P276" i="1" a="1"/>
  <c r="P276" i="1" s="1"/>
  <c r="P277" i="1" a="1"/>
  <c r="P277" i="1" s="1"/>
  <c r="P278" i="1" a="1"/>
  <c r="P278" i="1" s="1"/>
  <c r="P279" i="1" a="1"/>
  <c r="P279" i="1" s="1"/>
  <c r="P280" i="1" a="1"/>
  <c r="P280" i="1" s="1"/>
  <c r="P281" i="1" a="1"/>
  <c r="P281" i="1"/>
  <c r="P282" i="1" a="1"/>
  <c r="P282" i="1" s="1"/>
  <c r="P283" i="1" a="1"/>
  <c r="P283" i="1" s="1"/>
  <c r="P284" i="1" a="1"/>
  <c r="P284" i="1" s="1"/>
  <c r="P285" i="1" a="1"/>
  <c r="P285" i="1" s="1"/>
  <c r="P286" i="1" a="1"/>
  <c r="P286" i="1" s="1"/>
  <c r="P287" i="1" a="1"/>
  <c r="P287" i="1" s="1"/>
  <c r="P288" i="1" a="1"/>
  <c r="P288" i="1" s="1"/>
  <c r="P289" i="1" a="1"/>
  <c r="P289" i="1" s="1"/>
  <c r="P290" i="1" a="1"/>
  <c r="P290" i="1" s="1"/>
  <c r="P291" i="1" a="1"/>
  <c r="P291" i="1" s="1"/>
  <c r="P292" i="1" a="1"/>
  <c r="P292" i="1" s="1"/>
  <c r="P293" i="1" a="1"/>
  <c r="P293" i="1" s="1"/>
  <c r="P294" i="1" a="1"/>
  <c r="P294" i="1" s="1"/>
  <c r="P295" i="1" a="1"/>
  <c r="P295" i="1"/>
  <c r="P296" i="1" a="1"/>
  <c r="P296" i="1" s="1"/>
  <c r="P297" i="1" a="1"/>
  <c r="P297" i="1" s="1"/>
  <c r="P298" i="1" a="1"/>
  <c r="P298" i="1" s="1"/>
  <c r="P299" i="1" a="1"/>
  <c r="P299" i="1" s="1"/>
  <c r="P300" i="1" a="1"/>
  <c r="P300" i="1" s="1"/>
  <c r="P301" i="1" a="1"/>
  <c r="P301" i="1" s="1"/>
  <c r="P302" i="1" a="1"/>
  <c r="P302" i="1" s="1"/>
  <c r="P303" i="1" a="1"/>
  <c r="P303" i="1" s="1"/>
  <c r="P304" i="1" a="1"/>
  <c r="P304" i="1" s="1"/>
  <c r="P305" i="1" a="1"/>
  <c r="P305" i="1" s="1"/>
  <c r="P306" i="1" a="1"/>
  <c r="P306" i="1" s="1"/>
  <c r="P307" i="1" a="1"/>
  <c r="P307" i="1" s="1"/>
  <c r="P308" i="1" a="1"/>
  <c r="P308" i="1" s="1"/>
  <c r="P309" i="1" a="1"/>
  <c r="P309" i="1"/>
  <c r="P310" i="1" a="1"/>
  <c r="P310" i="1" s="1"/>
  <c r="P311" i="1" a="1"/>
  <c r="P311" i="1" s="1"/>
  <c r="P312" i="1" a="1"/>
  <c r="P312" i="1" s="1"/>
  <c r="P313" i="1" a="1"/>
  <c r="P313" i="1" s="1"/>
  <c r="P314" i="1" a="1"/>
  <c r="P314" i="1" s="1"/>
  <c r="P315" i="1" a="1"/>
  <c r="P315" i="1" s="1"/>
  <c r="P316" i="1" a="1"/>
  <c r="P316" i="1" s="1"/>
  <c r="P317" i="1" a="1"/>
  <c r="P317" i="1" s="1"/>
  <c r="P318" i="1" a="1"/>
  <c r="P318" i="1" s="1"/>
  <c r="P319" i="1" a="1"/>
  <c r="P319" i="1" s="1"/>
  <c r="P320" i="1" a="1"/>
  <c r="P320" i="1" s="1"/>
  <c r="P321" i="1" a="1"/>
  <c r="P321" i="1" s="1"/>
  <c r="P322" i="1" a="1"/>
  <c r="P322" i="1" s="1"/>
  <c r="P323" i="1" a="1"/>
  <c r="P323" i="1"/>
  <c r="P324" i="1" a="1"/>
  <c r="P324" i="1" s="1"/>
  <c r="P325" i="1" a="1"/>
  <c r="P325" i="1" s="1"/>
  <c r="P326" i="1" a="1"/>
  <c r="P326" i="1" s="1"/>
  <c r="P327" i="1" a="1"/>
  <c r="P327" i="1" s="1"/>
  <c r="P328" i="1" a="1"/>
  <c r="P328" i="1" s="1"/>
  <c r="P329" i="1" a="1"/>
  <c r="P329" i="1" s="1"/>
  <c r="P330" i="1" a="1"/>
  <c r="P330" i="1" s="1"/>
  <c r="P331" i="1" a="1"/>
  <c r="P331" i="1" s="1"/>
  <c r="P332" i="1" a="1"/>
  <c r="P332" i="1" s="1"/>
  <c r="P333" i="1" a="1"/>
  <c r="P333" i="1" s="1"/>
  <c r="P334" i="1" a="1"/>
  <c r="P334" i="1" s="1"/>
  <c r="P335" i="1" a="1"/>
  <c r="P335" i="1" s="1"/>
  <c r="P336" i="1" a="1"/>
  <c r="P336" i="1" s="1"/>
  <c r="P337" i="1" a="1"/>
  <c r="P337" i="1"/>
  <c r="P338" i="1" a="1"/>
  <c r="P338" i="1" s="1"/>
  <c r="P339" i="1" a="1"/>
  <c r="P339" i="1" s="1"/>
  <c r="P340" i="1" a="1"/>
  <c r="P340" i="1" s="1"/>
  <c r="P341" i="1" a="1"/>
  <c r="P341" i="1" s="1"/>
  <c r="P342" i="1" a="1"/>
  <c r="P342" i="1" s="1"/>
  <c r="P343" i="1" a="1"/>
  <c r="P343" i="1" s="1"/>
  <c r="P344" i="1" a="1"/>
  <c r="P344" i="1" s="1"/>
  <c r="P345" i="1" a="1"/>
  <c r="P345" i="1" s="1"/>
  <c r="P346" i="1" a="1"/>
  <c r="P346" i="1" s="1"/>
  <c r="P347" i="1" a="1"/>
  <c r="P347" i="1" s="1"/>
  <c r="P348" i="1" a="1"/>
  <c r="P348" i="1" s="1"/>
  <c r="P349" i="1" a="1"/>
  <c r="P349" i="1" s="1"/>
  <c r="P350" i="1" a="1"/>
  <c r="P350" i="1" s="1"/>
  <c r="P351" i="1" a="1"/>
  <c r="P351" i="1"/>
  <c r="P352" i="1" a="1"/>
  <c r="P352" i="1" s="1"/>
  <c r="P353" i="1" a="1"/>
  <c r="P353" i="1" s="1"/>
  <c r="P354" i="1" a="1"/>
  <c r="P354" i="1" s="1"/>
  <c r="P355" i="1" a="1"/>
  <c r="P355" i="1" s="1"/>
  <c r="P356" i="1" a="1"/>
  <c r="P356" i="1" s="1"/>
  <c r="P357" i="1" a="1"/>
  <c r="P357" i="1" s="1"/>
  <c r="P358" i="1" a="1"/>
  <c r="P358" i="1" s="1"/>
  <c r="P359" i="1" a="1"/>
  <c r="P359" i="1" s="1"/>
  <c r="P360" i="1" a="1"/>
  <c r="P360" i="1" s="1"/>
  <c r="P361" i="1" a="1"/>
  <c r="P361" i="1" s="1"/>
  <c r="P362" i="1" a="1"/>
  <c r="P362" i="1" s="1"/>
  <c r="P363" i="1" a="1"/>
  <c r="P363" i="1" s="1"/>
  <c r="P3" i="1" a="1"/>
  <c r="P3" i="1" s="1"/>
  <c r="K46" i="22"/>
  <c r="K47" i="22" s="1"/>
  <c r="K49" i="22" s="1"/>
  <c r="J46" i="22"/>
  <c r="J47" i="22" s="1"/>
  <c r="J49" i="22" s="1"/>
  <c r="J50" i="22" s="1"/>
  <c r="I46" i="22"/>
  <c r="I47" i="22" s="1"/>
  <c r="I49" i="22" s="1"/>
  <c r="I50" i="22" s="1"/>
  <c r="H46" i="22"/>
  <c r="H47" i="22" s="1"/>
  <c r="H49" i="22" s="1"/>
  <c r="H50" i="22" s="1"/>
  <c r="G46" i="22"/>
  <c r="G47" i="22" s="1"/>
  <c r="G49" i="22" s="1"/>
  <c r="G50" i="22" s="1"/>
  <c r="F46" i="22"/>
  <c r="F47" i="22" s="1"/>
  <c r="F49" i="22" s="1"/>
  <c r="F50" i="22" s="1"/>
  <c r="E46" i="22"/>
  <c r="E47" i="22" s="1"/>
  <c r="E49" i="22" s="1"/>
  <c r="E50" i="22" s="1"/>
  <c r="D46" i="22"/>
  <c r="D47" i="22" s="1"/>
  <c r="L43" i="22"/>
  <c r="K43" i="22"/>
  <c r="AC9" i="22" s="1"/>
  <c r="J43" i="22"/>
  <c r="AC8" i="22" s="1"/>
  <c r="I43" i="22"/>
  <c r="AC7" i="22" s="1"/>
  <c r="H43" i="22"/>
  <c r="AC6" i="22" s="1"/>
  <c r="G43" i="22"/>
  <c r="AC5" i="22" s="1"/>
  <c r="F43" i="22"/>
  <c r="AC4" i="22" s="1"/>
  <c r="E43" i="22"/>
  <c r="AC3" i="22" s="1"/>
  <c r="D43" i="22"/>
  <c r="AC2" i="22" s="1"/>
  <c r="K33" i="22"/>
  <c r="K34" i="22" s="1"/>
  <c r="K36" i="22" s="1"/>
  <c r="J33" i="22"/>
  <c r="J34" i="22" s="1"/>
  <c r="J36" i="22" s="1"/>
  <c r="J37" i="22" s="1"/>
  <c r="I33" i="22"/>
  <c r="I34" i="22" s="1"/>
  <c r="I36" i="22" s="1"/>
  <c r="I37" i="22" s="1"/>
  <c r="H33" i="22"/>
  <c r="H34" i="22" s="1"/>
  <c r="H36" i="22" s="1"/>
  <c r="H37" i="22" s="1"/>
  <c r="G33" i="22"/>
  <c r="G34" i="22" s="1"/>
  <c r="G36" i="22" s="1"/>
  <c r="G37" i="22" s="1"/>
  <c r="F33" i="22"/>
  <c r="F34" i="22" s="1"/>
  <c r="F36" i="22" s="1"/>
  <c r="F37" i="22" s="1"/>
  <c r="E33" i="22"/>
  <c r="E34" i="22" s="1"/>
  <c r="E36" i="22" s="1"/>
  <c r="E37" i="22" s="1"/>
  <c r="D33" i="22"/>
  <c r="D34" i="22" s="1"/>
  <c r="D36" i="22" s="1"/>
  <c r="D37" i="22" s="1"/>
  <c r="L30" i="22"/>
  <c r="K30" i="22"/>
  <c r="J30" i="22"/>
  <c r="I30" i="22"/>
  <c r="H30" i="22"/>
  <c r="G30" i="22"/>
  <c r="F30" i="22"/>
  <c r="E30" i="22"/>
  <c r="D30" i="22"/>
  <c r="M21" i="22"/>
  <c r="L21" i="22"/>
  <c r="K21" i="22"/>
  <c r="J21" i="22"/>
  <c r="I21" i="22"/>
  <c r="H21" i="22"/>
  <c r="G21" i="22"/>
  <c r="F21" i="22"/>
  <c r="E21" i="22"/>
  <c r="D21" i="22"/>
  <c r="M20" i="22"/>
  <c r="L20" i="22"/>
  <c r="K20" i="22"/>
  <c r="J20" i="22"/>
  <c r="I20" i="22"/>
  <c r="H20" i="22"/>
  <c r="G20" i="22"/>
  <c r="F20" i="22"/>
  <c r="E20" i="22"/>
  <c r="D20" i="22"/>
  <c r="W6" i="22"/>
  <c r="G3" i="16"/>
  <c r="I3" i="16" s="1"/>
  <c r="F3" i="16"/>
  <c r="H3" i="16" s="1"/>
  <c r="K3" i="1"/>
  <c r="J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363" i="1"/>
  <c r="M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 i="1"/>
  <c r="E8" i="1"/>
  <c r="E6" i="1"/>
  <c r="E5" i="1"/>
  <c r="E4" i="1"/>
  <c r="AB6" i="22" l="1"/>
  <c r="AB7" i="22"/>
  <c r="AB8" i="22"/>
  <c r="AB9" i="22"/>
  <c r="AB5" i="22"/>
  <c r="AB3" i="22"/>
  <c r="AB4" i="22"/>
  <c r="AB2" i="22"/>
  <c r="F725" i="26"/>
  <c r="D49" i="22"/>
  <c r="D50" i="22" s="1"/>
  <c r="L725" i="26"/>
  <c r="L51" i="22"/>
  <c r="K50" i="22"/>
  <c r="L38" i="22"/>
  <c r="K37" i="22"/>
  <c r="F4" i="16"/>
  <c r="G4" i="16"/>
  <c r="I4" i="16" s="1"/>
  <c r="C9" i="1"/>
  <c r="E9" i="1" s="1"/>
  <c r="C10" i="1" l="1" a="1"/>
  <c r="C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tc={43012C59-5524-4184-90D0-D44CF840AA78}</author>
  </authors>
  <commentList>
    <comment ref="J15" authorId="0" shapeId="0" xr:uid="{43012C59-5524-4184-90D0-D44CF840AA78}">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<sst xmlns="http://schemas.openxmlformats.org/spreadsheetml/2006/main" count="233" uniqueCount="139">
  <si>
    <t>Engine Cycle Simulation Software</t>
  </si>
  <si>
    <t>Crank Angle</t>
  </si>
  <si>
    <t>Piston Position</t>
  </si>
  <si>
    <t>Piston Velocity</t>
  </si>
  <si>
    <t>Piston Accn</t>
  </si>
  <si>
    <t>mm</t>
  </si>
  <si>
    <t>mm/deg</t>
  </si>
  <si>
    <t>mm/deg/deg</t>
  </si>
  <si>
    <t>m/s</t>
  </si>
  <si>
    <t>m/s/s</t>
  </si>
  <si>
    <t>Comp Ratio</t>
  </si>
  <si>
    <t>SI Units</t>
  </si>
  <si>
    <t>Bore</t>
  </si>
  <si>
    <t>m</t>
  </si>
  <si>
    <t>Stroke</t>
  </si>
  <si>
    <t>Clearance Vol</t>
  </si>
  <si>
    <t>cc</t>
  </si>
  <si>
    <t>m^3</t>
  </si>
  <si>
    <t>Cylinders</t>
  </si>
  <si>
    <t>Con Rod Length</t>
  </si>
  <si>
    <t>Capacity</t>
  </si>
  <si>
    <t>Mean Piston Spd</t>
  </si>
  <si>
    <t>RPM</t>
  </si>
  <si>
    <t>Angular Velocity</t>
  </si>
  <si>
    <t>Exhaust cam</t>
  </si>
  <si>
    <t>Intake cam</t>
  </si>
  <si>
    <t>Exhuast valve velocity</t>
  </si>
  <si>
    <t xml:space="preserve">Intake valve velocity </t>
  </si>
  <si>
    <t>Exhaust valve acceleration</t>
  </si>
  <si>
    <t>Intake valve acceleration</t>
  </si>
  <si>
    <t>Exhaust Valve Jerk</t>
  </si>
  <si>
    <t>Intake Valve Jerk</t>
  </si>
  <si>
    <t>deg</t>
  </si>
  <si>
    <t>SuperFlow SF-110 Test Data</t>
  </si>
  <si>
    <t>Component</t>
  </si>
  <si>
    <t>Weight (g)</t>
  </si>
  <si>
    <t>Parameter</t>
  </si>
  <si>
    <t>Intake Cam + gear</t>
  </si>
  <si>
    <t>Test Description:</t>
  </si>
  <si>
    <t>Test Number</t>
  </si>
  <si>
    <t>Exhuast cam + gear</t>
  </si>
  <si>
    <t>Head Description:</t>
  </si>
  <si>
    <t>2 Litre Duratec</t>
  </si>
  <si>
    <t>Serial Number</t>
  </si>
  <si>
    <t xml:space="preserve">Inlet Valve </t>
  </si>
  <si>
    <t>Compression Ratio</t>
  </si>
  <si>
    <t>10.8:1</t>
  </si>
  <si>
    <t>Intake Valve:</t>
  </si>
  <si>
    <t>Valve Seat Angle</t>
  </si>
  <si>
    <t>Degrees</t>
  </si>
  <si>
    <t>Inlet Valve Spring</t>
  </si>
  <si>
    <t>con rod length</t>
  </si>
  <si>
    <t>Intake Port:</t>
  </si>
  <si>
    <t>Port Volume</t>
  </si>
  <si>
    <t>ExhaustValve</t>
  </si>
  <si>
    <t>crank radius</t>
  </si>
  <si>
    <t>Radiused Inlet:</t>
  </si>
  <si>
    <t>Port Length</t>
  </si>
  <si>
    <t>Exhaust Valve Spring</t>
  </si>
  <si>
    <t>Exhaust Valve:</t>
  </si>
  <si>
    <t>Exhaust Seat Angle</t>
  </si>
  <si>
    <t>Retainers</t>
  </si>
  <si>
    <t>Intake Manifold:</t>
  </si>
  <si>
    <t>Runner Length</t>
  </si>
  <si>
    <t>Followers / Buckets</t>
  </si>
  <si>
    <t>Cylinder Bore:</t>
  </si>
  <si>
    <t xml:space="preserve">Spring ratio </t>
  </si>
  <si>
    <t>N/mm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</si>
  <si>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</si>
  <si>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</si>
  <si>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</si>
  <si>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</si>
  <si>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</si>
  <si>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</si>
  <si>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</si>
  <si>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</si>
  <si>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</si>
  <si>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</si>
  <si>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</si>
  <si>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</si>
  <si>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</si>
  <si>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</si>
  <si>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</si>
  <si>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</si>
  <si>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</si>
  <si>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</si>
  <si>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</si>
  <si>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</si>
  <si>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</si>
  <si>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</si>
  <si>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</si>
  <si>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</si>
  <si>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</si>
  <si>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</si>
  <si>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</si>
  <si>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</si>
  <si>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</si>
  <si>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</si>
  <si>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</si>
  <si>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</si>
  <si>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</si>
  <si>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</si>
  <si>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</si>
  <si>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</si>
  <si>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</si>
  <si>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</si>
  <si>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</si>
  <si>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</si>
  <si>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</si>
  <si>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</si>
  <si>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Air density</t>
  </si>
  <si>
    <t>kg/m^3</t>
  </si>
  <si>
    <t>Change in pressure</t>
  </si>
  <si>
    <t>Pa</t>
  </si>
  <si>
    <t>Intake</t>
  </si>
  <si>
    <t>Exhaust</t>
  </si>
  <si>
    <t>Mean Piston Speed</t>
  </si>
  <si>
    <t>Peak piston speed</t>
  </si>
  <si>
    <t>Deg</t>
  </si>
  <si>
    <t>CC</t>
  </si>
  <si>
    <t xml:space="preserve">Cylinder Volume </t>
  </si>
  <si>
    <t>Rad/s</t>
  </si>
  <si>
    <t>m/s^2</t>
  </si>
  <si>
    <t>m/s^3</t>
  </si>
  <si>
    <t>Weight (kg)</t>
  </si>
  <si>
    <t>Value</t>
  </si>
  <si>
    <t>Units</t>
  </si>
  <si>
    <t xml:space="preserve">N/m </t>
  </si>
  <si>
    <t xml:space="preserve">Intake Flow </t>
  </si>
  <si>
    <t>Exhaust Flow</t>
  </si>
  <si>
    <t>Intake CF</t>
  </si>
  <si>
    <t>Exhaust CF</t>
  </si>
  <si>
    <t>Float RPM</t>
  </si>
  <si>
    <t xml:space="preserve">Mechanical Efficency </t>
  </si>
  <si>
    <t xml:space="preserve">collets </t>
  </si>
  <si>
    <t>After scalling</t>
  </si>
  <si>
    <t>25% more float RPM</t>
  </si>
  <si>
    <t>New mech eff</t>
  </si>
  <si>
    <t>Calc float RPM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</si>
</sst>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
    <numFmt numFmtId="165" formatCode="0.00000"/>
    <numFmt numFmtId="166" formatCode="0.0000"/>
    <numFmt numFmtId="167" formatCode="[$-F800]dddd\,\ mmmm\ dd\,\ yyyy"/>
    <numFmt numFmtId="168" formatCode="0.000000"/>
    <numFmt numFmtId="169" formatCode="0.00000000"/>
    <numFmt numFmtId="170" formatCode="0.0"/>
  </numFmts>
  <fonts count="12" x14ac:knownFonts="1">
    <font>
      <sz val="11"/>
      <color theme="1"/>
      <name val="Calibri"/>
      <family val="2"/>
      <scheme val="minor"/>
    </font>
    <font>
      <sz val="10"/>
      <name val="Arial"/>
      <family val="2"/>
    </font>
    <font>
      <b/>
      <i/>
      <sz val="11"/>
      <color theme="1"/>
      <name val="Calibri"/>
      <family val="2"/>
      <scheme val="minor"/>
    </font>
    <font>
      <b/>
      <i/>
      <u/>
      <sz val="11"/>
      <color theme="1"/>
      <name val="Calibri"/>
      <family val="2"/>
      <scheme val="minor"/>
    </font>
    <font>
      <sz val="11"/>
      <color theme="3"/>
      <name val="Calibri"/>
      <family val="2"/>
      <scheme val="minor"/>
    </font>
    <font>
      <sz val="10"/>
      <color theme="1"/>
      <name val="Arial"/>
      <family val="2"/>
    </font>
    <font>
      <sz val="10"/>
      <color theme="0" tint="-0.14999847407452621"/>
      <name val="Arial"/>
      <family val="2"/>
    </font>
    <font>
      <sz val="11"/>
      <color theme="0"/>
      <name val="Calibri"/>
      <family val="2"/>
      <scheme val="minor"/>
    </font>
    <font>
      <sz val="11"/>
      <color rgb="FF000000"/>
      <name val="Aptos Narrow"/>
      <family val="2"/>
    </font>
    <font>
      <i/>
      <sz val="8"/>
      <color theme="1"/>
      <name val="Calibri"/>
      <family val="2"/>
      <scheme val="minor"/>
    </font>
    <font>
      <sz val="11"/>
      <color rgb="FF000000"/>
      <name val="Calibri"/>
      <family val="2"/>
      <scheme val="minor"/>
    </font>
    <font>
      <i/>
      <sz val="11"/>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7" tint="0.59999389629810485"/>
        <bgColor indexed="64"/>
      </patternFill>
    </fill>
    <fill>
      <patternFill patternType="solid">
        <fgColor rgb="FFFFFF00"/>
        <bgColor rgb="FF000000"/>
      </patternFill>
    </fill>
    <fill>
      <patternFill patternType="solid">
        <fgColor rgb="FFFFFF00"/>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249977111117893"/>
        <bgColor indexed="64"/>
      </patternFill>
    </fill>
    <fill>
      <patternFill patternType="solid">
        <fgColor theme="0" tint="-0.34998626667073579"/>
        <bgColor indexed="64"/>
      </patternFill>
    </fill>
  </fills>
  <borders count="6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style="thin">
        <color auto="1"/>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right/>
      <top/>
      <bottom style="thin">
        <color indexed="64"/>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indexed="64"/>
      </left>
      <right style="medium">
        <color rgb="FF000000"/>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s>
  <cellStyleXfs count="2">
    <xf numFmtId="0" fontId="0" fillId="0" borderId="0"/>
    <xf numFmtId="0" fontId="1" fillId="0" borderId="0"/>
  </cellStyleXfs>
  <cellXfs count="192">
    <xf numFmtId="0" fontId="0" fillId="0" borderId="0" xfId="0"/>
    <xf numFmtId="0" fontId="1" fillId="0" borderId="1" xfId="1" applyBorder="1"/>
    <xf numFmtId="0" fontId="1" fillId="0" borderId="4" xfId="1" applyBorder="1"/>
    <xf numFmtId="0" fontId="1" fillId="0" borderId="6" xfId="1" applyBorder="1"/>
    <xf numFmtId="0" fontId="1" fillId="0" borderId="7" xfId="1" applyBorder="1"/>
    <xf numFmtId="0" fontId="0" fillId="0" borderId="10" xfId="0" applyBorder="1"/>
    <xf numFmtId="0" fontId="1" fillId="0" borderId="11" xfId="1" applyBorder="1"/>
    <xf numFmtId="0" fontId="1" fillId="0" borderId="12" xfId="1" applyBorder="1"/>
    <xf numFmtId="0" fontId="0" fillId="0" borderId="3" xfId="0" applyBorder="1"/>
    <xf numFmtId="0" fontId="0" fillId="0" borderId="6" xfId="0" applyBorder="1"/>
    <xf numFmtId="0" fontId="0" fillId="0" borderId="9" xfId="0" applyBorder="1"/>
    <xf numFmtId="0" fontId="0" fillId="0" borderId="13" xfId="0" applyBorder="1"/>
    <xf numFmtId="0" fontId="0" fillId="0" borderId="0" xfId="0" applyAlignment="1">
      <alignment horizontal="center"/>
    </xf>
    <xf numFmtId="0" fontId="1" fillId="0" borderId="15" xfId="1" applyBorder="1"/>
    <xf numFmtId="0" fontId="0" fillId="0" borderId="1" xfId="0" applyBorder="1" applyAlignment="1">
      <alignment horizontal="center"/>
    </xf>
    <xf numFmtId="0" fontId="4" fillId="0" borderId="4" xfId="0" applyFont="1" applyBorder="1"/>
    <xf numFmtId="0" fontId="4" fillId="0" borderId="14" xfId="0" applyFont="1" applyBorder="1"/>
    <xf numFmtId="0" fontId="4" fillId="0" borderId="7" xfId="0" applyFont="1" applyBorder="1"/>
    <xf numFmtId="164" fontId="0" fillId="0" borderId="0" xfId="0" applyNumberFormat="1" applyAlignment="1">
      <alignment horizontal="center"/>
    </xf>
    <xf numFmtId="0" fontId="1" fillId="2" borderId="5" xfId="1" applyFill="1" applyBorder="1"/>
    <xf numFmtId="2" fontId="1" fillId="0" borderId="2" xfId="1" applyNumberFormat="1" applyBorder="1"/>
    <xf numFmtId="0" fontId="1" fillId="3" borderId="5" xfId="1" applyFill="1" applyBorder="1"/>
    <xf numFmtId="0" fontId="0" fillId="0" borderId="16" xfId="0" applyBorder="1"/>
    <xf numFmtId="0" fontId="1" fillId="0" borderId="14" xfId="1" applyBorder="1"/>
    <xf numFmtId="0" fontId="1" fillId="0" borderId="18" xfId="1" applyBorder="1"/>
    <xf numFmtId="0" fontId="5" fillId="0" borderId="1" xfId="0" applyFont="1" applyBorder="1"/>
    <xf numFmtId="2" fontId="0" fillId="0" borderId="2" xfId="0" applyNumberFormat="1" applyBorder="1"/>
    <xf numFmtId="2" fontId="1" fillId="0" borderId="17" xfId="1" applyNumberFormat="1" applyBorder="1"/>
    <xf numFmtId="11" fontId="0" fillId="0" borderId="0" xfId="0" applyNumberFormat="1" applyAlignment="1">
      <alignment horizontal="center"/>
    </xf>
    <xf numFmtId="0" fontId="0" fillId="0" borderId="15" xfId="0" applyBorder="1"/>
    <xf numFmtId="0" fontId="6" fillId="0" borderId="0" xfId="1" applyFont="1"/>
    <xf numFmtId="0" fontId="1" fillId="0" borderId="0" xfId="1"/>
    <xf numFmtId="2" fontId="6" fillId="0" borderId="0" xfId="1" applyNumberFormat="1" applyFont="1"/>
    <xf numFmtId="11" fontId="6" fillId="0" borderId="0" xfId="1" applyNumberFormat="1" applyFont="1"/>
    <xf numFmtId="164" fontId="6" fillId="0" borderId="0" xfId="1" applyNumberFormat="1" applyFont="1"/>
    <xf numFmtId="2" fontId="6" fillId="0" borderId="0" xfId="1" applyNumberFormat="1" applyFont="1" applyAlignment="1">
      <alignment horizontal="center"/>
    </xf>
    <xf numFmtId="0" fontId="0" fillId="0" borderId="19" xfId="0" applyBorder="1"/>
    <xf numFmtId="0" fontId="1" fillId="4" borderId="8" xfId="1" applyFill="1" applyBorder="1"/>
    <xf numFmtId="165" fontId="0" fillId="0" borderId="0" xfId="0" applyNumberFormat="1" applyAlignment="1">
      <alignment horizontal="center"/>
    </xf>
    <xf numFmtId="2" fontId="0" fillId="0" borderId="0" xfId="0" applyNumberFormat="1" applyAlignment="1">
      <alignment horizontal="center"/>
    </xf>
    <xf numFmtId="0" fontId="8" fillId="5" borderId="0" xfId="0" applyFont="1" applyFill="1"/>
    <xf numFmtId="0" fontId="8" fillId="0" borderId="0" xfId="0" applyFont="1"/>
    <xf numFmtId="0" fontId="0" fillId="6" borderId="0" xfId="0" applyFill="1"/>
    <xf numFmtId="0" fontId="0" fillId="3" borderId="0" xfId="0" applyFill="1"/>
    <xf numFmtId="0" fontId="0" fillId="7" borderId="20" xfId="0" applyFill="1" applyBorder="1"/>
    <xf numFmtId="0" fontId="0" fillId="8" borderId="21" xfId="0" applyFill="1" applyBorder="1"/>
    <xf numFmtId="0" fontId="7" fillId="8" borderId="21" xfId="0" applyFont="1" applyFill="1" applyBorder="1"/>
    <xf numFmtId="0" fontId="0" fillId="7" borderId="21" xfId="0" applyFill="1" applyBorder="1"/>
    <xf numFmtId="0" fontId="7" fillId="7" borderId="21" xfId="0" applyFont="1" applyFill="1" applyBorder="1" applyAlignment="1">
      <alignment horizontal="center"/>
    </xf>
    <xf numFmtId="0" fontId="0" fillId="7" borderId="22" xfId="0" applyFill="1" applyBorder="1"/>
    <xf numFmtId="0" fontId="9" fillId="3" borderId="0" xfId="0" applyFont="1" applyFill="1" applyAlignment="1">
      <alignment horizontal="right"/>
    </xf>
    <xf numFmtId="167" fontId="9" fillId="3" borderId="0" xfId="0" applyNumberFormat="1" applyFont="1" applyFill="1"/>
    <xf numFmtId="0" fontId="0" fillId="9" borderId="24" xfId="0" applyFill="1" applyBorder="1"/>
    <xf numFmtId="0" fontId="11" fillId="9" borderId="25" xfId="0" applyFont="1" applyFill="1" applyBorder="1" applyAlignment="1">
      <alignment horizontal="right"/>
    </xf>
    <xf numFmtId="0" fontId="11" fillId="9" borderId="29" xfId="0" applyFont="1" applyFill="1" applyBorder="1" applyAlignment="1">
      <alignment horizontal="right"/>
    </xf>
    <xf numFmtId="0" fontId="0" fillId="0" borderId="26" xfId="0" applyBorder="1"/>
    <xf numFmtId="0" fontId="0" fillId="0" borderId="27" xfId="0" applyBorder="1"/>
    <xf numFmtId="0" fontId="0" fillId="0" borderId="28" xfId="0" applyBorder="1"/>
    <xf numFmtId="0" fontId="0" fillId="0" borderId="31" xfId="0" applyBorder="1"/>
    <xf numFmtId="0" fontId="0" fillId="9" borderId="10" xfId="0" applyFill="1" applyBorder="1"/>
    <xf numFmtId="0" fontId="11" fillId="9" borderId="0" xfId="0" applyFont="1" applyFill="1" applyAlignment="1">
      <alignment horizontal="right"/>
    </xf>
    <xf numFmtId="0" fontId="0" fillId="0" borderId="32" xfId="0" applyBorder="1"/>
    <xf numFmtId="0" fontId="0" fillId="0" borderId="33" xfId="0" applyBorder="1"/>
    <xf numFmtId="0" fontId="0" fillId="0" borderId="34" xfId="0" applyBorder="1"/>
    <xf numFmtId="0" fontId="0" fillId="0" borderId="36" xfId="0" applyBorder="1"/>
    <xf numFmtId="0" fontId="0" fillId="9" borderId="18" xfId="0" applyFill="1" applyBorder="1"/>
    <xf numFmtId="0" fontId="0" fillId="3" borderId="37" xfId="0" applyFill="1" applyBorder="1"/>
    <xf numFmtId="0" fontId="0" fillId="9" borderId="38" xfId="0" applyFill="1" applyBorder="1"/>
    <xf numFmtId="0" fontId="0" fillId="3" borderId="35" xfId="0" applyFill="1" applyBorder="1"/>
    <xf numFmtId="0" fontId="0" fillId="0" borderId="40" xfId="0" applyBorder="1"/>
    <xf numFmtId="0" fontId="0" fillId="9" borderId="41" xfId="0" applyFill="1" applyBorder="1"/>
    <xf numFmtId="0" fontId="0" fillId="3" borderId="42" xfId="0" applyFill="1" applyBorder="1"/>
    <xf numFmtId="0" fontId="0" fillId="0" borderId="5" xfId="0" applyBorder="1"/>
    <xf numFmtId="0" fontId="0" fillId="9" borderId="43" xfId="0" applyFill="1" applyBorder="1"/>
    <xf numFmtId="0" fontId="11" fillId="9" borderId="44" xfId="0" applyFont="1" applyFill="1" applyBorder="1" applyAlignment="1">
      <alignment horizontal="right"/>
    </xf>
    <xf numFmtId="0" fontId="0" fillId="0" borderId="45" xfId="0" applyBorder="1"/>
    <xf numFmtId="0" fontId="0" fillId="0" borderId="46" xfId="0" applyBorder="1"/>
    <xf numFmtId="0" fontId="0" fillId="0" borderId="47" xfId="0" applyBorder="1"/>
    <xf numFmtId="0" fontId="0" fillId="7" borderId="24" xfId="0" applyFill="1" applyBorder="1"/>
    <xf numFmtId="0" fontId="0" fillId="7" borderId="25" xfId="0" applyFill="1" applyBorder="1"/>
    <xf numFmtId="0" fontId="7" fillId="7" borderId="25" xfId="0" applyFont="1" applyFill="1" applyBorder="1"/>
    <xf numFmtId="0" fontId="7" fillId="7" borderId="25" xfId="0" applyFont="1" applyFill="1" applyBorder="1" applyAlignment="1">
      <alignment horizontal="center"/>
    </xf>
    <xf numFmtId="0" fontId="0" fillId="7" borderId="29" xfId="0" applyFill="1" applyBorder="1"/>
    <xf numFmtId="0" fontId="0" fillId="3" borderId="10" xfId="0" applyFill="1" applyBorder="1"/>
    <xf numFmtId="0" fontId="11" fillId="3" borderId="0" xfId="0" applyFont="1" applyFill="1"/>
    <xf numFmtId="0" fontId="11" fillId="9" borderId="0" xfId="0" applyFont="1" applyFill="1"/>
    <xf numFmtId="0" fontId="11" fillId="9" borderId="35" xfId="0" applyFont="1" applyFill="1" applyBorder="1"/>
    <xf numFmtId="0" fontId="0" fillId="0" borderId="8" xfId="0" applyBorder="1"/>
    <xf numFmtId="0" fontId="11" fillId="9" borderId="44" xfId="0" applyFont="1" applyFill="1" applyBorder="1"/>
    <xf numFmtId="0" fontId="11" fillId="9" borderId="48" xfId="0" applyFont="1" applyFill="1" applyBorder="1"/>
    <xf numFmtId="0" fontId="11" fillId="3" borderId="0" xfId="0" applyFont="1" applyFill="1" applyAlignment="1">
      <alignment horizontal="right"/>
    </xf>
    <xf numFmtId="2" fontId="11" fillId="9" borderId="1" xfId="0" applyNumberFormat="1" applyFont="1" applyFill="1" applyBorder="1"/>
    <xf numFmtId="2" fontId="11" fillId="9" borderId="2" xfId="0" applyNumberFormat="1" applyFont="1" applyFill="1" applyBorder="1"/>
    <xf numFmtId="0" fontId="11" fillId="9" borderId="2" xfId="0" applyFont="1" applyFill="1" applyBorder="1"/>
    <xf numFmtId="0" fontId="11" fillId="9" borderId="3" xfId="0" applyFont="1" applyFill="1" applyBorder="1"/>
    <xf numFmtId="0" fontId="0" fillId="0" borderId="4" xfId="0" applyBorder="1"/>
    <xf numFmtId="0" fontId="11" fillId="0" borderId="5" xfId="0" applyFont="1" applyBorder="1"/>
    <xf numFmtId="0" fontId="11" fillId="0" borderId="13" xfId="0" applyFont="1" applyBorder="1"/>
    <xf numFmtId="0" fontId="0" fillId="0" borderId="7" xfId="0" applyBorder="1"/>
    <xf numFmtId="0" fontId="11" fillId="3" borderId="9" xfId="0" applyFont="1" applyFill="1" applyBorder="1"/>
    <xf numFmtId="0" fontId="11" fillId="9" borderId="29" xfId="0" applyFont="1" applyFill="1" applyBorder="1"/>
    <xf numFmtId="0" fontId="0" fillId="9" borderId="1" xfId="0" applyFill="1" applyBorder="1" applyAlignment="1">
      <alignment horizontal="center"/>
    </xf>
    <xf numFmtId="0" fontId="0" fillId="9" borderId="2" xfId="0" applyFill="1" applyBorder="1" applyAlignment="1">
      <alignment horizontal="center"/>
    </xf>
    <xf numFmtId="0" fontId="0" fillId="9" borderId="11" xfId="0" applyFill="1" applyBorder="1" applyAlignment="1">
      <alignment horizontal="center"/>
    </xf>
    <xf numFmtId="0" fontId="0" fillId="9" borderId="35" xfId="0" applyFill="1" applyBorder="1"/>
    <xf numFmtId="0" fontId="0" fillId="3" borderId="4" xfId="0" applyFill="1" applyBorder="1"/>
    <xf numFmtId="0" fontId="0" fillId="3" borderId="5" xfId="0" applyFill="1" applyBorder="1"/>
    <xf numFmtId="0" fontId="0" fillId="3" borderId="12" xfId="0" applyFill="1" applyBorder="1"/>
    <xf numFmtId="0" fontId="0" fillId="9" borderId="48" xfId="0" applyFill="1" applyBorder="1"/>
    <xf numFmtId="0" fontId="0" fillId="3" borderId="7" xfId="0" applyFill="1" applyBorder="1"/>
    <xf numFmtId="0" fontId="0" fillId="3" borderId="8" xfId="0" applyFill="1" applyBorder="1"/>
    <xf numFmtId="0" fontId="0" fillId="3" borderId="49" xfId="0" applyFill="1" applyBorder="1"/>
    <xf numFmtId="0" fontId="11" fillId="9" borderId="50" xfId="0" applyFont="1" applyFill="1" applyBorder="1"/>
    <xf numFmtId="0" fontId="11" fillId="9" borderId="51" xfId="0" applyFont="1" applyFill="1" applyBorder="1"/>
    <xf numFmtId="0" fontId="11" fillId="9" borderId="13" xfId="0" applyFont="1" applyFill="1" applyBorder="1"/>
    <xf numFmtId="0" fontId="11" fillId="9" borderId="4" xfId="0" applyFont="1" applyFill="1" applyBorder="1"/>
    <xf numFmtId="0" fontId="11" fillId="9" borderId="5" xfId="0" applyFont="1" applyFill="1" applyBorder="1"/>
    <xf numFmtId="0" fontId="0" fillId="0" borderId="17" xfId="0" applyBorder="1"/>
    <xf numFmtId="0" fontId="11" fillId="9" borderId="12" xfId="0" applyFont="1" applyFill="1" applyBorder="1"/>
    <xf numFmtId="0" fontId="0" fillId="0" borderId="52" xfId="0" applyBorder="1"/>
    <xf numFmtId="0" fontId="0" fillId="0" borderId="51" xfId="0" applyBorder="1"/>
    <xf numFmtId="0" fontId="11" fillId="9" borderId="53" xfId="0" applyFont="1" applyFill="1" applyBorder="1"/>
    <xf numFmtId="0" fontId="11" fillId="9" borderId="7" xfId="0" applyFont="1" applyFill="1" applyBorder="1"/>
    <xf numFmtId="0" fontId="11" fillId="9" borderId="8" xfId="0" applyFont="1" applyFill="1" applyBorder="1"/>
    <xf numFmtId="164" fontId="0" fillId="0" borderId="8" xfId="0" applyNumberFormat="1" applyBorder="1"/>
    <xf numFmtId="0" fontId="2" fillId="3" borderId="0" xfId="0" applyFont="1" applyFill="1" applyAlignment="1">
      <alignment horizontal="right"/>
    </xf>
    <xf numFmtId="0" fontId="11" fillId="3" borderId="54" xfId="0" applyFont="1" applyFill="1" applyBorder="1" applyAlignment="1">
      <alignment wrapText="1"/>
    </xf>
    <xf numFmtId="0" fontId="11" fillId="3" borderId="54" xfId="0" applyFont="1" applyFill="1" applyBorder="1"/>
    <xf numFmtId="0" fontId="11" fillId="3" borderId="33" xfId="0" applyFont="1" applyFill="1" applyBorder="1"/>
    <xf numFmtId="2" fontId="0" fillId="0" borderId="0" xfId="0" applyNumberFormat="1"/>
    <xf numFmtId="168" fontId="0" fillId="0" borderId="0" xfId="0" applyNumberFormat="1"/>
    <xf numFmtId="1" fontId="0" fillId="0" borderId="0" xfId="0" applyNumberFormat="1"/>
    <xf numFmtId="169" fontId="0" fillId="0" borderId="0" xfId="0" applyNumberFormat="1"/>
    <xf numFmtId="166" fontId="0" fillId="0" borderId="0" xfId="0" applyNumberFormat="1"/>
    <xf numFmtId="170" fontId="0" fillId="0" borderId="0" xfId="0" applyNumberFormat="1"/>
    <xf numFmtId="0" fontId="0" fillId="0" borderId="5" xfId="0" applyBorder="1" applyAlignment="1">
      <alignment horizontal="center"/>
    </xf>
    <xf numFmtId="11" fontId="0" fillId="0" borderId="5" xfId="0" applyNumberFormat="1" applyBorder="1" applyAlignment="1">
      <alignment horizontal="center"/>
    </xf>
    <xf numFmtId="0" fontId="2" fillId="10" borderId="5" xfId="0" applyFont="1" applyFill="1" applyBorder="1" applyAlignment="1">
      <alignment horizontal="center"/>
    </xf>
    <xf numFmtId="11" fontId="2" fillId="10" borderId="5" xfId="0" applyNumberFormat="1" applyFont="1" applyFill="1" applyBorder="1" applyAlignment="1">
      <alignment horizontal="center"/>
    </xf>
    <xf numFmtId="0" fontId="3" fillId="0" borderId="0" xfId="0" applyFont="1" applyAlignment="1">
      <alignment horizontal="center"/>
    </xf>
    <xf numFmtId="0" fontId="0" fillId="3" borderId="32" xfId="0"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11" fillId="9" borderId="10" xfId="0" applyFont="1" applyFill="1" applyBorder="1" applyAlignment="1">
      <alignment horizontal="right"/>
    </xf>
    <xf numFmtId="0" fontId="11" fillId="9" borderId="35" xfId="0" applyFont="1" applyFill="1" applyBorder="1" applyAlignment="1">
      <alignment horizontal="right"/>
    </xf>
    <xf numFmtId="0" fontId="0" fillId="3" borderId="45" xfId="0" applyFill="1" applyBorder="1" applyAlignment="1">
      <alignment horizontal="center"/>
    </xf>
    <xf numFmtId="0" fontId="0" fillId="3" borderId="46" xfId="0" applyFill="1" applyBorder="1" applyAlignment="1">
      <alignment horizontal="center"/>
    </xf>
    <xf numFmtId="0" fontId="0" fillId="3" borderId="47" xfId="0" applyFill="1" applyBorder="1" applyAlignment="1">
      <alignment horizontal="center"/>
    </xf>
    <xf numFmtId="0" fontId="11" fillId="9" borderId="43" xfId="0" applyFont="1" applyFill="1" applyBorder="1" applyAlignment="1">
      <alignment horizontal="right"/>
    </xf>
    <xf numFmtId="0" fontId="11" fillId="9" borderId="48" xfId="0" applyFont="1" applyFill="1" applyBorder="1" applyAlignment="1">
      <alignment horizontal="right"/>
    </xf>
    <xf numFmtId="0" fontId="0" fillId="3" borderId="26"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11" fillId="9" borderId="24" xfId="0" applyFont="1" applyFill="1" applyBorder="1" applyAlignment="1">
      <alignment horizontal="right"/>
    </xf>
    <xf numFmtId="0" fontId="11" fillId="9" borderId="29" xfId="0" applyFont="1" applyFill="1" applyBorder="1" applyAlignment="1">
      <alignment horizontal="right"/>
    </xf>
    <xf numFmtId="0" fontId="0" fillId="0" borderId="0" xfId="0" applyAlignment="1">
      <alignment horizontal="center"/>
    </xf>
    <xf numFmtId="0" fontId="0" fillId="10" borderId="5" xfId="0" applyFill="1" applyBorder="1" applyAlignment="1">
      <alignment horizontal="center"/>
    </xf>
    <xf numFmtId="0" fontId="0" fillId="0" borderId="0" xfId="0" applyBorder="1" applyAlignment="1">
      <alignment horizontal="center"/>
    </xf>
    <xf numFmtId="0" fontId="0" fillId="0" borderId="5" xfId="0" applyFill="1" applyBorder="1" applyAlignment="1">
      <alignment horizontal="center"/>
    </xf>
    <xf numFmtId="0" fontId="10" fillId="9" borderId="23" xfId="0" applyFont="1" applyFill="1" applyBorder="1" applyAlignment="1">
      <alignment horizontal="center" wrapText="1"/>
    </xf>
    <xf numFmtId="0" fontId="0" fillId="9" borderId="30" xfId="0" applyFill="1" applyBorder="1" applyAlignment="1">
      <alignment horizontal="center"/>
    </xf>
    <xf numFmtId="0" fontId="10" fillId="9" borderId="30" xfId="0" applyFont="1" applyFill="1" applyBorder="1" applyAlignment="1">
      <alignment horizontal="center"/>
    </xf>
    <xf numFmtId="0" fontId="10" fillId="9" borderId="39" xfId="0" applyFont="1" applyFill="1" applyBorder="1" applyAlignment="1">
      <alignment horizontal="center"/>
    </xf>
    <xf numFmtId="0" fontId="0" fillId="0" borderId="0" xfId="0" applyBorder="1"/>
    <xf numFmtId="0" fontId="0" fillId="0" borderId="55" xfId="0" applyBorder="1"/>
    <xf numFmtId="0" fontId="0" fillId="0" borderId="56" xfId="0" applyBorder="1"/>
    <xf numFmtId="0" fontId="0" fillId="0" borderId="57" xfId="0" applyBorder="1"/>
    <xf numFmtId="0" fontId="10" fillId="9" borderId="30" xfId="0" applyFont="1" applyFill="1" applyBorder="1" applyAlignment="1">
      <alignment horizontal="center" wrapText="1"/>
    </xf>
    <xf numFmtId="0" fontId="7" fillId="8" borderId="58" xfId="0" applyFont="1" applyFill="1" applyBorder="1" applyAlignment="1">
      <alignment horizontal="center"/>
    </xf>
    <xf numFmtId="0" fontId="7" fillId="8" borderId="21" xfId="0" applyFont="1" applyFill="1" applyBorder="1" applyAlignment="1">
      <alignment horizontal="center"/>
    </xf>
    <xf numFmtId="0" fontId="7" fillId="8" borderId="59" xfId="0" applyFont="1" applyFill="1" applyBorder="1" applyAlignment="1">
      <alignment horizontal="center"/>
    </xf>
    <xf numFmtId="0" fontId="0" fillId="9" borderId="23" xfId="0" applyFill="1" applyBorder="1" applyAlignment="1">
      <alignment horizontal="center"/>
    </xf>
    <xf numFmtId="0" fontId="0" fillId="9" borderId="39" xfId="0" applyFill="1" applyBorder="1" applyAlignment="1">
      <alignment horizontal="center"/>
    </xf>
    <xf numFmtId="0" fontId="7" fillId="8" borderId="60" xfId="0" applyFont="1" applyFill="1" applyBorder="1" applyAlignment="1">
      <alignment horizontal="center"/>
    </xf>
    <xf numFmtId="0" fontId="7" fillId="8" borderId="22" xfId="0" applyFont="1" applyFill="1" applyBorder="1" applyAlignment="1">
      <alignment horizontal="center"/>
    </xf>
    <xf numFmtId="0" fontId="0" fillId="0" borderId="16" xfId="0" applyBorder="1" applyAlignment="1">
      <alignment horizontal="center"/>
    </xf>
    <xf numFmtId="0" fontId="0" fillId="0" borderId="51" xfId="0" applyBorder="1" applyAlignment="1">
      <alignment horizontal="center"/>
    </xf>
    <xf numFmtId="2" fontId="0" fillId="0" borderId="31" xfId="0" applyNumberFormat="1" applyBorder="1" applyAlignment="1">
      <alignment horizontal="center"/>
    </xf>
    <xf numFmtId="21" fontId="0" fillId="0" borderId="31" xfId="0" applyNumberFormat="1" applyBorder="1" applyAlignment="1">
      <alignment horizontal="center"/>
    </xf>
    <xf numFmtId="0" fontId="0" fillId="0" borderId="31" xfId="0" applyBorder="1" applyAlignment="1">
      <alignment horizontal="center"/>
    </xf>
    <xf numFmtId="0" fontId="10" fillId="9" borderId="30" xfId="0" applyFont="1" applyFill="1" applyBorder="1" applyAlignment="1">
      <alignment horizontal="center" vertical="center"/>
    </xf>
    <xf numFmtId="0" fontId="7" fillId="8" borderId="61" xfId="0" applyFont="1" applyFill="1" applyBorder="1" applyAlignment="1">
      <alignment horizontal="center"/>
    </xf>
    <xf numFmtId="0" fontId="7" fillId="8" borderId="20" xfId="0" applyFont="1" applyFill="1" applyBorder="1" applyAlignment="1">
      <alignment horizontal="center"/>
    </xf>
    <xf numFmtId="166" fontId="0" fillId="0" borderId="51" xfId="0" applyNumberFormat="1" applyBorder="1"/>
    <xf numFmtId="166" fontId="0" fillId="0" borderId="5" xfId="0" applyNumberFormat="1" applyBorder="1"/>
    <xf numFmtId="0" fontId="7" fillId="8" borderId="23" xfId="0" applyFont="1" applyFill="1" applyBorder="1" applyAlignment="1">
      <alignment horizontal="center"/>
    </xf>
    <xf numFmtId="0" fontId="7" fillId="8" borderId="23" xfId="0" applyFont="1" applyFill="1" applyBorder="1" applyAlignment="1">
      <alignment horizontal="center" vertical="center"/>
    </xf>
    <xf numFmtId="0" fontId="7" fillId="8" borderId="39" xfId="0" applyFont="1" applyFill="1" applyBorder="1" applyAlignment="1">
      <alignment horizontal="center" vertical="center"/>
    </xf>
    <xf numFmtId="0" fontId="10" fillId="9" borderId="5" xfId="0" applyFont="1" applyFill="1" applyBorder="1" applyAlignment="1">
      <alignment horizontal="center"/>
    </xf>
    <xf numFmtId="0" fontId="0" fillId="0" borderId="31" xfId="0" applyFill="1" applyBorder="1"/>
    <xf numFmtId="0" fontId="0" fillId="9" borderId="5" xfId="0" applyFill="1" applyBorder="1"/>
    <xf numFmtId="0" fontId="0" fillId="9" borderId="5" xfId="0" applyFill="1" applyBorder="1" applyAlignment="1">
      <alignment horizont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5.xml"/><Relationship Id="rId18" Type="http://schemas.openxmlformats.org/officeDocument/2006/relationships/worksheet" Target="worksheets/sheet7.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hartsheet" Target="chartsheets/sheet12.xml"/><Relationship Id="rId34" Type="http://schemas.openxmlformats.org/officeDocument/2006/relationships/customXml" Target="../customXml/item3.xml"/><Relationship Id="rId7" Type="http://schemas.openxmlformats.org/officeDocument/2006/relationships/chartsheet" Target="chartsheets/sheet4.xml"/><Relationship Id="rId12" Type="http://schemas.openxmlformats.org/officeDocument/2006/relationships/chartsheet" Target="chartsheets/sheet8.xml"/><Relationship Id="rId17" Type="http://schemas.openxmlformats.org/officeDocument/2006/relationships/chartsheet" Target="chartsheets/sheet11.xml"/><Relationship Id="rId25" Type="http://schemas.openxmlformats.org/officeDocument/2006/relationships/externalLink" Target="externalLinks/externalLink2.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hartsheet" Target="chartsheets/sheet10.xml"/><Relationship Id="rId20" Type="http://schemas.openxmlformats.org/officeDocument/2006/relationships/worksheet" Target="worksheets/sheet9.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chartsheet" Target="chartsheets/sheet3.xml"/><Relationship Id="rId11" Type="http://schemas.openxmlformats.org/officeDocument/2006/relationships/chartsheet" Target="chartsheets/sheet7.xml"/><Relationship Id="rId24" Type="http://schemas.openxmlformats.org/officeDocument/2006/relationships/externalLink" Target="externalLinks/externalLink1.xml"/><Relationship Id="rId32" Type="http://schemas.openxmlformats.org/officeDocument/2006/relationships/customXml" Target="../customXml/item1.xml"/><Relationship Id="rId5" Type="http://schemas.openxmlformats.org/officeDocument/2006/relationships/chartsheet" Target="chartsheets/sheet2.xml"/><Relationship Id="rId15" Type="http://schemas.openxmlformats.org/officeDocument/2006/relationships/chartsheet" Target="chartsheets/sheet9.xml"/><Relationship Id="rId23" Type="http://schemas.openxmlformats.org/officeDocument/2006/relationships/worksheet" Target="worksheets/sheet11.xml"/><Relationship Id="rId28" Type="http://schemas.openxmlformats.org/officeDocument/2006/relationships/sharedStrings" Target="sharedStrings.xml"/><Relationship Id="rId10" Type="http://schemas.openxmlformats.org/officeDocument/2006/relationships/chartsheet" Target="chartsheets/sheet6.xml"/><Relationship Id="rId19" Type="http://schemas.openxmlformats.org/officeDocument/2006/relationships/worksheet" Target="worksheets/sheet8.xml"/><Relationship Id="rId31" Type="http://schemas.openxmlformats.org/officeDocument/2006/relationships/calcChain" Target="calcChain.xml"/><Relationship Id="rId4" Type="http://schemas.openxmlformats.org/officeDocument/2006/relationships/chartsheet" Target="chartsheets/sheet1.xml"/><Relationship Id="rId9" Type="http://schemas.openxmlformats.org/officeDocument/2006/relationships/chartsheet" Target="chartsheets/sheet5.xml"/><Relationship Id="rId14" Type="http://schemas.openxmlformats.org/officeDocument/2006/relationships/worksheet" Target="worksheets/sheet6.xml"/><Relationship Id="rId22" Type="http://schemas.openxmlformats.org/officeDocument/2006/relationships/worksheet" Target="worksheets/sheet10.xml"/><Relationship Id="rId27" Type="http://schemas.openxmlformats.org/officeDocument/2006/relationships/styles" Target="styles.xml"/><Relationship Id="rId30" Type="http://schemas.microsoft.com/office/2017/10/relationships/person" Target="persons/person.xml"/><Relationship Id="rId8"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Calculations!$I$3:$I$363</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C988-DF42-88FF-05101455A4D0}"/>
            </c:ext>
          </c:extLst>
        </c:ser>
        <c:dLbls>
          <c:showLegendKey val="0"/>
          <c:showVal val="0"/>
          <c:showCatName val="0"/>
          <c:showSerName val="0"/>
          <c:showPercent val="0"/>
          <c:showBubbleSize val="0"/>
        </c:dLbls>
        <c:axId val="1215239823"/>
        <c:axId val="1221948159"/>
      </c:scatterChart>
      <c:valAx>
        <c:axId val="1215239823"/>
        <c:scaling>
          <c:orientation val="minMax"/>
          <c:max val="180"/>
          <c:min val="-18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2.6285307736224155E-2"/>
          <c:y val="7.775078115070555E-2"/>
          <c:w val="0.91155657697576264"/>
          <c:h val="0.82916774644004909"/>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[1]Calculations!$I$3:$I$363</c:f>
              <c:numCache>
                <c:formatCode>0.000</c:formatCode>
                <c:ptCount val="361"/>
                <c:pt idx="0">
                  <c:v>81.400000000000006</c:v>
                </c:pt>
                <c:pt idx="1">
                  <c:v>81.395642608435864</c:v>
                </c:pt>
                <c:pt idx="2">
                  <c:v>81.382570226884056</c:v>
                </c:pt>
                <c:pt idx="3">
                  <c:v>81.360782236080453</c:v>
                </c:pt>
                <c:pt idx="4">
                  <c:v>81.330277608299014</c:v>
                </c:pt>
                <c:pt idx="5">
                  <c:v>81.29105491392437</c:v>
                </c:pt>
                <c:pt idx="6">
                  <c:v>81.243112330657596</c:v>
                </c:pt>
                <c:pt idx="7">
                  <c:v>81.186447655357426</c:v>
                </c:pt>
                <c:pt idx="8">
                  <c:v>81.121058318522429</c:v>
                </c:pt>
                <c:pt idx="9">
                  <c:v>81.046941401418451</c:v>
                </c:pt>
                <c:pt idx="10">
                  <c:v>80.964093655857454</c:v>
                </c:pt>
                <c:pt idx="11">
                  <c:v>80.872511526634469</c:v>
                </c:pt>
                <c:pt idx="12">
                  <c:v>80.772191176629491</c:v>
                </c:pt>
                <c:pt idx="13">
                  <c:v>80.6631285145817</c:v>
                </c:pt>
                <c:pt idx="14">
                  <c:v>80.545319225543835</c:v>
                </c:pt>
                <c:pt idx="15">
                  <c:v>80.418758804024392</c:v>
                </c:pt>
                <c:pt idx="16">
                  <c:v>80.283442589825469</c:v>
                </c:pt>
                <c:pt idx="17">
                  <c:v>80.139365806583044</c:v>
                </c:pt>
                <c:pt idx="18">
                  <c:v>79.986523603017403</c:v>
                </c:pt>
                <c:pt idx="19">
                  <c:v>79.824911096899328</c:v>
                </c:pt>
                <c:pt idx="20">
                  <c:v>79.654523421737267</c:v>
                </c:pt>
                <c:pt idx="21">
                  <c:v>79.475355776189588</c:v>
                </c:pt>
                <c:pt idx="22">
                  <c:v>79.287403476204759</c:v>
                </c:pt>
                <c:pt idx="23">
                  <c:v>79.090662009889641</c:v>
                </c:pt>
                <c:pt idx="24">
                  <c:v>78.885127095105318</c:v>
                </c:pt>
                <c:pt idx="25">
                  <c:v>78.670794739786544</c:v>
                </c:pt>
                <c:pt idx="26">
                  <c:v>78.447661304978709</c:v>
                </c:pt>
                <c:pt idx="27">
                  <c:v>78.215723570583378</c:v>
                </c:pt>
                <c:pt idx="28">
                  <c:v>77.974978803799814</c:v>
                </c:pt>
                <c:pt idx="29">
                  <c:v>77.725424830246567</c:v>
                </c:pt>
                <c:pt idx="30">
                  <c:v>77.467060107743137</c:v>
                </c:pt>
                <c:pt idx="31">
                  <c:v>77.1998838027273</c:v>
                </c:pt>
                <c:pt idx="32">
                  <c:v>76.923895869279235</c:v>
                </c:pt>
                <c:pt idx="33">
                  <c:v>76.639097130718525</c:v>
                </c:pt>
                <c:pt idx="34">
                  <c:v>76.34548936373416</c:v>
                </c:pt>
                <c:pt idx="35">
                  <c:v>76.043075385003121</c:v>
                </c:pt>
                <c:pt idx="36">
                  <c:v>75.731859140245618</c:v>
                </c:pt>
                <c:pt idx="37">
                  <c:v>75.411845795659517</c:v>
                </c:pt>
                <c:pt idx="38">
                  <c:v>75.083041831669561</c:v>
                </c:pt>
                <c:pt idx="39">
                  <c:v>74.745455138919411</c:v>
                </c:pt>
                <c:pt idx="40">
                  <c:v>74.399095116427603</c:v>
                </c:pt>
                <c:pt idx="41">
                  <c:v>74.043972771820407</c:v>
                </c:pt>
                <c:pt idx="42">
                  <c:v>73.680100823546539</c:v>
                </c:pt>
                <c:pt idx="43">
                  <c:v>73.307493804970832</c:v>
                </c:pt>
                <c:pt idx="44">
                  <c:v>72.926168170234092</c:v>
                </c:pt>
                <c:pt idx="45">
                  <c:v>72.536142401759577</c:v>
                </c:pt>
                <c:pt idx="46">
                  <c:v>72.137437119275319</c:v>
                </c:pt>
                <c:pt idx="47">
                  <c:v>71.730075190214123</c:v>
                </c:pt>
                <c:pt idx="48">
                  <c:v>71.314081841342684</c:v>
                </c:pt>
                <c:pt idx="49">
                  <c:v>70.889484771462449</c:v>
                </c:pt>
                <c:pt idx="50">
                  <c:v>70.456314265015195</c:v>
                </c:pt>
                <c:pt idx="51">
                  <c:v>70.014603306416731</c:v>
                </c:pt>
                <c:pt idx="52">
                  <c:v>69.564387694933046</c:v>
                </c:pt>
                <c:pt idx="53">
                  <c:v>69.105706159903662</c:v>
                </c:pt>
                <c:pt idx="54">
                  <c:v>68.63860047610801</c:v>
                </c:pt>
                <c:pt idx="55">
                  <c:v>68.163115579061227</c:v>
                </c:pt>
                <c:pt idx="56">
                  <c:v>67.679299680017564</c:v>
                </c:pt>
                <c:pt idx="57">
                  <c:v>67.187204380450993</c:v>
                </c:pt>
                <c:pt idx="58">
                  <c:v>66.686884785774325</c:v>
                </c:pt>
                <c:pt idx="59">
                  <c:v>66.178399618050904</c:v>
                </c:pt>
                <c:pt idx="60">
                  <c:v>65.661811327445079</c:v>
                </c:pt>
                <c:pt idx="61">
                  <c:v>65.137186202152691</c:v>
                </c:pt>
                <c:pt idx="62">
                  <c:v>64.60459447654415</c:v>
                </c:pt>
                <c:pt idx="63">
                  <c:v>64.064110437250349</c:v>
                </c:pt>
                <c:pt idx="64">
                  <c:v>63.515812526914615</c:v>
                </c:pt>
                <c:pt idx="65">
                  <c:v>62.959783445331425</c:v>
                </c:pt>
                <c:pt idx="66">
                  <c:v>62.396110247689272</c:v>
                </c:pt>
                <c:pt idx="67">
                  <c:v>61.824884439632996</c:v>
                </c:pt>
                <c:pt idx="68">
                  <c:v>61.246202068859226</c:v>
                </c:pt>
                <c:pt idx="69">
                  <c:v>60.660163812959233</c:v>
                </c:pt>
                <c:pt idx="70">
                  <c:v>60.06687506322384</c:v>
                </c:pt>
                <c:pt idx="71">
                  <c:v>59.46644600412646</c:v>
                </c:pt>
                <c:pt idx="72">
                  <c:v>58.858991688204448</c:v>
                </c:pt>
                <c:pt idx="73">
                  <c:v>58.244632106061481</c:v>
                </c:pt>
                <c:pt idx="74">
                  <c:v>57.623492251220497</c:v>
                </c:pt>
                <c:pt idx="75">
                  <c:v>56.995702179561221</c:v>
                </c:pt>
                <c:pt idx="76">
                  <c:v>56.361397063085427</c:v>
                </c:pt>
                <c:pt idx="77">
                  <c:v>55.720717237760425</c:v>
                </c:pt>
                <c:pt idx="78">
                  <c:v>55.073808245201676</c:v>
                </c:pt>
                <c:pt idx="79">
                  <c:v>54.420820867965425</c:v>
                </c:pt>
                <c:pt idx="80">
                  <c:v>53.761911158235208</c:v>
                </c:pt>
                <c:pt idx="81">
                  <c:v>53.09724045969773</c:v>
                </c:pt>
                <c:pt idx="82">
                  <c:v>52.426975422418401</c:v>
                </c:pt>
                <c:pt idx="83">
                  <c:v>51.751288010541302</c:v>
                </c:pt>
                <c:pt idx="84">
                  <c:v>51.07035550265396</c:v>
                </c:pt>
                <c:pt idx="85">
                  <c:v>50.384360484674147</c:v>
                </c:pt>
                <c:pt idx="86">
                  <c:v>49.693490835132884</c:v>
                </c:pt>
                <c:pt idx="87">
                  <c:v>48.997939702746166</c:v>
                </c:pt>
                <c:pt idx="88">
                  <c:v>48.297905476186472</c:v>
                </c:pt>
                <c:pt idx="89">
                  <c:v>47.593591745983794</c:v>
                </c:pt>
                <c:pt idx="90">
                  <c:v>46.885207258506121</c:v>
                </c:pt>
                <c:pt idx="91">
                  <c:v>46.172965861988914</c:v>
                </c:pt>
                <c:pt idx="92">
                  <c:v>45.457086444602893</c:v>
                </c:pt>
                <c:pt idx="93">
                  <c:v>44.737792864570537</c:v>
                </c:pt>
                <c:pt idx="94">
                  <c:v>44.015313872361084</c:v>
                </c:pt>
                <c:pt idx="95">
                  <c:v>43.289883025014774</c:v>
                </c:pt>
                <c:pt idx="96">
                  <c:v>42.56173859266697</c:v>
                </c:pt>
                <c:pt idx="97">
                  <c:v>41.831123457362295</c:v>
                </c:pt>
                <c:pt idx="98">
                  <c:v>41.09828500426908</c:v>
                </c:pt>
                <c:pt idx="99">
                  <c:v>40.363475005422934</c:v>
                </c:pt>
                <c:pt idx="100">
                  <c:v>39.626949496147077</c:v>
                </c:pt>
                <c:pt idx="101">
                  <c:v>38.888968644314673</c:v>
                </c:pt>
                <c:pt idx="102">
                  <c:v>38.149796612636052</c:v>
                </c:pt>
                <c:pt idx="103">
                  <c:v>37.409701414169817</c:v>
                </c:pt>
                <c:pt idx="104">
                  <c:v>36.668954761272474</c:v>
                </c:pt>
                <c:pt idx="105">
                  <c:v>35.927831908216035</c:v>
                </c:pt>
                <c:pt idx="106">
                  <c:v>35.186611487716775</c:v>
                </c:pt>
                <c:pt idx="107">
                  <c:v>34.445575341630708</c:v>
                </c:pt>
                <c:pt idx="108">
                  <c:v>33.705008346083694</c:v>
                </c:pt>
                <c:pt idx="109">
                  <c:v>32.965198231313906</c:v>
                </c:pt>
                <c:pt idx="110">
                  <c:v>32.226435396514404</c:v>
                </c:pt>
                <c:pt idx="111">
                  <c:v>31.489012719971786</c:v>
                </c:pt>
                <c:pt idx="112">
                  <c:v>30.753225364803988</c:v>
                </c:pt>
                <c:pt idx="113">
                  <c:v>30.019370580606111</c:v>
                </c:pt>
                <c:pt idx="114">
                  <c:v>29.287747501319139</c:v>
                </c:pt>
                <c:pt idx="115">
                  <c:v>28.558656939638489</c:v>
                </c:pt>
                <c:pt idx="116">
                  <c:v>27.832401178283714</c:v>
                </c:pt>
                <c:pt idx="117">
                  <c:v>27.109283758451248</c:v>
                </c:pt>
                <c:pt idx="118">
                  <c:v>26.389609265772634</c:v>
                </c:pt>
                <c:pt idx="119">
                  <c:v>25.673683114100843</c:v>
                </c:pt>
                <c:pt idx="120">
                  <c:v>24.96181132744508</c:v>
                </c:pt>
                <c:pt idx="121">
                  <c:v>24.254300320372487</c:v>
                </c:pt>
                <c:pt idx="122">
                  <c:v>23.551456677191457</c:v>
                </c:pt>
                <c:pt idx="123">
                  <c:v>22.853586930227781</c:v>
                </c:pt>
                <c:pt idx="124">
                  <c:v>22.160997337498777</c:v>
                </c:pt>
                <c:pt idx="125">
                  <c:v>21.473993660086066</c:v>
                </c:pt>
                <c:pt idx="126">
                  <c:v>20.792880939500698</c:v>
                </c:pt>
                <c:pt idx="127">
                  <c:v>20.117963275326911</c:v>
                </c:pt>
                <c:pt idx="128">
                  <c:v>19.449543603424459</c:v>
                </c:pt>
                <c:pt idx="129">
                  <c:v>18.787923474959939</c:v>
                </c:pt>
                <c:pt idx="130">
                  <c:v>18.133402836530891</c:v>
                </c:pt>
                <c:pt idx="131">
                  <c:v>17.486279811635157</c:v>
                </c:pt>
                <c:pt idx="132">
                  <c:v>16.846850483731615</c:v>
                </c:pt>
                <c:pt idx="133">
                  <c:v>16.215408681126753</c:v>
                </c:pt>
                <c:pt idx="134">
                  <c:v>15.592245763912933</c:v>
                </c:pt>
                <c:pt idx="135">
                  <c:v>14.977650413174608</c:v>
                </c:pt>
                <c:pt idx="136">
                  <c:v>14.371908422667891</c:v>
                </c:pt>
                <c:pt idx="137">
                  <c:v>13.775302493170349</c:v>
                </c:pt>
                <c:pt idx="138">
                  <c:v>13.188112029686646</c:v>
                </c:pt>
                <c:pt idx="139">
                  <c:v>12.61061294168675</c:v>
                </c:pt>
                <c:pt idx="140">
                  <c:v>12.043077446542792</c:v>
                </c:pt>
                <c:pt idx="141">
                  <c:v>11.485773876321973</c:v>
                </c:pt>
                <c:pt idx="142">
                  <c:v>10.938966488082396</c:v>
                </c:pt>
                <c:pt idx="143">
                  <c:v>10.402915277809871</c:v>
                </c:pt>
                <c:pt idx="144">
                  <c:v>9.8778757981248901</c:v>
                </c:pt>
                <c:pt idx="145">
                  <c:v>9.364098979879186</c:v>
                </c:pt>
                <c:pt idx="146">
                  <c:v>8.8618309577537602</c:v>
                </c:pt>
                <c:pt idx="147">
                  <c:v>8.3713128999610085</c:v>
                </c:pt>
                <c:pt idx="148">
                  <c:v>7.8927808421461618</c:v>
                </c:pt>
                <c:pt idx="149">
                  <c:v>7.4264655255753587</c:v>
                </c:pt>
                <c:pt idx="150">
                  <c:v>6.9725922396898117</c:v>
                </c:pt>
                <c:pt idx="151">
                  <c:v>6.5313806690997476</c:v>
                </c:pt>
                <c:pt idx="152">
                  <c:v>6.103044745083146</c:v>
                </c:pt>
                <c:pt idx="153">
                  <c:v>5.6877925016502244</c:v>
                </c:pt>
                <c:pt idx="154">
                  <c:v>5.2858259362265043</c:v>
                </c:pt>
                <c:pt idx="155">
                  <c:v>4.8973408750032359</c:v>
                </c:pt>
                <c:pt idx="156">
                  <c:v>4.5225268429976051</c:v>
                </c:pt>
                <c:pt idx="157">
                  <c:v>4.1615669388609877</c:v>
                </c:pt>
                <c:pt idx="158">
                  <c:v>3.8146377144682595</c:v>
                </c:pt>
                <c:pt idx="159">
                  <c:v>3.4819090593173603</c:v>
                </c:pt>
                <c:pt idx="160">
                  <c:v>3.1635440897643221</c:v>
                </c:pt>
                <c:pt idx="161">
                  <c:v>2.8596990431149303</c:v>
                </c:pt>
                <c:pt idx="162">
                  <c:v>2.5705231765918954</c:v>
                </c:pt>
                <c:pt idx="163">
                  <c:v>2.2961586711919431</c:v>
                </c:pt>
                <c:pt idx="164">
                  <c:v>2.0367405404463046</c:v>
                </c:pt>
                <c:pt idx="165">
                  <c:v>1.7923965440942358</c:v>
                </c:pt>
                <c:pt idx="166">
                  <c:v>1.5632471066777192</c:v>
                </c:pt>
                <c:pt idx="167">
                  <c:v>1.349405241063548</c:v>
                </c:pt>
                <c:pt idx="168">
                  <c:v>1.1509764768977064</c:v>
                </c:pt>
                <c:pt idx="169">
                  <c:v>0.96805879399462236</c:v>
                </c:pt>
                <c:pt idx="170">
                  <c:v>0.80074256066371119</c:v>
                </c:pt>
                <c:pt idx="171">
                  <c:v>0.64911047697423707</c:v>
                </c:pt>
                <c:pt idx="172">
                  <c:v>0.51323752295859337</c:v>
                </c:pt>
                <c:pt idx="173">
                  <c:v>0.39319091175380838</c:v>
                </c:pt>
                <c:pt idx="174">
                  <c:v>0.28903004768014345</c:v>
                </c:pt>
                <c:pt idx="175">
                  <c:v>0.20080648925627842</c:v>
                </c:pt>
                <c:pt idx="176">
                  <c:v>0.12856391714931276</c:v>
                </c:pt>
                <c:pt idx="177">
                  <c:v>7.2338107058140783E-2</c:v>
                </c:pt>
                <c:pt idx="178">
                  <c:v>3.2156907529654423E-2</c:v>
                </c:pt>
                <c:pt idx="179">
                  <c:v>8.0402227056129098E-3</c:v>
                </c:pt>
                <c:pt idx="180">
                  <c:v>0</c:v>
                </c:pt>
                <c:pt idx="181">
                  <c:v>8.0402227056129098E-3</c:v>
                </c:pt>
                <c:pt idx="182">
                  <c:v>3.2156907529654423E-2</c:v>
                </c:pt>
                <c:pt idx="183">
                  <c:v>7.2338107058140783E-2</c:v>
                </c:pt>
                <c:pt idx="184">
                  <c:v>0.12856391714931276</c:v>
                </c:pt>
                <c:pt idx="185">
                  <c:v>0.20080648925627842</c:v>
                </c:pt>
                <c:pt idx="186">
                  <c:v>0.28903004768014345</c:v>
                </c:pt>
                <c:pt idx="187">
                  <c:v>0.39319091175380838</c:v>
                </c:pt>
                <c:pt idx="188">
                  <c:v>0.51323752295859337</c:v>
                </c:pt>
                <c:pt idx="189">
                  <c:v>0.64911047697423707</c:v>
                </c:pt>
                <c:pt idx="190">
                  <c:v>0.80074256066371119</c:v>
                </c:pt>
                <c:pt idx="191">
                  <c:v>0.96805879399462236</c:v>
                </c:pt>
                <c:pt idx="192">
                  <c:v>1.1509764768977064</c:v>
                </c:pt>
                <c:pt idx="193">
                  <c:v>1.349405241063548</c:v>
                </c:pt>
                <c:pt idx="194">
                  <c:v>1.5632471066777192</c:v>
                </c:pt>
                <c:pt idx="195">
                  <c:v>1.7923965440942358</c:v>
                </c:pt>
                <c:pt idx="196">
                  <c:v>2.0367405404463046</c:v>
                </c:pt>
                <c:pt idx="197">
                  <c:v>2.2961586711919431</c:v>
                </c:pt>
                <c:pt idx="198">
                  <c:v>2.5705231765918954</c:v>
                </c:pt>
                <c:pt idx="199">
                  <c:v>2.8596990431149303</c:v>
                </c:pt>
                <c:pt idx="200">
                  <c:v>3.1635440897643221</c:v>
                </c:pt>
                <c:pt idx="201">
                  <c:v>3.4819090593173603</c:v>
                </c:pt>
                <c:pt idx="202">
                  <c:v>3.8146377144682595</c:v>
                </c:pt>
                <c:pt idx="203">
                  <c:v>4.1615669388609877</c:v>
                </c:pt>
                <c:pt idx="204">
                  <c:v>4.5225268429976051</c:v>
                </c:pt>
                <c:pt idx="205">
                  <c:v>4.8973408750032359</c:v>
                </c:pt>
                <c:pt idx="206">
                  <c:v>5.2858259362265043</c:v>
                </c:pt>
                <c:pt idx="207">
                  <c:v>5.6877925016502244</c:v>
                </c:pt>
                <c:pt idx="208">
                  <c:v>6.103044745083146</c:v>
                </c:pt>
                <c:pt idx="209">
                  <c:v>6.5313806690997476</c:v>
                </c:pt>
                <c:pt idx="210">
                  <c:v>6.9725922396898117</c:v>
                </c:pt>
                <c:pt idx="211">
                  <c:v>7.4264655255753587</c:v>
                </c:pt>
                <c:pt idx="212">
                  <c:v>7.8927808421461618</c:v>
                </c:pt>
                <c:pt idx="213">
                  <c:v>8.3713128999610085</c:v>
                </c:pt>
                <c:pt idx="214">
                  <c:v>8.8618309577537602</c:v>
                </c:pt>
                <c:pt idx="215">
                  <c:v>9.364098979879186</c:v>
                </c:pt>
                <c:pt idx="216">
                  <c:v>9.8778757981248901</c:v>
                </c:pt>
                <c:pt idx="217">
                  <c:v>10.402915277809871</c:v>
                </c:pt>
                <c:pt idx="218">
                  <c:v>10.938966488082396</c:v>
                </c:pt>
                <c:pt idx="219">
                  <c:v>11.485773876321973</c:v>
                </c:pt>
                <c:pt idx="220">
                  <c:v>12.043077446542792</c:v>
                </c:pt>
                <c:pt idx="221">
                  <c:v>12.61061294168675</c:v>
                </c:pt>
                <c:pt idx="222">
                  <c:v>13.188112029686646</c:v>
                </c:pt>
                <c:pt idx="223">
                  <c:v>13.775302493170349</c:v>
                </c:pt>
                <c:pt idx="224">
                  <c:v>14.371908422667891</c:v>
                </c:pt>
                <c:pt idx="225">
                  <c:v>14.977650413174608</c:v>
                </c:pt>
                <c:pt idx="226">
                  <c:v>15.592245763912933</c:v>
                </c:pt>
                <c:pt idx="227">
                  <c:v>16.215408681126753</c:v>
                </c:pt>
                <c:pt idx="228">
                  <c:v>16.846850483731615</c:v>
                </c:pt>
                <c:pt idx="229">
                  <c:v>17.486279811635157</c:v>
                </c:pt>
                <c:pt idx="230">
                  <c:v>18.133402836530891</c:v>
                </c:pt>
                <c:pt idx="231">
                  <c:v>18.787923474959939</c:v>
                </c:pt>
                <c:pt idx="232">
                  <c:v>19.449543603424459</c:v>
                </c:pt>
                <c:pt idx="233">
                  <c:v>20.117963275326911</c:v>
                </c:pt>
                <c:pt idx="234">
                  <c:v>20.792880939500698</c:v>
                </c:pt>
                <c:pt idx="235">
                  <c:v>21.473993660086066</c:v>
                </c:pt>
                <c:pt idx="236">
                  <c:v>22.160997337498777</c:v>
                </c:pt>
                <c:pt idx="237">
                  <c:v>22.853586930227781</c:v>
                </c:pt>
                <c:pt idx="238">
                  <c:v>23.551456677191457</c:v>
                </c:pt>
                <c:pt idx="239">
                  <c:v>24.254300320372487</c:v>
                </c:pt>
                <c:pt idx="240">
                  <c:v>24.96181132744508</c:v>
                </c:pt>
                <c:pt idx="241">
                  <c:v>25.673683114100843</c:v>
                </c:pt>
                <c:pt idx="242">
                  <c:v>26.389609265772634</c:v>
                </c:pt>
                <c:pt idx="243">
                  <c:v>27.109283758451248</c:v>
                </c:pt>
                <c:pt idx="244">
                  <c:v>27.832401178283714</c:v>
                </c:pt>
                <c:pt idx="245">
                  <c:v>28.558656939638489</c:v>
                </c:pt>
                <c:pt idx="246">
                  <c:v>29.287747501319139</c:v>
                </c:pt>
                <c:pt idx="247">
                  <c:v>30.019370580606111</c:v>
                </c:pt>
                <c:pt idx="248">
                  <c:v>30.753225364803988</c:v>
                </c:pt>
                <c:pt idx="249">
                  <c:v>31.489012719971786</c:v>
                </c:pt>
                <c:pt idx="250">
                  <c:v>32.226435396514404</c:v>
                </c:pt>
                <c:pt idx="251">
                  <c:v>32.965198231313906</c:v>
                </c:pt>
                <c:pt idx="252">
                  <c:v>33.705008346083694</c:v>
                </c:pt>
                <c:pt idx="253">
                  <c:v>34.445575341630708</c:v>
                </c:pt>
                <c:pt idx="254">
                  <c:v>35.186611487716775</c:v>
                </c:pt>
                <c:pt idx="255">
                  <c:v>35.927831908216035</c:v>
                </c:pt>
                <c:pt idx="256">
                  <c:v>36.668954761272474</c:v>
                </c:pt>
                <c:pt idx="257">
                  <c:v>37.409701414169817</c:v>
                </c:pt>
                <c:pt idx="258">
                  <c:v>38.149796612636052</c:v>
                </c:pt>
                <c:pt idx="259">
                  <c:v>38.888968644314673</c:v>
                </c:pt>
                <c:pt idx="260">
                  <c:v>39.626949496147077</c:v>
                </c:pt>
                <c:pt idx="261">
                  <c:v>40.363475005422934</c:v>
                </c:pt>
                <c:pt idx="262">
                  <c:v>41.09828500426908</c:v>
                </c:pt>
                <c:pt idx="263">
                  <c:v>41.831123457362295</c:v>
                </c:pt>
                <c:pt idx="264">
                  <c:v>42.56173859266697</c:v>
                </c:pt>
                <c:pt idx="265">
                  <c:v>43.289883025014774</c:v>
                </c:pt>
                <c:pt idx="266">
                  <c:v>44.015313872361084</c:v>
                </c:pt>
                <c:pt idx="267">
                  <c:v>44.737792864570537</c:v>
                </c:pt>
                <c:pt idx="268">
                  <c:v>45.457086444602893</c:v>
                </c:pt>
                <c:pt idx="269">
                  <c:v>46.172965861988914</c:v>
                </c:pt>
                <c:pt idx="270">
                  <c:v>46.885207258506121</c:v>
                </c:pt>
                <c:pt idx="271">
                  <c:v>47.593591745983794</c:v>
                </c:pt>
                <c:pt idx="272">
                  <c:v>48.297905476186472</c:v>
                </c:pt>
                <c:pt idx="273">
                  <c:v>48.997939702746166</c:v>
                </c:pt>
                <c:pt idx="274">
                  <c:v>49.693490835132884</c:v>
                </c:pt>
                <c:pt idx="275">
                  <c:v>50.384360484674147</c:v>
                </c:pt>
                <c:pt idx="276">
                  <c:v>51.07035550265396</c:v>
                </c:pt>
                <c:pt idx="277">
                  <c:v>51.751288010541302</c:v>
                </c:pt>
                <c:pt idx="278">
                  <c:v>52.426975422418401</c:v>
                </c:pt>
                <c:pt idx="279">
                  <c:v>53.09724045969773</c:v>
                </c:pt>
                <c:pt idx="280">
                  <c:v>53.761911158235208</c:v>
                </c:pt>
                <c:pt idx="281">
                  <c:v>54.420820867965425</c:v>
                </c:pt>
                <c:pt idx="282">
                  <c:v>55.073808245201676</c:v>
                </c:pt>
                <c:pt idx="283">
                  <c:v>55.720717237760425</c:v>
                </c:pt>
                <c:pt idx="284">
                  <c:v>56.361397063085427</c:v>
                </c:pt>
                <c:pt idx="285">
                  <c:v>56.995702179561221</c:v>
                </c:pt>
                <c:pt idx="286">
                  <c:v>57.623492251220497</c:v>
                </c:pt>
                <c:pt idx="287">
                  <c:v>58.244632106061481</c:v>
                </c:pt>
                <c:pt idx="288">
                  <c:v>58.858991688204448</c:v>
                </c:pt>
                <c:pt idx="289">
                  <c:v>59.46644600412646</c:v>
                </c:pt>
                <c:pt idx="290">
                  <c:v>60.06687506322384</c:v>
                </c:pt>
                <c:pt idx="291">
                  <c:v>60.660163812959233</c:v>
                </c:pt>
                <c:pt idx="292">
                  <c:v>61.246202068859226</c:v>
                </c:pt>
                <c:pt idx="293">
                  <c:v>61.824884439632996</c:v>
                </c:pt>
                <c:pt idx="294">
                  <c:v>62.396110247689272</c:v>
                </c:pt>
                <c:pt idx="295">
                  <c:v>62.959783445331425</c:v>
                </c:pt>
                <c:pt idx="296">
                  <c:v>63.515812526914615</c:v>
                </c:pt>
                <c:pt idx="297">
                  <c:v>64.064110437250349</c:v>
                </c:pt>
                <c:pt idx="298">
                  <c:v>64.60459447654415</c:v>
                </c:pt>
                <c:pt idx="299">
                  <c:v>65.137186202152691</c:v>
                </c:pt>
                <c:pt idx="300">
                  <c:v>65.661811327445079</c:v>
                </c:pt>
                <c:pt idx="301">
                  <c:v>66.178399618050904</c:v>
                </c:pt>
                <c:pt idx="302">
                  <c:v>66.686884785774325</c:v>
                </c:pt>
                <c:pt idx="303">
                  <c:v>67.187204380450993</c:v>
                </c:pt>
                <c:pt idx="304">
                  <c:v>67.679299680017564</c:v>
                </c:pt>
                <c:pt idx="305">
                  <c:v>68.163115579061227</c:v>
                </c:pt>
                <c:pt idx="306">
                  <c:v>68.63860047610801</c:v>
                </c:pt>
                <c:pt idx="307">
                  <c:v>69.105706159903662</c:v>
                </c:pt>
                <c:pt idx="308">
                  <c:v>69.564387694933046</c:v>
                </c:pt>
                <c:pt idx="309">
                  <c:v>70.014603306416731</c:v>
                </c:pt>
                <c:pt idx="310">
                  <c:v>70.456314265015195</c:v>
                </c:pt>
                <c:pt idx="311">
                  <c:v>70.889484771462449</c:v>
                </c:pt>
                <c:pt idx="312">
                  <c:v>71.314081841342684</c:v>
                </c:pt>
                <c:pt idx="313">
                  <c:v>71.730075190214123</c:v>
                </c:pt>
                <c:pt idx="314">
                  <c:v>72.137437119275319</c:v>
                </c:pt>
                <c:pt idx="315">
                  <c:v>72.536142401759577</c:v>
                </c:pt>
                <c:pt idx="316">
                  <c:v>72.926168170234092</c:v>
                </c:pt>
                <c:pt idx="317">
                  <c:v>73.307493804970832</c:v>
                </c:pt>
                <c:pt idx="318">
                  <c:v>73.680100823546539</c:v>
                </c:pt>
                <c:pt idx="319">
                  <c:v>74.043972771820407</c:v>
                </c:pt>
                <c:pt idx="320">
                  <c:v>74.399095116427603</c:v>
                </c:pt>
                <c:pt idx="321">
                  <c:v>74.745455138919411</c:v>
                </c:pt>
                <c:pt idx="322">
                  <c:v>75.083041831669561</c:v>
                </c:pt>
                <c:pt idx="323">
                  <c:v>75.411845795659517</c:v>
                </c:pt>
                <c:pt idx="324">
                  <c:v>75.731859140245618</c:v>
                </c:pt>
                <c:pt idx="325">
                  <c:v>76.043075385003121</c:v>
                </c:pt>
                <c:pt idx="326">
                  <c:v>76.34548936373416</c:v>
                </c:pt>
                <c:pt idx="327">
                  <c:v>76.639097130718525</c:v>
                </c:pt>
                <c:pt idx="328">
                  <c:v>76.923895869279235</c:v>
                </c:pt>
                <c:pt idx="329">
                  <c:v>77.1998838027273</c:v>
                </c:pt>
                <c:pt idx="330">
                  <c:v>77.467060107743137</c:v>
                </c:pt>
                <c:pt idx="331">
                  <c:v>77.725424830246567</c:v>
                </c:pt>
                <c:pt idx="332">
                  <c:v>77.974978803799814</c:v>
                </c:pt>
                <c:pt idx="333">
                  <c:v>78.215723570583378</c:v>
                </c:pt>
                <c:pt idx="334">
                  <c:v>78.447661304978709</c:v>
                </c:pt>
                <c:pt idx="335">
                  <c:v>78.670794739786544</c:v>
                </c:pt>
                <c:pt idx="336">
                  <c:v>78.885127095105318</c:v>
                </c:pt>
                <c:pt idx="337">
                  <c:v>79.090662009889641</c:v>
                </c:pt>
                <c:pt idx="338">
                  <c:v>79.287403476204759</c:v>
                </c:pt>
                <c:pt idx="339">
                  <c:v>79.475355776189588</c:v>
                </c:pt>
                <c:pt idx="340">
                  <c:v>79.654523421737267</c:v>
                </c:pt>
                <c:pt idx="341">
                  <c:v>79.824911096899328</c:v>
                </c:pt>
                <c:pt idx="342">
                  <c:v>79.986523603017403</c:v>
                </c:pt>
                <c:pt idx="343">
                  <c:v>80.139365806583044</c:v>
                </c:pt>
                <c:pt idx="344">
                  <c:v>80.283442589825469</c:v>
                </c:pt>
                <c:pt idx="345">
                  <c:v>80.418758804024392</c:v>
                </c:pt>
                <c:pt idx="346">
                  <c:v>80.545319225543835</c:v>
                </c:pt>
                <c:pt idx="347">
                  <c:v>80.6631285145817</c:v>
                </c:pt>
                <c:pt idx="348">
                  <c:v>80.772191176629491</c:v>
                </c:pt>
                <c:pt idx="349">
                  <c:v>80.872511526634469</c:v>
                </c:pt>
                <c:pt idx="350">
                  <c:v>80.964093655857454</c:v>
                </c:pt>
                <c:pt idx="351">
                  <c:v>81.046941401418451</c:v>
                </c:pt>
                <c:pt idx="352">
                  <c:v>81.121058318522429</c:v>
                </c:pt>
                <c:pt idx="353">
                  <c:v>81.186447655357426</c:v>
                </c:pt>
                <c:pt idx="354">
                  <c:v>81.243112330657596</c:v>
                </c:pt>
                <c:pt idx="355">
                  <c:v>81.29105491392437</c:v>
                </c:pt>
                <c:pt idx="356">
                  <c:v>81.330277608299014</c:v>
                </c:pt>
                <c:pt idx="357">
                  <c:v>81.360782236080453</c:v>
                </c:pt>
                <c:pt idx="358">
                  <c:v>81.382570226884056</c:v>
                </c:pt>
                <c:pt idx="359">
                  <c:v>81.395642608435864</c:v>
                </c:pt>
                <c:pt idx="360">
                  <c:v>81.400000000000006</c:v>
                </c:pt>
              </c:numCache>
            </c:numRef>
          </c:yVal>
          <c:smooth val="0"/>
          <c:extLst>
            <c:ext xmlns:c16="http://schemas.microsoft.com/office/drawing/2014/chart" uri="{C3380CC4-5D6E-409C-BE32-E72D297353CC}">
              <c16:uniqueId val="{00000000-A532-448F-9BDF-B6EAD01D671C}"/>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[1]Calculations!$H$3:$H$363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[1]Calculations!$L$3:$L$363</c:f>
              <c:numCache>
                <c:formatCode>0.000</c:formatCode>
                <c:ptCount val="361"/>
                <c:pt idx="0">
                  <c:v>-8.4766833381904567E-16</c:v>
                </c:pt>
                <c:pt idx="1">
                  <c:v>-0.12077843252467982</c:v>
                </c:pt>
                <c:pt idx="2">
                  <c:v>-0.24168158382932312</c:v>
                </c:pt>
                <c:pt idx="3">
                  <c:v>-0.36283393792942553</c:v>
                </c:pt>
                <c:pt idx="4">
                  <c:v>-0.48435950962282415</c:v>
                </c:pt>
                <c:pt idx="5">
                  <c:v>-0.60638161065857665</c:v>
                </c:pt>
                <c:pt idx="6">
                  <c:v>-0.729022616838094</c:v>
                </c:pt>
                <c:pt idx="7">
                  <c:v>-0.852403736357357</c:v>
                </c:pt>
                <c:pt idx="8">
                  <c:v>-0.97664477969770391</c:v>
                </c:pt>
                <c:pt idx="9">
                  <c:v>-1.1018639313705711</c:v>
                </c:pt>
                <c:pt idx="10">
                  <c:v>-1.2281775238193831</c:v>
                </c:pt>
                <c:pt idx="11">
                  <c:v>-1.355699813779091</c:v>
                </c:pt>
                <c:pt idx="12">
                  <c:v>-1.4845427613907112</c:v>
                </c:pt>
                <c:pt idx="13">
                  <c:v>-1.6148158123649492</c:v>
                </c:pt>
                <c:pt idx="14">
                  <c:v>-1.7466256834850202</c:v>
                </c:pt>
                <c:pt idx="15">
                  <c:v>-1.8800761517348143</c:v>
                </c:pt>
                <c:pt idx="16">
                  <c:v>-2.0152678473338481</c:v>
                </c:pt>
                <c:pt idx="17">
                  <c:v>-2.1522980509557939</c:v>
                </c:pt>
                <c:pt idx="18">
                  <c:v>-2.2912604954019735</c:v>
                </c:pt>
                <c:pt idx="19">
                  <c:v>-2.43224517199581</c:v>
                </c:pt>
                <c:pt idx="20">
                  <c:v>-2.5753381419583081</c:v>
                </c:pt>
                <c:pt idx="21">
                  <c:v>-2.7206213530183807</c:v>
                </c:pt>
                <c:pt idx="22">
                  <c:v>-2.8681724615054565</c:v>
                </c:pt>
                <c:pt idx="23">
                  <c:v>-3.0180646601648009</c:v>
                </c:pt>
                <c:pt idx="24">
                  <c:v>-3.1703665119290809</c:v>
                </c:pt>
                <c:pt idx="25">
                  <c:v>-3.3251417898720366</c:v>
                </c:pt>
                <c:pt idx="26">
                  <c:v>-3.4824493235626806</c:v>
                </c:pt>
                <c:pt idx="27">
                  <c:v>-3.6423428520302723</c:v>
                </c:pt>
                <c:pt idx="28">
                  <c:v>-3.8048708835421716</c:v>
                </c:pt>
                <c:pt idx="29">
                  <c:v>-3.9700765623882459</c:v>
                </c:pt>
                <c:pt idx="30">
                  <c:v>-4.1379975428565965</c:v>
                </c:pt>
                <c:pt idx="31">
                  <c:v>-4.3086658705766556</c:v>
                </c:pt>
                <c:pt idx="32">
                  <c:v>-4.4821078713962432</c:v>
                </c:pt>
                <c:pt idx="33">
                  <c:v>-4.6583440479500844</c:v>
                </c:pt>
                <c:pt idx="34">
                  <c:v>-4.8373889840673669</c:v>
                </c:pt>
                <c:pt idx="35">
                  <c:v>-5.0192512571564913</c:v>
                </c:pt>
                <c:pt idx="36">
                  <c:v>-5.203933358694889</c:v>
                </c:pt>
                <c:pt idx="37">
                  <c:v>-5.3914316229418677</c:v>
                </c:pt>
                <c:pt idx="38">
                  <c:v>-5.5817361639821987</c:v>
                </c:pt>
                <c:pt idx="39">
                  <c:v>-5.7748308211975248</c:v>
                </c:pt>
                <c:pt idx="40">
                  <c:v>-5.9706931132524952</c:v>
                </c:pt>
                <c:pt idx="41">
                  <c:v>-6.1692942006715104</c:v>
                </c:pt>
                <c:pt idx="42">
                  <c:v>-6.3705988570716006</c:v>
                </c:pt>
                <c:pt idx="43">
                  <c:v>-6.5745654491057657</c:v>
                </c:pt>
                <c:pt idx="44">
                  <c:v>-6.7811459251605717</c:v>
                </c:pt>
                <c:pt idx="45">
                  <c:v>-6.9902858128405452</c:v>
                </c:pt>
                <c:pt idx="46">
                  <c:v>-7.2019242252610391</c:v>
                </c:pt>
                <c:pt idx="47">
                  <c:v>-7.415993876160317</c:v>
                </c:pt>
                <c:pt idx="48">
                  <c:v>-7.6324211038302519</c:v>
                </c:pt>
                <c:pt idx="49">
                  <c:v>-7.8511259038543617</c:v>
                </c:pt>
                <c:pt idx="50">
                  <c:v>-8.0720219706304768</c:v>
                </c:pt>
                <c:pt idx="51">
                  <c:v>-8.2950167476446595</c:v>
                </c:pt>
                <c:pt idx="52">
                  <c:v>-8.5200114864516916</c:v>
                </c:pt>
                <c:pt idx="53">
                  <c:v>-8.7469013143067862</c:v>
                </c:pt>
                <c:pt idx="54">
                  <c:v>-8.9755753103820819</c:v>
                </c:pt>
                <c:pt idx="55">
                  <c:v>-9.2059165904907552</c:v>
                </c:pt>
                <c:pt idx="56">
                  <c:v>-9.4378024002310319</c:v>
                </c:pt>
                <c:pt idx="57">
                  <c:v>-9.6711042164513774</c:v>
                </c:pt>
                <c:pt idx="58">
                  <c:v>-9.9056878569281519</c:v>
                </c:pt>
                <c:pt idx="59">
                  <c:v>-10.141413598136175</c:v>
                </c:pt>
                <c:pt idx="60">
                  <c:v>-10.378136300982826</c:v>
                </c:pt>
                <c:pt idx="61">
                  <c:v>-10.615705544365872</c:v>
                </c:pt>
                <c:pt idx="62">
                  <c:v>-10.853965766405631</c:v>
                </c:pt>
                <c:pt idx="63">
                  <c:v>-11.092756413192133</c:v>
                </c:pt>
                <c:pt idx="64">
                  <c:v>-11.331912094878433</c:v>
                </c:pt>
                <c:pt idx="65">
                  <c:v>-11.571262748942086</c:v>
                </c:pt>
                <c:pt idx="66">
                  <c:v>-11.810633810427323</c:v>
                </c:pt>
                <c:pt idx="67">
                  <c:v>-12.049846388971968</c:v>
                </c:pt>
                <c:pt idx="68">
                  <c:v>-12.288717452414121</c:v>
                </c:pt>
                <c:pt idx="69">
                  <c:v>-12.527060016765445</c:v>
                </c:pt>
                <c:pt idx="70">
                  <c:v>-12.764683342329686</c:v>
                </c:pt>
                <c:pt idx="71">
                  <c:v>-13.001393135737068</c:v>
                </c:pt>
                <c:pt idx="72">
                  <c:v>-13.236991757657718</c:v>
                </c:pt>
                <c:pt idx="73">
                  <c:v>-13.471278435949865</c:v>
                </c:pt>
                <c:pt idx="74">
                  <c:v>-13.704049483991547</c:v>
                </c:pt>
                <c:pt idx="75">
                  <c:v>-13.935098523937844</c:v>
                </c:pt>
                <c:pt idx="76">
                  <c:v>-14.16421671463919</c:v>
                </c:pt>
                <c:pt idx="77">
                  <c:v>-14.39119298395026</c:v>
                </c:pt>
                <c:pt idx="78">
                  <c:v>-14.615814265153157</c:v>
                </c:pt>
                <c:pt idx="79">
                  <c:v>-14.837865737213138</c:v>
                </c:pt>
                <c:pt idx="80">
                  <c:v>-15.057131068580082</c:v>
                </c:pt>
                <c:pt idx="81">
                  <c:v>-15.273392664244106</c:v>
                </c:pt>
                <c:pt idx="82">
                  <c:v>-15.486431915749362</c:v>
                </c:pt>
                <c:pt idx="83">
                  <c:v>-15.696029453866029</c:v>
                </c:pt>
                <c:pt idx="84">
                  <c:v>-15.901965403616794</c:v>
                </c:pt>
                <c:pt idx="85">
                  <c:v>-16.10401964135086</c:v>
                </c:pt>
                <c:pt idx="86">
                  <c:v>-16.301972053555549</c:v>
                </c:pt>
                <c:pt idx="87">
                  <c:v>-16.495602797093056</c:v>
                </c:pt>
                <c:pt idx="88">
                  <c:v>-16.68469256054772</c:v>
                </c:pt>
                <c:pt idx="89">
                  <c:v>-16.86902282636731</c:v>
                </c:pt>
                <c:pt idx="90">
                  <c:v>-17.048376133480609</c:v>
                </c:pt>
                <c:pt idx="91">
                  <c:v>-17.222536340072324</c:v>
                </c:pt>
                <c:pt idx="92">
                  <c:v>-17.391288886195884</c:v>
                </c:pt>
                <c:pt idx="93">
                  <c:v>-17.554421055904388</c:v>
                </c:pt>
                <c:pt idx="94">
                  <c:v>-17.711722238580126</c:v>
                </c:pt>
                <c:pt idx="95">
                  <c:v>-17.86298418914361</c:v>
                </c:pt>
                <c:pt idx="96">
                  <c:v>-18.008001286823944</c:v>
                </c:pt>
                <c:pt idx="97">
                  <c:v>-18.146570792173854</c:v>
                </c:pt>
                <c:pt idx="98">
                  <c:v>-18.278493102014085</c:v>
                </c:pt>
                <c:pt idx="99">
                  <c:v>-18.403572001994323</c:v>
                </c:pt>
                <c:pt idx="100">
                  <c:v>-18.521614916459907</c:v>
                </c:pt>
                <c:pt idx="101">
                  <c:v>-18.632433155316757</c:v>
                </c:pt>
                <c:pt idx="102">
                  <c:v>-18.735842157589911</c:v>
                </c:pt>
                <c:pt idx="103">
                  <c:v>-18.831661731374858</c:v>
                </c:pt>
                <c:pt idx="104">
                  <c:v>-18.919716289884672</c:v>
                </c:pt>
                <c:pt idx="105">
                  <c:v>-18.999835083300333</c:v>
                </c:pt>
                <c:pt idx="106">
                  <c:v>-19.071852426136314</c:v>
                </c:pt>
                <c:pt idx="107">
                  <c:v>-19.135607919838559</c:v>
                </c:pt>
                <c:pt idx="108">
                  <c:v>-19.190946670337301</c:v>
                </c:pt>
                <c:pt idx="109">
                  <c:v>-19.237719500282882</c:v>
                </c:pt>
                <c:pt idx="110">
                  <c:v>-19.275783155698967</c:v>
                </c:pt>
                <c:pt idx="111">
                  <c:v>-19.305000506793643</c:v>
                </c:pt>
                <c:pt idx="112">
                  <c:v>-19.325240742675827</c:v>
                </c:pt>
                <c:pt idx="113">
                  <c:v>-19.336379559731327</c:v>
                </c:pt>
                <c:pt idx="114">
                  <c:v>-19.33829934342015</c:v>
                </c:pt>
                <c:pt idx="115">
                  <c:v>-19.330889343264413</c:v>
                </c:pt>
                <c:pt idx="116">
                  <c:v>-19.314045840803939</c:v>
                </c:pt>
                <c:pt idx="117">
                  <c:v>-19.287672310304835</c:v>
                </c:pt>
                <c:pt idx="118">
                  <c:v>-19.251679572014933</c:v>
                </c:pt>
                <c:pt idx="119">
                  <c:v>-19.205985937768279</c:v>
                </c:pt>
                <c:pt idx="120">
                  <c:v>-19.150517348750238</c:v>
                </c:pt>
                <c:pt idx="121">
                  <c:v>-19.085207505243602</c:v>
                </c:pt>
                <c:pt idx="122">
                  <c:v>-19.009997988185614</c:v>
                </c:pt>
                <c:pt idx="123">
                  <c:v>-18.924838372375412</c:v>
                </c:pt>
                <c:pt idx="124">
                  <c:v>-18.829686331181112</c:v>
                </c:pt>
                <c:pt idx="125">
                  <c:v>-18.72450773260584</c:v>
                </c:pt>
                <c:pt idx="126">
                  <c:v>-18.60927672658206</c:v>
                </c:pt>
                <c:pt idx="127">
                  <c:v>-18.483975823373971</c:v>
                </c:pt>
                <c:pt idx="128">
                  <c:v>-18.348595962978127</c:v>
                </c:pt>
                <c:pt idx="129">
                  <c:v>-18.203136575423073</c:v>
                </c:pt>
                <c:pt idx="130">
                  <c:v>-18.047605631879581</c:v>
                </c:pt>
                <c:pt idx="131">
                  <c:v>-17.882019686503792</c:v>
                </c:pt>
                <c:pt idx="132">
                  <c:v>-17.706403908946591</c:v>
                </c:pt>
                <c:pt idx="133">
                  <c:v>-17.520792107473614</c:v>
                </c:pt>
                <c:pt idx="134">
                  <c:v>-17.325226742651292</c:v>
                </c:pt>
                <c:pt idx="135">
                  <c:v>-17.119758931565517</c:v>
                </c:pt>
                <c:pt idx="136">
                  <c:v>-16.904448442550827</c:v>
                </c:pt>
                <c:pt idx="137">
                  <c:v>-16.679363680419062</c:v>
                </c:pt>
                <c:pt idx="138">
                  <c:v>-16.444581662187936</c:v>
                </c:pt>
                <c:pt idx="139">
                  <c:v>-16.200187983320944</c:v>
                </c:pt>
                <c:pt idx="140">
                  <c:v>-15.946276774501596</c:v>
                </c:pt>
                <c:pt idx="141">
                  <c:v>-15.682950648975938</c:v>
                </c:pt>
                <c:pt idx="142">
                  <c:v>-15.41032064050863</c:v>
                </c:pt>
                <c:pt idx="143">
                  <c:v>-15.128506132009051</c:v>
                </c:pt>
                <c:pt idx="144">
                  <c:v>-14.837634774894866</c:v>
                </c:pt>
                <c:pt idx="145">
                  <c:v>-14.537842399271572</c:v>
                </c:pt>
                <c:pt idx="146">
                  <c:v>-14.229272915017448</c:v>
                </c:pt>
                <c:pt idx="147">
                  <c:v>-13.912078203874113</c:v>
                </c:pt>
                <c:pt idx="148">
                  <c:v>-13.586418002653705</c:v>
                </c:pt>
                <c:pt idx="149">
                  <c:v>-13.252459777684077</c:v>
                </c:pt>
                <c:pt idx="150">
                  <c:v>-12.91037859062401</c:v>
                </c:pt>
                <c:pt idx="151">
                  <c:v>-12.560356955790656</c:v>
                </c:pt>
                <c:pt idx="152">
                  <c:v>-12.202584689151475</c:v>
                </c:pt>
                <c:pt idx="153">
                  <c:v>-11.837258749142977</c:v>
                </c:pt>
                <c:pt idx="154">
                  <c:v>-11.464583069488182</c:v>
                </c:pt>
                <c:pt idx="155">
                  <c:v>-11.084768384194366</c:v>
                </c:pt>
                <c:pt idx="156">
                  <c:v>-10.698032044921908</c:v>
                </c:pt>
                <c:pt idx="157">
                  <c:v>-10.304597830924159</c:v>
                </c:pt>
                <c:pt idx="158">
                  <c:v>-9.9046957517671625</c:v>
                </c:pt>
                <c:pt idx="159">
                  <c:v>-9.4985618430465788</c:v>
                </c:pt>
                <c:pt idx="160">
                  <c:v>-9.0864379553275878</c:v>
                </c:pt>
                <c:pt idx="161">
                  <c:v>-8.6685715365416272</c:v>
                </c:pt>
                <c:pt idx="162">
                  <c:v>-8.2452154080815561</c:v>
                </c:pt>
                <c:pt idx="163">
                  <c:v>-7.8166275348444962</c:v>
                </c:pt>
                <c:pt idx="164">
                  <c:v>-7.3830707894786132</c:v>
                </c:pt>
                <c:pt idx="165">
                  <c:v>-6.944812711097299</c:v>
                </c:pt>
                <c:pt idx="166">
                  <c:v>-6.502125258730505</c:v>
                </c:pt>
                <c:pt idx="167">
                  <c:v>-6.0552845597895466</c:v>
                </c:pt>
                <c:pt idx="168">
                  <c:v>-5.604570653827464</c:v>
                </c:pt>
                <c:pt idx="169">
                  <c:v>-5.1502672318827072</c:v>
                </c:pt>
                <c:pt idx="170">
                  <c:v>-4.6926613716992076</c:v>
                </c:pt>
                <c:pt idx="171">
                  <c:v>-4.232043269120787</c:v>
                </c:pt>
                <c:pt idx="172">
                  <c:v>-3.7687059659624289</c:v>
                </c:pt>
                <c:pt idx="173">
                  <c:v>-3.3029450746651809</c:v>
                </c:pt>
                <c:pt idx="174">
                  <c:v>-2.835058500045244</c:v>
                </c:pt>
                <c:pt idx="175">
                  <c:v>-2.365346158451326</c:v>
                </c:pt>
                <c:pt idx="176">
                  <c:v>-1.8941096946474025</c:v>
                </c:pt>
                <c:pt idx="177">
                  <c:v>-1.4216521967407525</c:v>
                </c:pt>
                <c:pt idx="178">
                  <c:v>-0.94827790947748358</c:v>
                </c:pt>
                <c:pt idx="179">
                  <c:v>-0.47429194622969478</c:v>
                </c:pt>
                <c:pt idx="180">
                  <c:v>0</c:v>
                </c:pt>
                <c:pt idx="181">
                  <c:v>0.47429194622969478</c:v>
                </c:pt>
                <c:pt idx="182">
                  <c:v>0.94827790947748358</c:v>
                </c:pt>
                <c:pt idx="183">
                  <c:v>1.4216521967407525</c:v>
                </c:pt>
                <c:pt idx="184">
                  <c:v>1.8941096946474025</c:v>
                </c:pt>
                <c:pt idx="185">
                  <c:v>2.365346158451326</c:v>
                </c:pt>
                <c:pt idx="186">
                  <c:v>2.835058500045244</c:v>
                </c:pt>
                <c:pt idx="187">
                  <c:v>3.3029450746651809</c:v>
                </c:pt>
                <c:pt idx="188">
                  <c:v>3.7687059659624289</c:v>
                </c:pt>
                <c:pt idx="189">
                  <c:v>4.232043269120787</c:v>
                </c:pt>
                <c:pt idx="190">
                  <c:v>4.6926613716992076</c:v>
                </c:pt>
                <c:pt idx="191">
                  <c:v>5.1502672318827072</c:v>
                </c:pt>
                <c:pt idx="192">
                  <c:v>5.604570653827464</c:v>
                </c:pt>
                <c:pt idx="193">
                  <c:v>6.0552845597895466</c:v>
                </c:pt>
                <c:pt idx="194">
                  <c:v>6.502125258730505</c:v>
                </c:pt>
                <c:pt idx="195">
                  <c:v>6.944812711097299</c:v>
                </c:pt>
                <c:pt idx="196">
                  <c:v>7.3830707894786132</c:v>
                </c:pt>
                <c:pt idx="197">
                  <c:v>7.8166275348444962</c:v>
                </c:pt>
                <c:pt idx="198">
                  <c:v>8.2452154080815561</c:v>
                </c:pt>
                <c:pt idx="199">
                  <c:v>8.6685715365416272</c:v>
                </c:pt>
                <c:pt idx="200">
                  <c:v>9.0864379553275878</c:v>
                </c:pt>
                <c:pt idx="201">
                  <c:v>9.4985618430465788</c:v>
                </c:pt>
                <c:pt idx="202">
                  <c:v>9.9046957517671625</c:v>
                </c:pt>
                <c:pt idx="203">
                  <c:v>10.304597830924159</c:v>
                </c:pt>
                <c:pt idx="204">
                  <c:v>10.698032044921908</c:v>
                </c:pt>
                <c:pt idx="205">
                  <c:v>11.084768384194366</c:v>
                </c:pt>
                <c:pt idx="206">
                  <c:v>11.464583069488182</c:v>
                </c:pt>
                <c:pt idx="207">
                  <c:v>11.837258749142977</c:v>
                </c:pt>
                <c:pt idx="208">
                  <c:v>12.202584689151475</c:v>
                </c:pt>
                <c:pt idx="209">
                  <c:v>12.560356955790656</c:v>
                </c:pt>
                <c:pt idx="210">
                  <c:v>12.91037859062401</c:v>
                </c:pt>
                <c:pt idx="211">
                  <c:v>13.252459777684077</c:v>
                </c:pt>
                <c:pt idx="212">
                  <c:v>13.586418002653705</c:v>
                </c:pt>
                <c:pt idx="213">
                  <c:v>13.912078203874113</c:v>
                </c:pt>
                <c:pt idx="214">
                  <c:v>14.229272915017448</c:v>
                </c:pt>
                <c:pt idx="215">
                  <c:v>14.537842399271572</c:v>
                </c:pt>
                <c:pt idx="216">
                  <c:v>14.837634774894866</c:v>
                </c:pt>
                <c:pt idx="217">
                  <c:v>15.128506132009051</c:v>
                </c:pt>
                <c:pt idx="218">
                  <c:v>15.41032064050863</c:v>
                </c:pt>
                <c:pt idx="219">
                  <c:v>15.682950648975938</c:v>
                </c:pt>
                <c:pt idx="220">
                  <c:v>15.946276774501596</c:v>
                </c:pt>
                <c:pt idx="221">
                  <c:v>16.200187983320944</c:v>
                </c:pt>
                <c:pt idx="222">
                  <c:v>16.444581662187936</c:v>
                </c:pt>
                <c:pt idx="223">
                  <c:v>16.679363680419062</c:v>
                </c:pt>
                <c:pt idx="224">
                  <c:v>16.904448442550827</c:v>
                </c:pt>
                <c:pt idx="225">
                  <c:v>17.119758931565517</c:v>
                </c:pt>
                <c:pt idx="226">
                  <c:v>17.325226742651292</c:v>
                </c:pt>
                <c:pt idx="227">
                  <c:v>17.520792107473614</c:v>
                </c:pt>
                <c:pt idx="228">
                  <c:v>17.706403908946591</c:v>
                </c:pt>
                <c:pt idx="229">
                  <c:v>17.882019686503792</c:v>
                </c:pt>
                <c:pt idx="230">
                  <c:v>18.047605631879581</c:v>
                </c:pt>
                <c:pt idx="231">
                  <c:v>18.203136575423073</c:v>
                </c:pt>
                <c:pt idx="232">
                  <c:v>18.348595962978127</c:v>
                </c:pt>
                <c:pt idx="233">
                  <c:v>18.483975823373971</c:v>
                </c:pt>
                <c:pt idx="234">
                  <c:v>18.60927672658206</c:v>
                </c:pt>
                <c:pt idx="235">
                  <c:v>18.72450773260584</c:v>
                </c:pt>
                <c:pt idx="236">
                  <c:v>18.829686331181112</c:v>
                </c:pt>
                <c:pt idx="237">
                  <c:v>18.924838372375412</c:v>
                </c:pt>
                <c:pt idx="238">
                  <c:v>19.009997988185614</c:v>
                </c:pt>
                <c:pt idx="239">
                  <c:v>19.085207505243602</c:v>
                </c:pt>
                <c:pt idx="240">
                  <c:v>19.150517348750238</c:v>
                </c:pt>
                <c:pt idx="241">
                  <c:v>19.205985937768279</c:v>
                </c:pt>
                <c:pt idx="242">
                  <c:v>19.251679572014933</c:v>
                </c:pt>
                <c:pt idx="243">
                  <c:v>19.287672310304835</c:v>
                </c:pt>
                <c:pt idx="244">
                  <c:v>19.314045840803939</c:v>
                </c:pt>
                <c:pt idx="245">
                  <c:v>19.330889343264413</c:v>
                </c:pt>
                <c:pt idx="246">
                  <c:v>19.33829934342015</c:v>
                </c:pt>
                <c:pt idx="247">
                  <c:v>19.336379559731327</c:v>
                </c:pt>
                <c:pt idx="248">
                  <c:v>19.325240742675827</c:v>
                </c:pt>
                <c:pt idx="249">
                  <c:v>19.305000506793643</c:v>
                </c:pt>
                <c:pt idx="250">
                  <c:v>19.275783155698967</c:v>
                </c:pt>
                <c:pt idx="251">
                  <c:v>19.237719500282882</c:v>
                </c:pt>
                <c:pt idx="252">
                  <c:v>19.190946670337301</c:v>
                </c:pt>
                <c:pt idx="253">
                  <c:v>19.135607919838559</c:v>
                </c:pt>
                <c:pt idx="254">
                  <c:v>19.071852426136314</c:v>
                </c:pt>
                <c:pt idx="255">
                  <c:v>18.999835083300333</c:v>
                </c:pt>
                <c:pt idx="256">
                  <c:v>18.919716289884672</c:v>
                </c:pt>
                <c:pt idx="257">
                  <c:v>18.831661731374858</c:v>
                </c:pt>
                <c:pt idx="258">
                  <c:v>18.735842157589911</c:v>
                </c:pt>
                <c:pt idx="259">
                  <c:v>18.632433155316757</c:v>
                </c:pt>
                <c:pt idx="260">
                  <c:v>18.521614916459907</c:v>
                </c:pt>
                <c:pt idx="261">
                  <c:v>18.403572001994323</c:v>
                </c:pt>
                <c:pt idx="262">
                  <c:v>18.278493102014085</c:v>
                </c:pt>
                <c:pt idx="263">
                  <c:v>18.146570792173854</c:v>
                </c:pt>
                <c:pt idx="264">
                  <c:v>18.008001286823944</c:v>
                </c:pt>
                <c:pt idx="265">
                  <c:v>17.86298418914361</c:v>
                </c:pt>
                <c:pt idx="266">
                  <c:v>17.711722238580126</c:v>
                </c:pt>
                <c:pt idx="267">
                  <c:v>17.554421055904388</c:v>
                </c:pt>
                <c:pt idx="268">
                  <c:v>17.391288886195884</c:v>
                </c:pt>
                <c:pt idx="269">
                  <c:v>17.222536340072324</c:v>
                </c:pt>
                <c:pt idx="270">
                  <c:v>17.048376133480609</c:v>
                </c:pt>
                <c:pt idx="271">
                  <c:v>16.86902282636731</c:v>
                </c:pt>
                <c:pt idx="272">
                  <c:v>16.68469256054772</c:v>
                </c:pt>
                <c:pt idx="273">
                  <c:v>16.495602797093056</c:v>
                </c:pt>
                <c:pt idx="274">
                  <c:v>16.301972053555549</c:v>
                </c:pt>
                <c:pt idx="275">
                  <c:v>16.10401964135086</c:v>
                </c:pt>
                <c:pt idx="276">
                  <c:v>15.901965403616794</c:v>
                </c:pt>
                <c:pt idx="277">
                  <c:v>15.696029453866029</c:v>
                </c:pt>
                <c:pt idx="278">
                  <c:v>15.486431915749362</c:v>
                </c:pt>
                <c:pt idx="279">
                  <c:v>15.273392664244106</c:v>
                </c:pt>
                <c:pt idx="280">
                  <c:v>15.057131068580082</c:v>
                </c:pt>
                <c:pt idx="281">
                  <c:v>14.837865737213138</c:v>
                </c:pt>
                <c:pt idx="282">
                  <c:v>14.615814265153157</c:v>
                </c:pt>
                <c:pt idx="283">
                  <c:v>14.39119298395026</c:v>
                </c:pt>
                <c:pt idx="284">
                  <c:v>14.16421671463919</c:v>
                </c:pt>
                <c:pt idx="285">
                  <c:v>13.935098523937844</c:v>
                </c:pt>
                <c:pt idx="286">
                  <c:v>13.704049483991547</c:v>
                </c:pt>
                <c:pt idx="287">
                  <c:v>13.471278435949865</c:v>
                </c:pt>
                <c:pt idx="288">
                  <c:v>13.236991757657718</c:v>
                </c:pt>
                <c:pt idx="289">
                  <c:v>13.001393135737068</c:v>
                </c:pt>
                <c:pt idx="290">
                  <c:v>12.764683342329686</c:v>
                </c:pt>
                <c:pt idx="291">
                  <c:v>12.527060016765445</c:v>
                </c:pt>
                <c:pt idx="292">
                  <c:v>12.288717452414121</c:v>
                </c:pt>
                <c:pt idx="293">
                  <c:v>12.049846388971968</c:v>
                </c:pt>
                <c:pt idx="294">
                  <c:v>11.810633810427323</c:v>
                </c:pt>
                <c:pt idx="295">
                  <c:v>11.571262748942086</c:v>
                </c:pt>
                <c:pt idx="296">
                  <c:v>11.331912094878433</c:v>
                </c:pt>
                <c:pt idx="297">
                  <c:v>11.092756413192133</c:v>
                </c:pt>
                <c:pt idx="298">
                  <c:v>10.853965766405631</c:v>
                </c:pt>
                <c:pt idx="299">
                  <c:v>10.615705544365872</c:v>
                </c:pt>
                <c:pt idx="300">
                  <c:v>10.378136300982826</c:v>
                </c:pt>
                <c:pt idx="301">
                  <c:v>10.141413598136175</c:v>
                </c:pt>
                <c:pt idx="302">
                  <c:v>9.9056878569281519</c:v>
                </c:pt>
                <c:pt idx="303">
                  <c:v>9.6711042164513774</c:v>
                </c:pt>
                <c:pt idx="304">
                  <c:v>9.4378024002310319</c:v>
                </c:pt>
                <c:pt idx="305">
                  <c:v>9.2059165904907552</c:v>
                </c:pt>
                <c:pt idx="306">
                  <c:v>8.9755753103820819</c:v>
                </c:pt>
                <c:pt idx="307">
                  <c:v>8.7469013143067862</c:v>
                </c:pt>
                <c:pt idx="308">
                  <c:v>8.5200114864516916</c:v>
                </c:pt>
                <c:pt idx="309">
                  <c:v>8.2950167476446595</c:v>
                </c:pt>
                <c:pt idx="310">
                  <c:v>8.0720219706304768</c:v>
                </c:pt>
                <c:pt idx="311">
                  <c:v>7.8511259038543617</c:v>
                </c:pt>
                <c:pt idx="312">
                  <c:v>7.6324211038302519</c:v>
                </c:pt>
                <c:pt idx="313">
                  <c:v>7.415993876160317</c:v>
                </c:pt>
                <c:pt idx="314">
                  <c:v>7.2019242252610391</c:v>
                </c:pt>
                <c:pt idx="315">
                  <c:v>6.9902858128405452</c:v>
                </c:pt>
                <c:pt idx="316">
                  <c:v>6.7811459251605717</c:v>
                </c:pt>
                <c:pt idx="317">
                  <c:v>6.5745654491057657</c:v>
                </c:pt>
                <c:pt idx="318">
                  <c:v>6.3705988570716006</c:v>
                </c:pt>
                <c:pt idx="319">
                  <c:v>6.1692942006715104</c:v>
                </c:pt>
                <c:pt idx="320">
                  <c:v>5.9706931132524952</c:v>
                </c:pt>
                <c:pt idx="321">
                  <c:v>5.7748308211975248</c:v>
                </c:pt>
                <c:pt idx="322">
                  <c:v>5.5817361639821987</c:v>
                </c:pt>
                <c:pt idx="323">
                  <c:v>5.3914316229418677</c:v>
                </c:pt>
                <c:pt idx="324">
                  <c:v>5.203933358694889</c:v>
                </c:pt>
                <c:pt idx="325">
                  <c:v>5.0192512571564913</c:v>
                </c:pt>
                <c:pt idx="326">
                  <c:v>4.8373889840673669</c:v>
                </c:pt>
                <c:pt idx="327">
                  <c:v>4.6583440479500844</c:v>
                </c:pt>
                <c:pt idx="328">
                  <c:v>4.4821078713962432</c:v>
                </c:pt>
                <c:pt idx="329">
                  <c:v>4.3086658705766556</c:v>
                </c:pt>
                <c:pt idx="330">
                  <c:v>4.1379975428565965</c:v>
                </c:pt>
                <c:pt idx="331">
                  <c:v>3.9700765623882459</c:v>
                </c:pt>
                <c:pt idx="332">
                  <c:v>3.8048708835421716</c:v>
                </c:pt>
                <c:pt idx="333">
                  <c:v>3.6423428520302723</c:v>
                </c:pt>
                <c:pt idx="334">
                  <c:v>3.4824493235626806</c:v>
                </c:pt>
                <c:pt idx="335">
                  <c:v>3.3251417898720366</c:v>
                </c:pt>
                <c:pt idx="336">
                  <c:v>3.1703665119290809</c:v>
                </c:pt>
                <c:pt idx="337">
                  <c:v>3.0180646601648009</c:v>
                </c:pt>
                <c:pt idx="338">
                  <c:v>2.8681724615054565</c:v>
                </c:pt>
                <c:pt idx="339">
                  <c:v>2.7206213530183807</c:v>
                </c:pt>
                <c:pt idx="340">
                  <c:v>2.5753381419583081</c:v>
                </c:pt>
                <c:pt idx="341">
                  <c:v>2.43224517199581</c:v>
                </c:pt>
                <c:pt idx="342">
                  <c:v>2.2912604954019735</c:v>
                </c:pt>
                <c:pt idx="343">
                  <c:v>2.1522980509557939</c:v>
                </c:pt>
                <c:pt idx="344">
                  <c:v>2.0152678473338481</c:v>
                </c:pt>
                <c:pt idx="345">
                  <c:v>1.8800761517348143</c:v>
                </c:pt>
                <c:pt idx="346">
                  <c:v>1.7466256834850202</c:v>
                </c:pt>
                <c:pt idx="347">
                  <c:v>1.6148158123649492</c:v>
                </c:pt>
                <c:pt idx="348">
                  <c:v>1.4845427613907112</c:v>
                </c:pt>
                <c:pt idx="349">
                  <c:v>1.355699813779091</c:v>
                </c:pt>
                <c:pt idx="350">
                  <c:v>1.2281775238193831</c:v>
                </c:pt>
                <c:pt idx="351">
                  <c:v>1.1018639313705711</c:v>
                </c:pt>
                <c:pt idx="352">
                  <c:v>0.97664477969770391</c:v>
                </c:pt>
                <c:pt idx="353">
                  <c:v>0.852403736357357</c:v>
                </c:pt>
                <c:pt idx="354">
                  <c:v>0.729022616838094</c:v>
                </c:pt>
                <c:pt idx="355">
                  <c:v>0.60638161065857665</c:v>
                </c:pt>
                <c:pt idx="356">
                  <c:v>0.48435950962282415</c:v>
                </c:pt>
                <c:pt idx="357">
                  <c:v>0.36283393792942553</c:v>
                </c:pt>
                <c:pt idx="358">
                  <c:v>0.24168158382932312</c:v>
                </c:pt>
                <c:pt idx="359">
                  <c:v>0.12077843252467982</c:v>
                </c:pt>
                <c:pt idx="360">
                  <c:v>8.4766833381904567E-16</c:v>
                </c:pt>
              </c:numCache>
            </c:numRef>
          </c:yVal>
          <c:smooth val="0"/>
          <c:extLst>
            <c:ext xmlns:c16="http://schemas.microsoft.com/office/drawing/2014/chart" uri="{C3380CC4-5D6E-409C-BE32-E72D297353CC}">
              <c16:uniqueId val="{00000001-A532-448F-9BDF-B6EAD01D671C}"/>
            </c:ext>
          </c:extLst>
        </c:ser>
        <c:ser>
          <c:idx val="2"/>
          <c:order val="2"/>
          <c:tx>
            <c:v>Mean Piston Speed</c:v>
          </c:tx>
          <c:spPr>
            <a:ln w="19050" cap="rnd">
              <a:solidFill>
                <a:schemeClr val="accent3"/>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Calculations!$O$3:$O$363</c:f>
              <c:numCache>
                <c:formatCode>0.000</c:formatCode>
                <c:ptCount val="361"/>
                <c:pt idx="0">
                  <c:v>11.079718735154428</c:v>
                </c:pt>
                <c:pt idx="1">
                  <c:v>11.079718735154428</c:v>
                </c:pt>
                <c:pt idx="2">
                  <c:v>11.079718735154428</c:v>
                </c:pt>
                <c:pt idx="3">
                  <c:v>11.079718735154428</c:v>
                </c:pt>
                <c:pt idx="4">
                  <c:v>11.079718735154428</c:v>
                </c:pt>
                <c:pt idx="5">
                  <c:v>11.079718735154428</c:v>
                </c:pt>
                <c:pt idx="6">
                  <c:v>11.079718735154428</c:v>
                </c:pt>
                <c:pt idx="7">
                  <c:v>11.079718735154428</c:v>
                </c:pt>
                <c:pt idx="8">
                  <c:v>11.079718735154428</c:v>
                </c:pt>
                <c:pt idx="9">
                  <c:v>11.079718735154428</c:v>
                </c:pt>
                <c:pt idx="10">
                  <c:v>11.079718735154428</c:v>
                </c:pt>
                <c:pt idx="11">
                  <c:v>11.079718735154428</c:v>
                </c:pt>
                <c:pt idx="12">
                  <c:v>11.079718735154428</c:v>
                </c:pt>
                <c:pt idx="13">
                  <c:v>11.079718735154428</c:v>
                </c:pt>
                <c:pt idx="14">
                  <c:v>11.079718735154428</c:v>
                </c:pt>
                <c:pt idx="15">
                  <c:v>11.079718735154428</c:v>
                </c:pt>
                <c:pt idx="16">
                  <c:v>11.079718735154428</c:v>
                </c:pt>
                <c:pt idx="17">
                  <c:v>11.079718735154428</c:v>
                </c:pt>
                <c:pt idx="18">
                  <c:v>11.079718735154428</c:v>
                </c:pt>
                <c:pt idx="19">
                  <c:v>11.079718735154428</c:v>
                </c:pt>
                <c:pt idx="20">
                  <c:v>11.079718735154428</c:v>
                </c:pt>
                <c:pt idx="21">
                  <c:v>11.079718735154428</c:v>
                </c:pt>
                <c:pt idx="22">
                  <c:v>11.079718735154428</c:v>
                </c:pt>
                <c:pt idx="23">
                  <c:v>11.079718735154428</c:v>
                </c:pt>
                <c:pt idx="24">
                  <c:v>11.079718735154428</c:v>
                </c:pt>
                <c:pt idx="25">
                  <c:v>11.079718735154428</c:v>
                </c:pt>
                <c:pt idx="26">
                  <c:v>11.079718735154428</c:v>
                </c:pt>
                <c:pt idx="27">
                  <c:v>11.079718735154428</c:v>
                </c:pt>
                <c:pt idx="28">
                  <c:v>11.079718735154428</c:v>
                </c:pt>
                <c:pt idx="29">
                  <c:v>11.079718735154428</c:v>
                </c:pt>
                <c:pt idx="30">
                  <c:v>11.079718735154428</c:v>
                </c:pt>
                <c:pt idx="31">
                  <c:v>11.079718735154428</c:v>
                </c:pt>
                <c:pt idx="32">
                  <c:v>11.079718735154428</c:v>
                </c:pt>
                <c:pt idx="33">
                  <c:v>11.079718735154428</c:v>
                </c:pt>
                <c:pt idx="34">
                  <c:v>11.079718735154428</c:v>
                </c:pt>
                <c:pt idx="35">
                  <c:v>11.079718735154428</c:v>
                </c:pt>
                <c:pt idx="36">
                  <c:v>11.079718735154428</c:v>
                </c:pt>
                <c:pt idx="37">
                  <c:v>11.079718735154428</c:v>
                </c:pt>
                <c:pt idx="38">
                  <c:v>11.079718735154428</c:v>
                </c:pt>
                <c:pt idx="39">
                  <c:v>11.079718735154428</c:v>
                </c:pt>
                <c:pt idx="40">
                  <c:v>11.079718735154428</c:v>
                </c:pt>
                <c:pt idx="41">
                  <c:v>11.079718735154428</c:v>
                </c:pt>
                <c:pt idx="42">
                  <c:v>11.079718735154428</c:v>
                </c:pt>
                <c:pt idx="43">
                  <c:v>11.079718735154428</c:v>
                </c:pt>
                <c:pt idx="44">
                  <c:v>11.079718735154428</c:v>
                </c:pt>
                <c:pt idx="45">
                  <c:v>11.079718735154428</c:v>
                </c:pt>
                <c:pt idx="46">
                  <c:v>11.079718735154428</c:v>
                </c:pt>
                <c:pt idx="47">
                  <c:v>11.079718735154428</c:v>
                </c:pt>
                <c:pt idx="48">
                  <c:v>11.079718735154428</c:v>
                </c:pt>
                <c:pt idx="49">
                  <c:v>11.079718735154428</c:v>
                </c:pt>
                <c:pt idx="50">
                  <c:v>11.079718735154428</c:v>
                </c:pt>
                <c:pt idx="51">
                  <c:v>11.079718735154428</c:v>
                </c:pt>
                <c:pt idx="52">
                  <c:v>11.079718735154428</c:v>
                </c:pt>
                <c:pt idx="53">
                  <c:v>11.079718735154428</c:v>
                </c:pt>
                <c:pt idx="54">
                  <c:v>11.079718735154428</c:v>
                </c:pt>
                <c:pt idx="55">
                  <c:v>11.079718735154428</c:v>
                </c:pt>
                <c:pt idx="56">
                  <c:v>11.079718735154428</c:v>
                </c:pt>
                <c:pt idx="57">
                  <c:v>11.079718735154428</c:v>
                </c:pt>
                <c:pt idx="58">
                  <c:v>11.079718735154428</c:v>
                </c:pt>
                <c:pt idx="59">
                  <c:v>11.079718735154428</c:v>
                </c:pt>
                <c:pt idx="60">
                  <c:v>11.079718735154428</c:v>
                </c:pt>
                <c:pt idx="61">
                  <c:v>11.079718735154428</c:v>
                </c:pt>
                <c:pt idx="62">
                  <c:v>11.079718735154428</c:v>
                </c:pt>
                <c:pt idx="63">
                  <c:v>11.079718735154428</c:v>
                </c:pt>
                <c:pt idx="64">
                  <c:v>11.079718735154428</c:v>
                </c:pt>
                <c:pt idx="65">
                  <c:v>11.079718735154428</c:v>
                </c:pt>
                <c:pt idx="66">
                  <c:v>11.079718735154428</c:v>
                </c:pt>
                <c:pt idx="67">
                  <c:v>11.079718735154428</c:v>
                </c:pt>
                <c:pt idx="68">
                  <c:v>11.079718735154428</c:v>
                </c:pt>
                <c:pt idx="69">
                  <c:v>11.079718735154428</c:v>
                </c:pt>
                <c:pt idx="70">
                  <c:v>11.079718735154428</c:v>
                </c:pt>
                <c:pt idx="71">
                  <c:v>11.079718735154428</c:v>
                </c:pt>
                <c:pt idx="72">
                  <c:v>11.079718735154428</c:v>
                </c:pt>
                <c:pt idx="73">
                  <c:v>11.079718735154428</c:v>
                </c:pt>
                <c:pt idx="74">
                  <c:v>11.079718735154428</c:v>
                </c:pt>
                <c:pt idx="75">
                  <c:v>11.079718735154428</c:v>
                </c:pt>
                <c:pt idx="76">
                  <c:v>11.079718735154428</c:v>
                </c:pt>
                <c:pt idx="77">
                  <c:v>11.079718735154428</c:v>
                </c:pt>
                <c:pt idx="78">
                  <c:v>11.079718735154428</c:v>
                </c:pt>
                <c:pt idx="79">
                  <c:v>11.079718735154428</c:v>
                </c:pt>
                <c:pt idx="80">
                  <c:v>11.079718735154428</c:v>
                </c:pt>
                <c:pt idx="81">
                  <c:v>11.079718735154428</c:v>
                </c:pt>
                <c:pt idx="82">
                  <c:v>11.079718735154428</c:v>
                </c:pt>
                <c:pt idx="83">
                  <c:v>11.079718735154428</c:v>
                </c:pt>
                <c:pt idx="84">
                  <c:v>11.079718735154428</c:v>
                </c:pt>
                <c:pt idx="85">
                  <c:v>11.079718735154428</c:v>
                </c:pt>
                <c:pt idx="86">
                  <c:v>11.079718735154428</c:v>
                </c:pt>
                <c:pt idx="87">
                  <c:v>11.079718735154428</c:v>
                </c:pt>
                <c:pt idx="88">
                  <c:v>11.079718735154428</c:v>
                </c:pt>
                <c:pt idx="89">
                  <c:v>11.079718735154428</c:v>
                </c:pt>
                <c:pt idx="90">
                  <c:v>11.079718735154428</c:v>
                </c:pt>
                <c:pt idx="91">
                  <c:v>11.079718735154428</c:v>
                </c:pt>
                <c:pt idx="92">
                  <c:v>11.079718735154428</c:v>
                </c:pt>
                <c:pt idx="93">
                  <c:v>11.079718735154428</c:v>
                </c:pt>
                <c:pt idx="94">
                  <c:v>11.079718735154428</c:v>
                </c:pt>
                <c:pt idx="95">
                  <c:v>11.079718735154428</c:v>
                </c:pt>
                <c:pt idx="96">
                  <c:v>11.079718735154428</c:v>
                </c:pt>
                <c:pt idx="97">
                  <c:v>11.079718735154428</c:v>
                </c:pt>
                <c:pt idx="98">
                  <c:v>11.079718735154428</c:v>
                </c:pt>
                <c:pt idx="99">
                  <c:v>11.079718735154428</c:v>
                </c:pt>
                <c:pt idx="100">
                  <c:v>11.079718735154428</c:v>
                </c:pt>
                <c:pt idx="101">
                  <c:v>11.079718735154428</c:v>
                </c:pt>
                <c:pt idx="102">
                  <c:v>11.079718735154428</c:v>
                </c:pt>
                <c:pt idx="103">
                  <c:v>11.079718735154428</c:v>
                </c:pt>
                <c:pt idx="104">
                  <c:v>11.079718735154428</c:v>
                </c:pt>
                <c:pt idx="105">
                  <c:v>11.079718735154428</c:v>
                </c:pt>
                <c:pt idx="106">
                  <c:v>11.079718735154428</c:v>
                </c:pt>
                <c:pt idx="107">
                  <c:v>11.079718735154428</c:v>
                </c:pt>
                <c:pt idx="108">
                  <c:v>11.079718735154428</c:v>
                </c:pt>
                <c:pt idx="109">
                  <c:v>11.079718735154428</c:v>
                </c:pt>
                <c:pt idx="110">
                  <c:v>11.079718735154428</c:v>
                </c:pt>
                <c:pt idx="111">
                  <c:v>11.079718735154428</c:v>
                </c:pt>
                <c:pt idx="112">
                  <c:v>11.079718735154428</c:v>
                </c:pt>
                <c:pt idx="113">
                  <c:v>11.079718735154428</c:v>
                </c:pt>
                <c:pt idx="114">
                  <c:v>11.079718735154428</c:v>
                </c:pt>
                <c:pt idx="115">
                  <c:v>11.079718735154428</c:v>
                </c:pt>
                <c:pt idx="116">
                  <c:v>11.079718735154428</c:v>
                </c:pt>
                <c:pt idx="117">
                  <c:v>11.079718735154428</c:v>
                </c:pt>
                <c:pt idx="118">
                  <c:v>11.079718735154428</c:v>
                </c:pt>
                <c:pt idx="119">
                  <c:v>11.079718735154428</c:v>
                </c:pt>
                <c:pt idx="120">
                  <c:v>11.079718735154428</c:v>
                </c:pt>
                <c:pt idx="121">
                  <c:v>11.079718735154428</c:v>
                </c:pt>
                <c:pt idx="122">
                  <c:v>11.079718735154428</c:v>
                </c:pt>
                <c:pt idx="123">
                  <c:v>11.079718735154428</c:v>
                </c:pt>
                <c:pt idx="124">
                  <c:v>11.079718735154428</c:v>
                </c:pt>
                <c:pt idx="125">
                  <c:v>11.079718735154428</c:v>
                </c:pt>
                <c:pt idx="126">
                  <c:v>11.079718735154428</c:v>
                </c:pt>
                <c:pt idx="127">
                  <c:v>11.079718735154428</c:v>
                </c:pt>
                <c:pt idx="128">
                  <c:v>11.079718735154428</c:v>
                </c:pt>
                <c:pt idx="129">
                  <c:v>11.079718735154428</c:v>
                </c:pt>
                <c:pt idx="130">
                  <c:v>11.079718735154428</c:v>
                </c:pt>
                <c:pt idx="131">
                  <c:v>11.079718735154428</c:v>
                </c:pt>
                <c:pt idx="132">
                  <c:v>11.079718735154428</c:v>
                </c:pt>
                <c:pt idx="133">
                  <c:v>11.079718735154428</c:v>
                </c:pt>
                <c:pt idx="134">
                  <c:v>11.079718735154428</c:v>
                </c:pt>
                <c:pt idx="135">
                  <c:v>11.079718735154428</c:v>
                </c:pt>
                <c:pt idx="136">
                  <c:v>11.079718735154428</c:v>
                </c:pt>
                <c:pt idx="137">
                  <c:v>11.079718735154428</c:v>
                </c:pt>
                <c:pt idx="138">
                  <c:v>11.079718735154428</c:v>
                </c:pt>
                <c:pt idx="139">
                  <c:v>11.079718735154428</c:v>
                </c:pt>
                <c:pt idx="140">
                  <c:v>11.079718735154428</c:v>
                </c:pt>
                <c:pt idx="141">
                  <c:v>11.079718735154428</c:v>
                </c:pt>
                <c:pt idx="142">
                  <c:v>11.079718735154428</c:v>
                </c:pt>
                <c:pt idx="143">
                  <c:v>11.079718735154428</c:v>
                </c:pt>
                <c:pt idx="144">
                  <c:v>11.079718735154428</c:v>
                </c:pt>
                <c:pt idx="145">
                  <c:v>11.079718735154428</c:v>
                </c:pt>
                <c:pt idx="146">
                  <c:v>11.079718735154428</c:v>
                </c:pt>
                <c:pt idx="147">
                  <c:v>11.079718735154428</c:v>
                </c:pt>
                <c:pt idx="148">
                  <c:v>11.079718735154428</c:v>
                </c:pt>
                <c:pt idx="149">
                  <c:v>11.079718735154428</c:v>
                </c:pt>
                <c:pt idx="150">
                  <c:v>11.079718735154428</c:v>
                </c:pt>
                <c:pt idx="151">
                  <c:v>11.079718735154428</c:v>
                </c:pt>
                <c:pt idx="152">
                  <c:v>11.079718735154428</c:v>
                </c:pt>
                <c:pt idx="153">
                  <c:v>11.079718735154428</c:v>
                </c:pt>
                <c:pt idx="154">
                  <c:v>11.079718735154428</c:v>
                </c:pt>
                <c:pt idx="155">
                  <c:v>11.079718735154428</c:v>
                </c:pt>
                <c:pt idx="156">
                  <c:v>11.079718735154428</c:v>
                </c:pt>
                <c:pt idx="157">
                  <c:v>11.079718735154428</c:v>
                </c:pt>
                <c:pt idx="158">
                  <c:v>11.079718735154428</c:v>
                </c:pt>
                <c:pt idx="159">
                  <c:v>11.079718735154428</c:v>
                </c:pt>
                <c:pt idx="160">
                  <c:v>11.079718735154428</c:v>
                </c:pt>
                <c:pt idx="161">
                  <c:v>11.079718735154428</c:v>
                </c:pt>
                <c:pt idx="162">
                  <c:v>11.079718735154428</c:v>
                </c:pt>
                <c:pt idx="163">
                  <c:v>11.079718735154428</c:v>
                </c:pt>
                <c:pt idx="164">
                  <c:v>11.079718735154428</c:v>
                </c:pt>
                <c:pt idx="165">
                  <c:v>11.079718735154428</c:v>
                </c:pt>
                <c:pt idx="166">
                  <c:v>11.079718735154428</c:v>
                </c:pt>
                <c:pt idx="167">
                  <c:v>11.079718735154428</c:v>
                </c:pt>
                <c:pt idx="168">
                  <c:v>11.079718735154428</c:v>
                </c:pt>
                <c:pt idx="169">
                  <c:v>11.079718735154428</c:v>
                </c:pt>
                <c:pt idx="170">
                  <c:v>11.079718735154428</c:v>
                </c:pt>
                <c:pt idx="171">
                  <c:v>11.079718735154428</c:v>
                </c:pt>
                <c:pt idx="172">
                  <c:v>11.079718735154428</c:v>
                </c:pt>
                <c:pt idx="173">
                  <c:v>11.079718735154428</c:v>
                </c:pt>
                <c:pt idx="174">
                  <c:v>11.079718735154428</c:v>
                </c:pt>
                <c:pt idx="175">
                  <c:v>11.079718735154428</c:v>
                </c:pt>
                <c:pt idx="176">
                  <c:v>11.079718735154428</c:v>
                </c:pt>
                <c:pt idx="177">
                  <c:v>11.079718735154428</c:v>
                </c:pt>
                <c:pt idx="178">
                  <c:v>11.079718735154428</c:v>
                </c:pt>
                <c:pt idx="179">
                  <c:v>11.079718735154428</c:v>
                </c:pt>
                <c:pt idx="180">
                  <c:v>11.079718735154428</c:v>
                </c:pt>
                <c:pt idx="181">
                  <c:v>11.079718735154428</c:v>
                </c:pt>
                <c:pt idx="182">
                  <c:v>11.079718735154428</c:v>
                </c:pt>
                <c:pt idx="183">
                  <c:v>11.079718735154428</c:v>
                </c:pt>
                <c:pt idx="184">
                  <c:v>11.079718735154428</c:v>
                </c:pt>
                <c:pt idx="185">
                  <c:v>11.079718735154428</c:v>
                </c:pt>
                <c:pt idx="186">
                  <c:v>11.079718735154428</c:v>
                </c:pt>
                <c:pt idx="187">
                  <c:v>11.079718735154428</c:v>
                </c:pt>
                <c:pt idx="188">
                  <c:v>11.079718735154428</c:v>
                </c:pt>
                <c:pt idx="189">
                  <c:v>11.079718735154428</c:v>
                </c:pt>
                <c:pt idx="190">
                  <c:v>11.079718735154428</c:v>
                </c:pt>
                <c:pt idx="191">
                  <c:v>11.079718735154428</c:v>
                </c:pt>
                <c:pt idx="192">
                  <c:v>11.079718735154428</c:v>
                </c:pt>
                <c:pt idx="193">
                  <c:v>11.079718735154428</c:v>
                </c:pt>
                <c:pt idx="194">
                  <c:v>11.079718735154428</c:v>
                </c:pt>
                <c:pt idx="195">
                  <c:v>11.079718735154428</c:v>
                </c:pt>
                <c:pt idx="196">
                  <c:v>11.079718735154428</c:v>
                </c:pt>
                <c:pt idx="197">
                  <c:v>11.079718735154428</c:v>
                </c:pt>
                <c:pt idx="198">
                  <c:v>11.079718735154428</c:v>
                </c:pt>
                <c:pt idx="199">
                  <c:v>11.079718735154428</c:v>
                </c:pt>
                <c:pt idx="200">
                  <c:v>11.079718735154428</c:v>
                </c:pt>
                <c:pt idx="201">
                  <c:v>11.079718735154428</c:v>
                </c:pt>
                <c:pt idx="202">
                  <c:v>11.079718735154428</c:v>
                </c:pt>
                <c:pt idx="203">
                  <c:v>11.079718735154428</c:v>
                </c:pt>
                <c:pt idx="204">
                  <c:v>11.079718735154428</c:v>
                </c:pt>
                <c:pt idx="205">
                  <c:v>11.079718735154428</c:v>
                </c:pt>
                <c:pt idx="206">
                  <c:v>11.079718735154428</c:v>
                </c:pt>
                <c:pt idx="207">
                  <c:v>11.079718735154428</c:v>
                </c:pt>
                <c:pt idx="208">
                  <c:v>11.079718735154428</c:v>
                </c:pt>
                <c:pt idx="209">
                  <c:v>11.079718735154428</c:v>
                </c:pt>
                <c:pt idx="210">
                  <c:v>11.079718735154428</c:v>
                </c:pt>
                <c:pt idx="211">
                  <c:v>11.079718735154428</c:v>
                </c:pt>
                <c:pt idx="212">
                  <c:v>11.079718735154428</c:v>
                </c:pt>
                <c:pt idx="213">
                  <c:v>11.079718735154428</c:v>
                </c:pt>
                <c:pt idx="214">
                  <c:v>11.079718735154428</c:v>
                </c:pt>
                <c:pt idx="215">
                  <c:v>11.079718735154428</c:v>
                </c:pt>
                <c:pt idx="216">
                  <c:v>11.079718735154428</c:v>
                </c:pt>
                <c:pt idx="217">
                  <c:v>11.079718735154428</c:v>
                </c:pt>
                <c:pt idx="218">
                  <c:v>11.079718735154428</c:v>
                </c:pt>
                <c:pt idx="219">
                  <c:v>11.079718735154428</c:v>
                </c:pt>
                <c:pt idx="220">
                  <c:v>11.079718735154428</c:v>
                </c:pt>
                <c:pt idx="221">
                  <c:v>11.079718735154428</c:v>
                </c:pt>
                <c:pt idx="222">
                  <c:v>11.079718735154428</c:v>
                </c:pt>
                <c:pt idx="223">
                  <c:v>11.079718735154428</c:v>
                </c:pt>
                <c:pt idx="224">
                  <c:v>11.079718735154428</c:v>
                </c:pt>
                <c:pt idx="225">
                  <c:v>11.079718735154428</c:v>
                </c:pt>
                <c:pt idx="226">
                  <c:v>11.079718735154428</c:v>
                </c:pt>
                <c:pt idx="227">
                  <c:v>11.079718735154428</c:v>
                </c:pt>
                <c:pt idx="228">
                  <c:v>11.079718735154428</c:v>
                </c:pt>
                <c:pt idx="229">
                  <c:v>11.079718735154428</c:v>
                </c:pt>
                <c:pt idx="230">
                  <c:v>11.079718735154428</c:v>
                </c:pt>
                <c:pt idx="231">
                  <c:v>11.079718735154428</c:v>
                </c:pt>
                <c:pt idx="232">
                  <c:v>11.079718735154428</c:v>
                </c:pt>
                <c:pt idx="233">
                  <c:v>11.079718735154428</c:v>
                </c:pt>
                <c:pt idx="234">
                  <c:v>11.079718735154428</c:v>
                </c:pt>
                <c:pt idx="235">
                  <c:v>11.079718735154428</c:v>
                </c:pt>
                <c:pt idx="236">
                  <c:v>11.079718735154428</c:v>
                </c:pt>
                <c:pt idx="237">
                  <c:v>11.079718735154428</c:v>
                </c:pt>
                <c:pt idx="238">
                  <c:v>11.079718735154428</c:v>
                </c:pt>
                <c:pt idx="239">
                  <c:v>11.079718735154428</c:v>
                </c:pt>
                <c:pt idx="240">
                  <c:v>11.079718735154428</c:v>
                </c:pt>
                <c:pt idx="241">
                  <c:v>11.079718735154428</c:v>
                </c:pt>
                <c:pt idx="242">
                  <c:v>11.079718735154428</c:v>
                </c:pt>
                <c:pt idx="243">
                  <c:v>11.079718735154428</c:v>
                </c:pt>
                <c:pt idx="244">
                  <c:v>11.079718735154428</c:v>
                </c:pt>
                <c:pt idx="245">
                  <c:v>11.079718735154428</c:v>
                </c:pt>
                <c:pt idx="246">
                  <c:v>11.079718735154428</c:v>
                </c:pt>
                <c:pt idx="247">
                  <c:v>11.079718735154428</c:v>
                </c:pt>
                <c:pt idx="248">
                  <c:v>11.079718735154428</c:v>
                </c:pt>
                <c:pt idx="249">
                  <c:v>11.079718735154428</c:v>
                </c:pt>
                <c:pt idx="250">
                  <c:v>11.079718735154428</c:v>
                </c:pt>
                <c:pt idx="251">
                  <c:v>11.079718735154428</c:v>
                </c:pt>
                <c:pt idx="252">
                  <c:v>11.079718735154428</c:v>
                </c:pt>
                <c:pt idx="253">
                  <c:v>11.079718735154428</c:v>
                </c:pt>
                <c:pt idx="254">
                  <c:v>11.079718735154428</c:v>
                </c:pt>
                <c:pt idx="255">
                  <c:v>11.079718735154428</c:v>
                </c:pt>
                <c:pt idx="256">
                  <c:v>11.079718735154428</c:v>
                </c:pt>
                <c:pt idx="257">
                  <c:v>11.079718735154428</c:v>
                </c:pt>
                <c:pt idx="258">
                  <c:v>11.079718735154428</c:v>
                </c:pt>
                <c:pt idx="259">
                  <c:v>11.079718735154428</c:v>
                </c:pt>
                <c:pt idx="260">
                  <c:v>11.079718735154428</c:v>
                </c:pt>
                <c:pt idx="261">
                  <c:v>11.079718735154428</c:v>
                </c:pt>
                <c:pt idx="262">
                  <c:v>11.079718735154428</c:v>
                </c:pt>
                <c:pt idx="263">
                  <c:v>11.079718735154428</c:v>
                </c:pt>
                <c:pt idx="264">
                  <c:v>11.079718735154428</c:v>
                </c:pt>
                <c:pt idx="265">
                  <c:v>11.079718735154428</c:v>
                </c:pt>
                <c:pt idx="266">
                  <c:v>11.079718735154428</c:v>
                </c:pt>
                <c:pt idx="267">
                  <c:v>11.079718735154428</c:v>
                </c:pt>
                <c:pt idx="268">
                  <c:v>11.079718735154428</c:v>
                </c:pt>
                <c:pt idx="269">
                  <c:v>11.079718735154428</c:v>
                </c:pt>
                <c:pt idx="270">
                  <c:v>11.079718735154428</c:v>
                </c:pt>
                <c:pt idx="271">
                  <c:v>11.079718735154428</c:v>
                </c:pt>
                <c:pt idx="272">
                  <c:v>11.079718735154428</c:v>
                </c:pt>
                <c:pt idx="273">
                  <c:v>11.079718735154428</c:v>
                </c:pt>
                <c:pt idx="274">
                  <c:v>11.079718735154428</c:v>
                </c:pt>
                <c:pt idx="275">
                  <c:v>11.079718735154428</c:v>
                </c:pt>
                <c:pt idx="276">
                  <c:v>11.079718735154428</c:v>
                </c:pt>
                <c:pt idx="277">
                  <c:v>11.079718735154428</c:v>
                </c:pt>
                <c:pt idx="278">
                  <c:v>11.079718735154428</c:v>
                </c:pt>
                <c:pt idx="279">
                  <c:v>11.079718735154428</c:v>
                </c:pt>
                <c:pt idx="280">
                  <c:v>11.079718735154428</c:v>
                </c:pt>
                <c:pt idx="281">
                  <c:v>11.079718735154428</c:v>
                </c:pt>
                <c:pt idx="282">
                  <c:v>11.079718735154428</c:v>
                </c:pt>
                <c:pt idx="283">
                  <c:v>11.079718735154428</c:v>
                </c:pt>
                <c:pt idx="284">
                  <c:v>11.079718735154428</c:v>
                </c:pt>
                <c:pt idx="285">
                  <c:v>11.079718735154428</c:v>
                </c:pt>
                <c:pt idx="286">
                  <c:v>11.079718735154428</c:v>
                </c:pt>
                <c:pt idx="287">
                  <c:v>11.079718735154428</c:v>
                </c:pt>
                <c:pt idx="288">
                  <c:v>11.079718735154428</c:v>
                </c:pt>
                <c:pt idx="289">
                  <c:v>11.079718735154428</c:v>
                </c:pt>
                <c:pt idx="290">
                  <c:v>11.079718735154428</c:v>
                </c:pt>
                <c:pt idx="291">
                  <c:v>11.079718735154428</c:v>
                </c:pt>
                <c:pt idx="292">
                  <c:v>11.079718735154428</c:v>
                </c:pt>
                <c:pt idx="293">
                  <c:v>11.079718735154428</c:v>
                </c:pt>
                <c:pt idx="294">
                  <c:v>11.079718735154428</c:v>
                </c:pt>
                <c:pt idx="295">
                  <c:v>11.079718735154428</c:v>
                </c:pt>
                <c:pt idx="296">
                  <c:v>11.079718735154428</c:v>
                </c:pt>
                <c:pt idx="297">
                  <c:v>11.079718735154428</c:v>
                </c:pt>
                <c:pt idx="298">
                  <c:v>11.079718735154428</c:v>
                </c:pt>
                <c:pt idx="299">
                  <c:v>11.079718735154428</c:v>
                </c:pt>
                <c:pt idx="300">
                  <c:v>11.079718735154428</c:v>
                </c:pt>
                <c:pt idx="301">
                  <c:v>11.079718735154428</c:v>
                </c:pt>
                <c:pt idx="302">
                  <c:v>11.079718735154428</c:v>
                </c:pt>
                <c:pt idx="303">
                  <c:v>11.079718735154428</c:v>
                </c:pt>
                <c:pt idx="304">
                  <c:v>11.079718735154428</c:v>
                </c:pt>
                <c:pt idx="305">
                  <c:v>11.079718735154428</c:v>
                </c:pt>
                <c:pt idx="306">
                  <c:v>11.079718735154428</c:v>
                </c:pt>
                <c:pt idx="307">
                  <c:v>11.079718735154428</c:v>
                </c:pt>
                <c:pt idx="308">
                  <c:v>11.079718735154428</c:v>
                </c:pt>
                <c:pt idx="309">
                  <c:v>11.079718735154428</c:v>
                </c:pt>
                <c:pt idx="310">
                  <c:v>11.079718735154428</c:v>
                </c:pt>
                <c:pt idx="311">
                  <c:v>11.079718735154428</c:v>
                </c:pt>
                <c:pt idx="312">
                  <c:v>11.079718735154428</c:v>
                </c:pt>
                <c:pt idx="313">
                  <c:v>11.079718735154428</c:v>
                </c:pt>
                <c:pt idx="314">
                  <c:v>11.079718735154428</c:v>
                </c:pt>
                <c:pt idx="315">
                  <c:v>11.079718735154428</c:v>
                </c:pt>
                <c:pt idx="316">
                  <c:v>11.079718735154428</c:v>
                </c:pt>
                <c:pt idx="317">
                  <c:v>11.079718735154428</c:v>
                </c:pt>
                <c:pt idx="318">
                  <c:v>11.079718735154428</c:v>
                </c:pt>
                <c:pt idx="319">
                  <c:v>11.079718735154428</c:v>
                </c:pt>
                <c:pt idx="320">
                  <c:v>11.079718735154428</c:v>
                </c:pt>
                <c:pt idx="321">
                  <c:v>11.079718735154428</c:v>
                </c:pt>
                <c:pt idx="322">
                  <c:v>11.079718735154428</c:v>
                </c:pt>
                <c:pt idx="323">
                  <c:v>11.079718735154428</c:v>
                </c:pt>
                <c:pt idx="324">
                  <c:v>11.079718735154428</c:v>
                </c:pt>
                <c:pt idx="325">
                  <c:v>11.079718735154428</c:v>
                </c:pt>
                <c:pt idx="326">
                  <c:v>11.079718735154428</c:v>
                </c:pt>
                <c:pt idx="327">
                  <c:v>11.079718735154428</c:v>
                </c:pt>
                <c:pt idx="328">
                  <c:v>11.079718735154428</c:v>
                </c:pt>
                <c:pt idx="329">
                  <c:v>11.079718735154428</c:v>
                </c:pt>
                <c:pt idx="330">
                  <c:v>11.079718735154428</c:v>
                </c:pt>
                <c:pt idx="331">
                  <c:v>11.079718735154428</c:v>
                </c:pt>
                <c:pt idx="332">
                  <c:v>11.079718735154428</c:v>
                </c:pt>
                <c:pt idx="333">
                  <c:v>11.079718735154428</c:v>
                </c:pt>
                <c:pt idx="334">
                  <c:v>11.079718735154428</c:v>
                </c:pt>
                <c:pt idx="335">
                  <c:v>11.079718735154428</c:v>
                </c:pt>
                <c:pt idx="336">
                  <c:v>11.079718735154428</c:v>
                </c:pt>
                <c:pt idx="337">
                  <c:v>11.079718735154428</c:v>
                </c:pt>
                <c:pt idx="338">
                  <c:v>11.079718735154428</c:v>
                </c:pt>
                <c:pt idx="339">
                  <c:v>11.079718735154428</c:v>
                </c:pt>
                <c:pt idx="340">
                  <c:v>11.079718735154428</c:v>
                </c:pt>
                <c:pt idx="341">
                  <c:v>11.079718735154428</c:v>
                </c:pt>
                <c:pt idx="342">
                  <c:v>11.079718735154428</c:v>
                </c:pt>
                <c:pt idx="343">
                  <c:v>11.079718735154428</c:v>
                </c:pt>
                <c:pt idx="344">
                  <c:v>11.079718735154428</c:v>
                </c:pt>
                <c:pt idx="345">
                  <c:v>11.079718735154428</c:v>
                </c:pt>
                <c:pt idx="346">
                  <c:v>11.079718735154428</c:v>
                </c:pt>
                <c:pt idx="347">
                  <c:v>11.079718735154428</c:v>
                </c:pt>
                <c:pt idx="348">
                  <c:v>11.079718735154428</c:v>
                </c:pt>
                <c:pt idx="349">
                  <c:v>11.079718735154428</c:v>
                </c:pt>
                <c:pt idx="350">
                  <c:v>11.079718735154428</c:v>
                </c:pt>
                <c:pt idx="351">
                  <c:v>11.079718735154428</c:v>
                </c:pt>
                <c:pt idx="352">
                  <c:v>11.079718735154428</c:v>
                </c:pt>
                <c:pt idx="353">
                  <c:v>11.079718735154428</c:v>
                </c:pt>
                <c:pt idx="354">
                  <c:v>11.079718735154428</c:v>
                </c:pt>
                <c:pt idx="355">
                  <c:v>11.079718735154428</c:v>
                </c:pt>
                <c:pt idx="356">
                  <c:v>11.079718735154428</c:v>
                </c:pt>
                <c:pt idx="357">
                  <c:v>11.079718735154428</c:v>
                </c:pt>
                <c:pt idx="358">
                  <c:v>11.079718735154428</c:v>
                </c:pt>
                <c:pt idx="359">
                  <c:v>11.079718735154428</c:v>
                </c:pt>
                <c:pt idx="360">
                  <c:v>11.079718735154428</c:v>
                </c:pt>
              </c:numCache>
            </c:numRef>
          </c:yVal>
          <c:smooth val="0"/>
          <c:extLst>
            <c:ext xmlns:c16="http://schemas.microsoft.com/office/drawing/2014/chart" uri="{C3380CC4-5D6E-409C-BE32-E72D297353CC}">
              <c16:uniqueId val="{00000002-A532-448F-9BDF-B6EAD01D671C}"/>
            </c:ext>
          </c:extLst>
        </c:ser>
        <c:ser>
          <c:idx val="3"/>
          <c:order val="3"/>
          <c:tx>
            <c:v>Peak Piston Speed</c:v>
          </c:tx>
          <c:spPr>
            <a:ln w="19050" cap="rnd">
              <a:solidFill>
                <a:schemeClr val="accent4"/>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Calculations!$P$3:$P$363</c:f>
              <c:numCache>
                <c:formatCode>General</c:formatCode>
                <c:ptCount val="361"/>
                <c:pt idx="0">
                  <c:v>19.577733395790943</c:v>
                </c:pt>
                <c:pt idx="1">
                  <c:v>19.577733395790943</c:v>
                </c:pt>
                <c:pt idx="2">
                  <c:v>19.577733395790943</c:v>
                </c:pt>
                <c:pt idx="3">
                  <c:v>19.577733395790943</c:v>
                </c:pt>
                <c:pt idx="4">
                  <c:v>19.577733395790943</c:v>
                </c:pt>
                <c:pt idx="5">
                  <c:v>19.577733395790943</c:v>
                </c:pt>
                <c:pt idx="6">
                  <c:v>19.577733395790943</c:v>
                </c:pt>
                <c:pt idx="7">
                  <c:v>19.577733395790943</c:v>
                </c:pt>
                <c:pt idx="8">
                  <c:v>19.577733395790943</c:v>
                </c:pt>
                <c:pt idx="9">
                  <c:v>19.577733395790943</c:v>
                </c:pt>
                <c:pt idx="10">
                  <c:v>19.577733395790943</c:v>
                </c:pt>
                <c:pt idx="11">
                  <c:v>19.577733395790943</c:v>
                </c:pt>
                <c:pt idx="12">
                  <c:v>19.577733395790943</c:v>
                </c:pt>
                <c:pt idx="13">
                  <c:v>19.577733395790943</c:v>
                </c:pt>
                <c:pt idx="14">
                  <c:v>19.577733395790943</c:v>
                </c:pt>
                <c:pt idx="15">
                  <c:v>19.577733395790943</c:v>
                </c:pt>
                <c:pt idx="16">
                  <c:v>19.577733395790943</c:v>
                </c:pt>
                <c:pt idx="17">
                  <c:v>19.577733395790943</c:v>
                </c:pt>
                <c:pt idx="18">
                  <c:v>19.577733395790943</c:v>
                </c:pt>
                <c:pt idx="19">
                  <c:v>19.577733395790943</c:v>
                </c:pt>
                <c:pt idx="20">
                  <c:v>19.577733395790943</c:v>
                </c:pt>
                <c:pt idx="21">
                  <c:v>19.577733395790943</c:v>
                </c:pt>
                <c:pt idx="22">
                  <c:v>19.577733395790943</c:v>
                </c:pt>
                <c:pt idx="23">
                  <c:v>19.577733395790943</c:v>
                </c:pt>
                <c:pt idx="24">
                  <c:v>19.577733395790943</c:v>
                </c:pt>
                <c:pt idx="25">
                  <c:v>19.577733395790943</c:v>
                </c:pt>
                <c:pt idx="26">
                  <c:v>19.577733395790943</c:v>
                </c:pt>
                <c:pt idx="27">
                  <c:v>19.577733395790943</c:v>
                </c:pt>
                <c:pt idx="28">
                  <c:v>19.577733395790943</c:v>
                </c:pt>
                <c:pt idx="29">
                  <c:v>19.577733395790943</c:v>
                </c:pt>
                <c:pt idx="30">
                  <c:v>19.577733395790943</c:v>
                </c:pt>
                <c:pt idx="31">
                  <c:v>19.577733395790943</c:v>
                </c:pt>
                <c:pt idx="32">
                  <c:v>19.577733395790943</c:v>
                </c:pt>
                <c:pt idx="33">
                  <c:v>19.577733395790943</c:v>
                </c:pt>
                <c:pt idx="34">
                  <c:v>19.577733395790943</c:v>
                </c:pt>
                <c:pt idx="35">
                  <c:v>19.577733395790943</c:v>
                </c:pt>
                <c:pt idx="36">
                  <c:v>19.577733395790943</c:v>
                </c:pt>
                <c:pt idx="37">
                  <c:v>19.577733395790943</c:v>
                </c:pt>
                <c:pt idx="38">
                  <c:v>19.577733395790943</c:v>
                </c:pt>
                <c:pt idx="39">
                  <c:v>19.577733395790943</c:v>
                </c:pt>
                <c:pt idx="40">
                  <c:v>19.577733395790943</c:v>
                </c:pt>
                <c:pt idx="41">
                  <c:v>19.577733395790943</c:v>
                </c:pt>
                <c:pt idx="42">
                  <c:v>19.577733395790943</c:v>
                </c:pt>
                <c:pt idx="43">
                  <c:v>19.577733395790943</c:v>
                </c:pt>
                <c:pt idx="44">
                  <c:v>19.577733395790943</c:v>
                </c:pt>
                <c:pt idx="45">
                  <c:v>19.577733395790943</c:v>
                </c:pt>
                <c:pt idx="46">
                  <c:v>19.577733395790943</c:v>
                </c:pt>
                <c:pt idx="47">
                  <c:v>19.577733395790943</c:v>
                </c:pt>
                <c:pt idx="48">
                  <c:v>19.577733395790943</c:v>
                </c:pt>
                <c:pt idx="49">
                  <c:v>19.577733395790943</c:v>
                </c:pt>
                <c:pt idx="50">
                  <c:v>19.577733395790943</c:v>
                </c:pt>
                <c:pt idx="51">
                  <c:v>19.577733395790943</c:v>
                </c:pt>
                <c:pt idx="52">
                  <c:v>19.577733395790943</c:v>
                </c:pt>
                <c:pt idx="53">
                  <c:v>19.577733395790943</c:v>
                </c:pt>
                <c:pt idx="54">
                  <c:v>19.577733395790943</c:v>
                </c:pt>
                <c:pt idx="55">
                  <c:v>19.577733395790943</c:v>
                </c:pt>
                <c:pt idx="56">
                  <c:v>19.577733395790943</c:v>
                </c:pt>
                <c:pt idx="57">
                  <c:v>19.577733395790943</c:v>
                </c:pt>
                <c:pt idx="58">
                  <c:v>19.577733395790943</c:v>
                </c:pt>
                <c:pt idx="59">
                  <c:v>19.577733395790943</c:v>
                </c:pt>
                <c:pt idx="60">
                  <c:v>19.577733395790943</c:v>
                </c:pt>
                <c:pt idx="61">
                  <c:v>19.577733395790943</c:v>
                </c:pt>
                <c:pt idx="62">
                  <c:v>19.577733395790943</c:v>
                </c:pt>
                <c:pt idx="63">
                  <c:v>19.577733395790943</c:v>
                </c:pt>
                <c:pt idx="64">
                  <c:v>19.577733395790943</c:v>
                </c:pt>
                <c:pt idx="65">
                  <c:v>19.577733395790943</c:v>
                </c:pt>
                <c:pt idx="66">
                  <c:v>19.577733395790943</c:v>
                </c:pt>
                <c:pt idx="67">
                  <c:v>19.577733395790943</c:v>
                </c:pt>
                <c:pt idx="68">
                  <c:v>19.577733395790943</c:v>
                </c:pt>
                <c:pt idx="69">
                  <c:v>19.577733395790943</c:v>
                </c:pt>
                <c:pt idx="70">
                  <c:v>19.577733395790943</c:v>
                </c:pt>
                <c:pt idx="71">
                  <c:v>19.577733395790943</c:v>
                </c:pt>
                <c:pt idx="72">
                  <c:v>19.577733395790943</c:v>
                </c:pt>
                <c:pt idx="73">
                  <c:v>19.577733395790943</c:v>
                </c:pt>
                <c:pt idx="74">
                  <c:v>19.577733395790943</c:v>
                </c:pt>
                <c:pt idx="75">
                  <c:v>19.577733395790943</c:v>
                </c:pt>
                <c:pt idx="76">
                  <c:v>19.577733395790943</c:v>
                </c:pt>
                <c:pt idx="77">
                  <c:v>19.577733395790943</c:v>
                </c:pt>
                <c:pt idx="78">
                  <c:v>19.577733395790943</c:v>
                </c:pt>
                <c:pt idx="79">
                  <c:v>19.577733395790943</c:v>
                </c:pt>
                <c:pt idx="80">
                  <c:v>19.577733395790943</c:v>
                </c:pt>
                <c:pt idx="81">
                  <c:v>19.577733395790943</c:v>
                </c:pt>
                <c:pt idx="82">
                  <c:v>19.577733395790943</c:v>
                </c:pt>
                <c:pt idx="83">
                  <c:v>19.577733395790943</c:v>
                </c:pt>
                <c:pt idx="84">
                  <c:v>19.577733395790943</c:v>
                </c:pt>
                <c:pt idx="85">
                  <c:v>19.577733395790943</c:v>
                </c:pt>
                <c:pt idx="86">
                  <c:v>19.577733395790943</c:v>
                </c:pt>
                <c:pt idx="87">
                  <c:v>19.577733395790943</c:v>
                </c:pt>
                <c:pt idx="88">
                  <c:v>19.577733395790943</c:v>
                </c:pt>
                <c:pt idx="89">
                  <c:v>19.577733395790943</c:v>
                </c:pt>
                <c:pt idx="90">
                  <c:v>19.577733395790943</c:v>
                </c:pt>
                <c:pt idx="91">
                  <c:v>19.577733395790943</c:v>
                </c:pt>
                <c:pt idx="92">
                  <c:v>19.577733395790943</c:v>
                </c:pt>
                <c:pt idx="93">
                  <c:v>19.577733395790943</c:v>
                </c:pt>
                <c:pt idx="94">
                  <c:v>19.577733395790943</c:v>
                </c:pt>
                <c:pt idx="95">
                  <c:v>19.577733395790943</c:v>
                </c:pt>
                <c:pt idx="96">
                  <c:v>19.577733395790943</c:v>
                </c:pt>
                <c:pt idx="97">
                  <c:v>19.577733395790943</c:v>
                </c:pt>
                <c:pt idx="98">
                  <c:v>19.577733395790943</c:v>
                </c:pt>
                <c:pt idx="99">
                  <c:v>19.577733395790943</c:v>
                </c:pt>
                <c:pt idx="100">
                  <c:v>19.577733395790943</c:v>
                </c:pt>
                <c:pt idx="101">
                  <c:v>19.577733395790943</c:v>
                </c:pt>
                <c:pt idx="102">
                  <c:v>19.577733395790943</c:v>
                </c:pt>
                <c:pt idx="103">
                  <c:v>19.577733395790943</c:v>
                </c:pt>
                <c:pt idx="104">
                  <c:v>19.577733395790943</c:v>
                </c:pt>
                <c:pt idx="105">
                  <c:v>19.577733395790943</c:v>
                </c:pt>
                <c:pt idx="106">
                  <c:v>19.577733395790943</c:v>
                </c:pt>
                <c:pt idx="107">
                  <c:v>19.577733395790943</c:v>
                </c:pt>
                <c:pt idx="108">
                  <c:v>19.577733395790943</c:v>
                </c:pt>
                <c:pt idx="109">
                  <c:v>19.577733395790943</c:v>
                </c:pt>
                <c:pt idx="110">
                  <c:v>19.577733395790943</c:v>
                </c:pt>
                <c:pt idx="111">
                  <c:v>19.577733395790943</c:v>
                </c:pt>
                <c:pt idx="112">
                  <c:v>19.577733395790943</c:v>
                </c:pt>
                <c:pt idx="113">
                  <c:v>19.577733395790943</c:v>
                </c:pt>
                <c:pt idx="114">
                  <c:v>19.577733395790943</c:v>
                </c:pt>
                <c:pt idx="115">
                  <c:v>19.577733395790943</c:v>
                </c:pt>
                <c:pt idx="116">
                  <c:v>19.577733395790943</c:v>
                </c:pt>
                <c:pt idx="117">
                  <c:v>19.577733395790943</c:v>
                </c:pt>
                <c:pt idx="118">
                  <c:v>19.577733395790943</c:v>
                </c:pt>
                <c:pt idx="119">
                  <c:v>19.577733395790943</c:v>
                </c:pt>
                <c:pt idx="120">
                  <c:v>19.577733395790943</c:v>
                </c:pt>
                <c:pt idx="121">
                  <c:v>19.577733395790943</c:v>
                </c:pt>
                <c:pt idx="122">
                  <c:v>19.577733395790943</c:v>
                </c:pt>
                <c:pt idx="123">
                  <c:v>19.577733395790943</c:v>
                </c:pt>
                <c:pt idx="124">
                  <c:v>19.577733395790943</c:v>
                </c:pt>
                <c:pt idx="125">
                  <c:v>19.577733395790943</c:v>
                </c:pt>
                <c:pt idx="126">
                  <c:v>19.577733395790943</c:v>
                </c:pt>
                <c:pt idx="127">
                  <c:v>19.577733395790943</c:v>
                </c:pt>
                <c:pt idx="128">
                  <c:v>19.577733395790943</c:v>
                </c:pt>
                <c:pt idx="129">
                  <c:v>19.577733395790943</c:v>
                </c:pt>
                <c:pt idx="130">
                  <c:v>19.577733395790943</c:v>
                </c:pt>
                <c:pt idx="131">
                  <c:v>19.577733395790943</c:v>
                </c:pt>
                <c:pt idx="132">
                  <c:v>19.577733395790943</c:v>
                </c:pt>
                <c:pt idx="133">
                  <c:v>19.577733395790943</c:v>
                </c:pt>
                <c:pt idx="134">
                  <c:v>19.577733395790943</c:v>
                </c:pt>
                <c:pt idx="135">
                  <c:v>19.577733395790943</c:v>
                </c:pt>
                <c:pt idx="136">
                  <c:v>19.577733395790943</c:v>
                </c:pt>
                <c:pt idx="137">
                  <c:v>19.577733395790943</c:v>
                </c:pt>
                <c:pt idx="138">
                  <c:v>19.577733395790943</c:v>
                </c:pt>
                <c:pt idx="139">
                  <c:v>19.577733395790943</c:v>
                </c:pt>
                <c:pt idx="140">
                  <c:v>19.577733395790943</c:v>
                </c:pt>
                <c:pt idx="141">
                  <c:v>19.577733395790943</c:v>
                </c:pt>
                <c:pt idx="142">
                  <c:v>19.577733395790943</c:v>
                </c:pt>
                <c:pt idx="143">
                  <c:v>19.577733395790943</c:v>
                </c:pt>
                <c:pt idx="144">
                  <c:v>19.577733395790943</c:v>
                </c:pt>
                <c:pt idx="145">
                  <c:v>19.577733395790943</c:v>
                </c:pt>
                <c:pt idx="146">
                  <c:v>19.577733395790943</c:v>
                </c:pt>
                <c:pt idx="147">
                  <c:v>19.577733395790943</c:v>
                </c:pt>
                <c:pt idx="148">
                  <c:v>19.577733395790943</c:v>
                </c:pt>
                <c:pt idx="149">
                  <c:v>19.577733395790943</c:v>
                </c:pt>
                <c:pt idx="150">
                  <c:v>19.577733395790943</c:v>
                </c:pt>
                <c:pt idx="151">
                  <c:v>19.577733395790943</c:v>
                </c:pt>
                <c:pt idx="152">
                  <c:v>19.577733395790943</c:v>
                </c:pt>
                <c:pt idx="153">
                  <c:v>19.577733395790943</c:v>
                </c:pt>
                <c:pt idx="154">
                  <c:v>19.577733395790943</c:v>
                </c:pt>
                <c:pt idx="155">
                  <c:v>19.577733395790943</c:v>
                </c:pt>
                <c:pt idx="156">
                  <c:v>19.577733395790943</c:v>
                </c:pt>
                <c:pt idx="157">
                  <c:v>19.577733395790943</c:v>
                </c:pt>
                <c:pt idx="158">
                  <c:v>19.577733395790943</c:v>
                </c:pt>
                <c:pt idx="159">
                  <c:v>19.577733395790943</c:v>
                </c:pt>
                <c:pt idx="160">
                  <c:v>19.577733395790943</c:v>
                </c:pt>
                <c:pt idx="161">
                  <c:v>19.577733395790943</c:v>
                </c:pt>
                <c:pt idx="162">
                  <c:v>19.577733395790943</c:v>
                </c:pt>
                <c:pt idx="163">
                  <c:v>19.577733395790943</c:v>
                </c:pt>
                <c:pt idx="164">
                  <c:v>19.577733395790943</c:v>
                </c:pt>
                <c:pt idx="165">
                  <c:v>19.577733395790943</c:v>
                </c:pt>
                <c:pt idx="166">
                  <c:v>19.577733395790943</c:v>
                </c:pt>
                <c:pt idx="167">
                  <c:v>19.577733395790943</c:v>
                </c:pt>
                <c:pt idx="168">
                  <c:v>19.577733395790943</c:v>
                </c:pt>
                <c:pt idx="169">
                  <c:v>19.577733395790943</c:v>
                </c:pt>
                <c:pt idx="170">
                  <c:v>19.577733395790943</c:v>
                </c:pt>
                <c:pt idx="171">
                  <c:v>19.577733395790943</c:v>
                </c:pt>
                <c:pt idx="172">
                  <c:v>19.577733395790943</c:v>
                </c:pt>
                <c:pt idx="173">
                  <c:v>19.577733395790943</c:v>
                </c:pt>
                <c:pt idx="174">
                  <c:v>19.577733395790943</c:v>
                </c:pt>
                <c:pt idx="175">
                  <c:v>19.577733395790943</c:v>
                </c:pt>
                <c:pt idx="176">
                  <c:v>19.577733395790943</c:v>
                </c:pt>
                <c:pt idx="177">
                  <c:v>19.577733395790943</c:v>
                </c:pt>
                <c:pt idx="178">
                  <c:v>19.577733395790943</c:v>
                </c:pt>
                <c:pt idx="179">
                  <c:v>19.577733395790943</c:v>
                </c:pt>
                <c:pt idx="180">
                  <c:v>19.577733395790943</c:v>
                </c:pt>
                <c:pt idx="181">
                  <c:v>19.577733395790943</c:v>
                </c:pt>
                <c:pt idx="182">
                  <c:v>19.577733395790943</c:v>
                </c:pt>
                <c:pt idx="183">
                  <c:v>19.577733395790943</c:v>
                </c:pt>
                <c:pt idx="184">
                  <c:v>19.577733395790943</c:v>
                </c:pt>
                <c:pt idx="185">
                  <c:v>19.577733395790943</c:v>
                </c:pt>
                <c:pt idx="186">
                  <c:v>19.577733395790943</c:v>
                </c:pt>
                <c:pt idx="187">
                  <c:v>19.577733395790943</c:v>
                </c:pt>
                <c:pt idx="188">
                  <c:v>19.577733395790943</c:v>
                </c:pt>
                <c:pt idx="189">
                  <c:v>19.577733395790943</c:v>
                </c:pt>
                <c:pt idx="190">
                  <c:v>19.577733395790943</c:v>
                </c:pt>
                <c:pt idx="191">
                  <c:v>19.577733395790943</c:v>
                </c:pt>
                <c:pt idx="192">
                  <c:v>19.577733395790943</c:v>
                </c:pt>
                <c:pt idx="193">
                  <c:v>19.577733395790943</c:v>
                </c:pt>
                <c:pt idx="194">
                  <c:v>19.577733395790943</c:v>
                </c:pt>
                <c:pt idx="195">
                  <c:v>19.577733395790943</c:v>
                </c:pt>
                <c:pt idx="196">
                  <c:v>19.577733395790943</c:v>
                </c:pt>
                <c:pt idx="197">
                  <c:v>19.577733395790943</c:v>
                </c:pt>
                <c:pt idx="198">
                  <c:v>19.577733395790943</c:v>
                </c:pt>
                <c:pt idx="199">
                  <c:v>19.577733395790943</c:v>
                </c:pt>
                <c:pt idx="200">
                  <c:v>19.577733395790943</c:v>
                </c:pt>
                <c:pt idx="201">
                  <c:v>19.577733395790943</c:v>
                </c:pt>
                <c:pt idx="202">
                  <c:v>19.577733395790943</c:v>
                </c:pt>
                <c:pt idx="203">
                  <c:v>19.577733395790943</c:v>
                </c:pt>
                <c:pt idx="204">
                  <c:v>19.577733395790943</c:v>
                </c:pt>
                <c:pt idx="205">
                  <c:v>19.577733395790943</c:v>
                </c:pt>
                <c:pt idx="206">
                  <c:v>19.577733395790943</c:v>
                </c:pt>
                <c:pt idx="207">
                  <c:v>19.577733395790943</c:v>
                </c:pt>
                <c:pt idx="208">
                  <c:v>19.577733395790943</c:v>
                </c:pt>
                <c:pt idx="209">
                  <c:v>19.577733395790943</c:v>
                </c:pt>
                <c:pt idx="210">
                  <c:v>19.577733395790943</c:v>
                </c:pt>
                <c:pt idx="211">
                  <c:v>19.577733395790943</c:v>
                </c:pt>
                <c:pt idx="212">
                  <c:v>19.577733395790943</c:v>
                </c:pt>
                <c:pt idx="213">
                  <c:v>19.577733395790943</c:v>
                </c:pt>
                <c:pt idx="214">
                  <c:v>19.577733395790943</c:v>
                </c:pt>
                <c:pt idx="215">
                  <c:v>19.577733395790943</c:v>
                </c:pt>
                <c:pt idx="216">
                  <c:v>19.577733395790943</c:v>
                </c:pt>
                <c:pt idx="217">
                  <c:v>19.577733395790943</c:v>
                </c:pt>
                <c:pt idx="218">
                  <c:v>19.577733395790943</c:v>
                </c:pt>
                <c:pt idx="219">
                  <c:v>19.577733395790943</c:v>
                </c:pt>
                <c:pt idx="220">
                  <c:v>19.577733395790943</c:v>
                </c:pt>
                <c:pt idx="221">
                  <c:v>19.577733395790943</c:v>
                </c:pt>
                <c:pt idx="222">
                  <c:v>19.577733395790943</c:v>
                </c:pt>
                <c:pt idx="223">
                  <c:v>19.577733395790943</c:v>
                </c:pt>
                <c:pt idx="224">
                  <c:v>19.577733395790943</c:v>
                </c:pt>
                <c:pt idx="225">
                  <c:v>19.577733395790943</c:v>
                </c:pt>
                <c:pt idx="226">
                  <c:v>19.577733395790943</c:v>
                </c:pt>
                <c:pt idx="227">
                  <c:v>19.577733395790943</c:v>
                </c:pt>
                <c:pt idx="228">
                  <c:v>19.577733395790943</c:v>
                </c:pt>
                <c:pt idx="229">
                  <c:v>19.577733395790943</c:v>
                </c:pt>
                <c:pt idx="230">
                  <c:v>19.577733395790943</c:v>
                </c:pt>
                <c:pt idx="231">
                  <c:v>19.577733395790943</c:v>
                </c:pt>
                <c:pt idx="232">
                  <c:v>19.577733395790943</c:v>
                </c:pt>
                <c:pt idx="233">
                  <c:v>19.577733395790943</c:v>
                </c:pt>
                <c:pt idx="234">
                  <c:v>19.577733395790943</c:v>
                </c:pt>
                <c:pt idx="235">
                  <c:v>19.577733395790943</c:v>
                </c:pt>
                <c:pt idx="236">
                  <c:v>19.577733395790943</c:v>
                </c:pt>
                <c:pt idx="237">
                  <c:v>19.577733395790943</c:v>
                </c:pt>
                <c:pt idx="238">
                  <c:v>19.577733395790943</c:v>
                </c:pt>
                <c:pt idx="239">
                  <c:v>19.577733395790943</c:v>
                </c:pt>
                <c:pt idx="240">
                  <c:v>19.577733395790943</c:v>
                </c:pt>
                <c:pt idx="241">
                  <c:v>19.577733395790943</c:v>
                </c:pt>
                <c:pt idx="242">
                  <c:v>19.577733395790943</c:v>
                </c:pt>
                <c:pt idx="243">
                  <c:v>19.577733395790943</c:v>
                </c:pt>
                <c:pt idx="244">
                  <c:v>19.577733395790943</c:v>
                </c:pt>
                <c:pt idx="245">
                  <c:v>19.577733395790943</c:v>
                </c:pt>
                <c:pt idx="246">
                  <c:v>19.577733395790943</c:v>
                </c:pt>
                <c:pt idx="247">
                  <c:v>19.577733395790943</c:v>
                </c:pt>
                <c:pt idx="248">
                  <c:v>19.577733395790943</c:v>
                </c:pt>
                <c:pt idx="249">
                  <c:v>19.577733395790943</c:v>
                </c:pt>
                <c:pt idx="250">
                  <c:v>19.577733395790943</c:v>
                </c:pt>
                <c:pt idx="251">
                  <c:v>19.577733395790943</c:v>
                </c:pt>
                <c:pt idx="252">
                  <c:v>19.577733395790943</c:v>
                </c:pt>
                <c:pt idx="253">
                  <c:v>19.577733395790943</c:v>
                </c:pt>
                <c:pt idx="254">
                  <c:v>19.577733395790943</c:v>
                </c:pt>
                <c:pt idx="255">
                  <c:v>19.577733395790943</c:v>
                </c:pt>
                <c:pt idx="256">
                  <c:v>19.577733395790943</c:v>
                </c:pt>
                <c:pt idx="257">
                  <c:v>19.577733395790943</c:v>
                </c:pt>
                <c:pt idx="258">
                  <c:v>19.577733395790943</c:v>
                </c:pt>
                <c:pt idx="259">
                  <c:v>19.577733395790943</c:v>
                </c:pt>
                <c:pt idx="260">
                  <c:v>19.577733395790943</c:v>
                </c:pt>
                <c:pt idx="261">
                  <c:v>19.577733395790943</c:v>
                </c:pt>
                <c:pt idx="262">
                  <c:v>19.577733395790943</c:v>
                </c:pt>
                <c:pt idx="263">
                  <c:v>19.577733395790943</c:v>
                </c:pt>
                <c:pt idx="264">
                  <c:v>19.577733395790943</c:v>
                </c:pt>
                <c:pt idx="265">
                  <c:v>19.577733395790943</c:v>
                </c:pt>
                <c:pt idx="266">
                  <c:v>19.577733395790943</c:v>
                </c:pt>
                <c:pt idx="267">
                  <c:v>19.577733395790943</c:v>
                </c:pt>
                <c:pt idx="268">
                  <c:v>19.577733395790943</c:v>
                </c:pt>
                <c:pt idx="269">
                  <c:v>19.577733395790943</c:v>
                </c:pt>
                <c:pt idx="270">
                  <c:v>19.577733395790943</c:v>
                </c:pt>
                <c:pt idx="271">
                  <c:v>19.577733395790943</c:v>
                </c:pt>
                <c:pt idx="272">
                  <c:v>19.577733395790943</c:v>
                </c:pt>
                <c:pt idx="273">
                  <c:v>19.577733395790943</c:v>
                </c:pt>
                <c:pt idx="274">
                  <c:v>19.577733395790943</c:v>
                </c:pt>
                <c:pt idx="275">
                  <c:v>19.577733395790943</c:v>
                </c:pt>
                <c:pt idx="276">
                  <c:v>19.577733395790943</c:v>
                </c:pt>
                <c:pt idx="277">
                  <c:v>19.577733395790943</c:v>
                </c:pt>
                <c:pt idx="278">
                  <c:v>19.577733395790943</c:v>
                </c:pt>
                <c:pt idx="279">
                  <c:v>19.577733395790943</c:v>
                </c:pt>
                <c:pt idx="280">
                  <c:v>19.577733395790943</c:v>
                </c:pt>
                <c:pt idx="281">
                  <c:v>19.577733395790943</c:v>
                </c:pt>
                <c:pt idx="282">
                  <c:v>19.577733395790943</c:v>
                </c:pt>
                <c:pt idx="283">
                  <c:v>19.577733395790943</c:v>
                </c:pt>
                <c:pt idx="284">
                  <c:v>19.577733395790943</c:v>
                </c:pt>
                <c:pt idx="285">
                  <c:v>19.577733395790943</c:v>
                </c:pt>
                <c:pt idx="286">
                  <c:v>19.577733395790943</c:v>
                </c:pt>
                <c:pt idx="287">
                  <c:v>19.577733395790943</c:v>
                </c:pt>
                <c:pt idx="288">
                  <c:v>19.577733395790943</c:v>
                </c:pt>
                <c:pt idx="289">
                  <c:v>19.577733395790943</c:v>
                </c:pt>
                <c:pt idx="290">
                  <c:v>19.577733395790943</c:v>
                </c:pt>
                <c:pt idx="291">
                  <c:v>19.577733395790943</c:v>
                </c:pt>
                <c:pt idx="292">
                  <c:v>19.577733395790943</c:v>
                </c:pt>
                <c:pt idx="293">
                  <c:v>19.577733395790943</c:v>
                </c:pt>
                <c:pt idx="294">
                  <c:v>19.577733395790943</c:v>
                </c:pt>
                <c:pt idx="295">
                  <c:v>19.577733395790943</c:v>
                </c:pt>
                <c:pt idx="296">
                  <c:v>19.577733395790943</c:v>
                </c:pt>
                <c:pt idx="297">
                  <c:v>19.577733395790943</c:v>
                </c:pt>
                <c:pt idx="298">
                  <c:v>19.577733395790943</c:v>
                </c:pt>
                <c:pt idx="299">
                  <c:v>19.577733395790943</c:v>
                </c:pt>
                <c:pt idx="300">
                  <c:v>19.577733395790943</c:v>
                </c:pt>
                <c:pt idx="301">
                  <c:v>19.577733395790943</c:v>
                </c:pt>
                <c:pt idx="302">
                  <c:v>19.577733395790943</c:v>
                </c:pt>
                <c:pt idx="303">
                  <c:v>19.577733395790943</c:v>
                </c:pt>
                <c:pt idx="304">
                  <c:v>19.577733395790943</c:v>
                </c:pt>
                <c:pt idx="305">
                  <c:v>19.577733395790943</c:v>
                </c:pt>
                <c:pt idx="306">
                  <c:v>19.577733395790943</c:v>
                </c:pt>
                <c:pt idx="307">
                  <c:v>19.577733395790943</c:v>
                </c:pt>
                <c:pt idx="308">
                  <c:v>19.577733395790943</c:v>
                </c:pt>
                <c:pt idx="309">
                  <c:v>19.577733395790943</c:v>
                </c:pt>
                <c:pt idx="310">
                  <c:v>19.577733395790943</c:v>
                </c:pt>
                <c:pt idx="311">
                  <c:v>19.577733395790943</c:v>
                </c:pt>
                <c:pt idx="312">
                  <c:v>19.577733395790943</c:v>
                </c:pt>
                <c:pt idx="313">
                  <c:v>19.577733395790943</c:v>
                </c:pt>
                <c:pt idx="314">
                  <c:v>19.577733395790943</c:v>
                </c:pt>
                <c:pt idx="315">
                  <c:v>19.577733395790943</c:v>
                </c:pt>
                <c:pt idx="316">
                  <c:v>19.577733395790943</c:v>
                </c:pt>
                <c:pt idx="317">
                  <c:v>19.577733395790943</c:v>
                </c:pt>
                <c:pt idx="318">
                  <c:v>19.577733395790943</c:v>
                </c:pt>
                <c:pt idx="319">
                  <c:v>19.577733395790943</c:v>
                </c:pt>
                <c:pt idx="320">
                  <c:v>19.577733395790943</c:v>
                </c:pt>
                <c:pt idx="321">
                  <c:v>19.577733395790943</c:v>
                </c:pt>
                <c:pt idx="322">
                  <c:v>19.577733395790943</c:v>
                </c:pt>
                <c:pt idx="323">
                  <c:v>19.577733395790943</c:v>
                </c:pt>
                <c:pt idx="324">
                  <c:v>19.577733395790943</c:v>
                </c:pt>
                <c:pt idx="325">
                  <c:v>19.577733395790943</c:v>
                </c:pt>
                <c:pt idx="326">
                  <c:v>19.577733395790943</c:v>
                </c:pt>
                <c:pt idx="327">
                  <c:v>19.577733395790943</c:v>
                </c:pt>
                <c:pt idx="328">
                  <c:v>19.577733395790943</c:v>
                </c:pt>
                <c:pt idx="329">
                  <c:v>19.577733395790943</c:v>
                </c:pt>
                <c:pt idx="330">
                  <c:v>19.577733395790943</c:v>
                </c:pt>
                <c:pt idx="331">
                  <c:v>19.577733395790943</c:v>
                </c:pt>
                <c:pt idx="332">
                  <c:v>19.577733395790943</c:v>
                </c:pt>
                <c:pt idx="333">
                  <c:v>19.577733395790943</c:v>
                </c:pt>
                <c:pt idx="334">
                  <c:v>19.577733395790943</c:v>
                </c:pt>
                <c:pt idx="335">
                  <c:v>19.577733395790943</c:v>
                </c:pt>
                <c:pt idx="336">
                  <c:v>19.577733395790943</c:v>
                </c:pt>
                <c:pt idx="337">
                  <c:v>19.577733395790943</c:v>
                </c:pt>
                <c:pt idx="338">
                  <c:v>19.577733395790943</c:v>
                </c:pt>
                <c:pt idx="339">
                  <c:v>19.577733395790943</c:v>
                </c:pt>
                <c:pt idx="340">
                  <c:v>19.577733395790943</c:v>
                </c:pt>
                <c:pt idx="341">
                  <c:v>19.577733395790943</c:v>
                </c:pt>
                <c:pt idx="342">
                  <c:v>19.577733395790943</c:v>
                </c:pt>
                <c:pt idx="343">
                  <c:v>19.577733395790943</c:v>
                </c:pt>
                <c:pt idx="344">
                  <c:v>19.577733395790943</c:v>
                </c:pt>
                <c:pt idx="345">
                  <c:v>19.577733395790943</c:v>
                </c:pt>
                <c:pt idx="346">
                  <c:v>19.577733395790943</c:v>
                </c:pt>
                <c:pt idx="347">
                  <c:v>19.577733395790943</c:v>
                </c:pt>
                <c:pt idx="348">
                  <c:v>19.577733395790943</c:v>
                </c:pt>
                <c:pt idx="349">
                  <c:v>19.577733395790943</c:v>
                </c:pt>
                <c:pt idx="350">
                  <c:v>19.577733395790943</c:v>
                </c:pt>
                <c:pt idx="351">
                  <c:v>19.577733395790943</c:v>
                </c:pt>
                <c:pt idx="352">
                  <c:v>19.577733395790943</c:v>
                </c:pt>
                <c:pt idx="353">
                  <c:v>19.577733395790943</c:v>
                </c:pt>
                <c:pt idx="354">
                  <c:v>19.577733395790943</c:v>
                </c:pt>
                <c:pt idx="355">
                  <c:v>19.577733395790943</c:v>
                </c:pt>
                <c:pt idx="356">
                  <c:v>19.577733395790943</c:v>
                </c:pt>
                <c:pt idx="357">
                  <c:v>19.577733395790943</c:v>
                </c:pt>
                <c:pt idx="358">
                  <c:v>19.577733395790943</c:v>
                </c:pt>
                <c:pt idx="359">
                  <c:v>19.577733395790943</c:v>
                </c:pt>
                <c:pt idx="360">
                  <c:v>19.577733395790943</c:v>
                </c:pt>
              </c:numCache>
            </c:numRef>
          </c:yVal>
          <c:smooth val="0"/>
          <c:extLst>
            <c:ext xmlns:c16="http://schemas.microsoft.com/office/drawing/2014/chart" uri="{C3380CC4-5D6E-409C-BE32-E72D297353CC}">
              <c16:uniqueId val="{00000003-A532-448F-9BDF-B6EAD01D671C}"/>
            </c:ext>
          </c:extLst>
        </c:ser>
        <c:dLbls>
          <c:showLegendKey val="0"/>
          <c:showVal val="0"/>
          <c:showCatName val="0"/>
          <c:showSerName val="0"/>
          <c:showPercent val="0"/>
          <c:showBubbleSize val="0"/>
        </c:dLbls>
        <c:axId val="1261972415"/>
        <c:axId val="1261762303"/>
      </c:scatterChart>
      <c:valAx>
        <c:axId val="1215239823"/>
        <c:scaling>
          <c:orientation val="minMax"/>
          <c:max val="180"/>
          <c:min val="-18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3.4941100865676242E-2"/>
          <c:y val="7.7170592089951584E-2"/>
          <c:w val="0.90350874642209444"/>
          <c:h val="6.60336030978629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1.944640187930979E-2"/>
          <c:y val="8.1943327990862236E-2"/>
          <c:w val="0.88543874165855407"/>
          <c:h val="0.82916774644004909"/>
        </c:manualLayout>
      </c:layout>
      <c:scatterChart>
        <c:scatterStyle val="lineMarker"/>
        <c:varyColors val="0"/>
        <c:ser>
          <c:idx val="0"/>
          <c:order val="0"/>
          <c:tx>
            <c:v>Piston Position</c:v>
          </c:tx>
          <c:spPr>
            <a:ln w="28575" cap="rnd">
              <a:solidFill>
                <a:schemeClr val="accent1"/>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Calculations!$I$3:$I$363</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49.018969425504487</c:v>
                </c:pt>
                <c:pt idx="89">
                  <c:v>48.299665356443505</c:v>
                </c:pt>
                <c:pt idx="90">
                  <c:v>47.576392857693158</c:v>
                </c:pt>
                <c:pt idx="91">
                  <c:v>46.849370381505246</c:v>
                </c:pt>
                <c:pt idx="92">
                  <c:v>46.118821249526654</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30.404818139307189</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30.404818139307189</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46.118821249526654</c:v>
                </c:pt>
                <c:pt idx="269">
                  <c:v>46.849370381505246</c:v>
                </c:pt>
                <c:pt idx="270">
                  <c:v>47.576392857693158</c:v>
                </c:pt>
                <c:pt idx="271">
                  <c:v>48.299665356443505</c:v>
                </c:pt>
                <c:pt idx="272">
                  <c:v>49.018969425504487</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yVal>
          <c:smooth val="0"/>
          <c:extLst>
            <c:ext xmlns:c16="http://schemas.microsoft.com/office/drawing/2014/chart" uri="{C3380CC4-5D6E-409C-BE32-E72D297353CC}">
              <c16:uniqueId val="{00000000-E33F-7C4F-90BE-B1D8F206ED55}"/>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Calculations!$M$3:$M$363</c:f>
              <c:numCache>
                <c:formatCode>0.00</c:formatCode>
                <c:ptCount val="361"/>
                <c:pt idx="0">
                  <c:v>-3147.9347868494701</c:v>
                </c:pt>
                <c:pt idx="1">
                  <c:v>-3149.3478776441093</c:v>
                </c:pt>
                <c:pt idx="2">
                  <c:v>-3153.5844138226676</c:v>
                </c:pt>
                <c:pt idx="3">
                  <c:v>-3160.636190411758</c:v>
                </c:pt>
                <c:pt idx="4">
                  <c:v>-3170.489544593519</c:v>
                </c:pt>
                <c:pt idx="5">
                  <c:v>-3183.1253738964169</c:v>
                </c:pt>
                <c:pt idx="6">
                  <c:v>-3198.5191616306906</c:v>
                </c:pt>
                <c:pt idx="7">
                  <c:v>-3216.641009536776</c:v>
                </c:pt>
                <c:pt idx="8">
                  <c:v>-3237.4556776060849</c:v>
                </c:pt>
                <c:pt idx="9">
                  <c:v>-3260.9226310245904</c:v>
                </c:pt>
                <c:pt idx="10">
                  <c:v>-3286.9960941808199</c:v>
                </c:pt>
                <c:pt idx="11">
                  <c:v>-3315.625111671025</c:v>
                </c:pt>
                <c:pt idx="12">
                  <c:v>-3346.7536162256069</c:v>
                </c:pt>
                <c:pt idx="13">
                  <c:v>-3380.3205034722982</c:v>
                </c:pt>
                <c:pt idx="14">
                  <c:v>-3416.2597134429893</c:v>
                </c:pt>
                <c:pt idx="15">
                  <c:v>-3454.5003187227908</c:v>
                </c:pt>
                <c:pt idx="16">
                  <c:v>-3494.9666191315828</c:v>
                </c:pt>
                <c:pt idx="17">
                  <c:v>-3537.5782428201783</c:v>
                </c:pt>
                <c:pt idx="18">
                  <c:v>-3582.2502536552342</c:v>
                </c:pt>
                <c:pt idx="19">
                  <c:v>-3628.8932647591851</c:v>
                </c:pt>
                <c:pt idx="20">
                  <c:v>-3677.4135580638231</c:v>
                </c:pt>
                <c:pt idx="21">
                  <c:v>-3727.7132097286021</c:v>
                </c:pt>
                <c:pt idx="22">
                  <c:v>-3779.6902212674577</c:v>
                </c:pt>
                <c:pt idx="23">
                  <c:v>-3833.2386562207666</c:v>
                </c:pt>
                <c:pt idx="24">
                  <c:v>-3888.2487822021722</c:v>
                </c:pt>
                <c:pt idx="25">
                  <c:v>-3944.6072181432455</c:v>
                </c:pt>
                <c:pt idx="26">
                  <c:v>-4002.1970865524722</c:v>
                </c:pt>
                <c:pt idx="27">
                  <c:v>-4060.8981705987417</c:v>
                </c:pt>
                <c:pt idx="28">
                  <c:v>-4120.5870758234951</c:v>
                </c:pt>
                <c:pt idx="29">
                  <c:v>-4181.1373962798798</c:v>
                </c:pt>
                <c:pt idx="30">
                  <c:v>-4242.4198848916385</c:v>
                </c:pt>
                <c:pt idx="31">
                  <c:v>-4304.3026278192583</c:v>
                </c:pt>
                <c:pt idx="32">
                  <c:v>-4366.6512226157229</c:v>
                </c:pt>
                <c:pt idx="33">
                  <c:v>-4429.3289599495729</c:v>
                </c:pt>
                <c:pt idx="34">
                  <c:v>-4492.1970086683332</c:v>
                </c:pt>
                <c:pt idx="35">
                  <c:v>-4555.1146039712476</c:v>
                </c:pt>
                <c:pt idx="36">
                  <c:v>-4617.9392384562325</c:v>
                </c:pt>
                <c:pt idx="37">
                  <c:v>-4680.5268558023572</c:v>
                </c:pt>
                <c:pt idx="38">
                  <c:v>-4742.7320468457538</c:v>
                </c:pt>
                <c:pt idx="39">
                  <c:v>-4804.4082478038026</c:v>
                </c:pt>
                <c:pt idx="40">
                  <c:v>-4865.4079403996993</c:v>
                </c:pt>
                <c:pt idx="41">
                  <c:v>-4925.5828536369563</c:v>
                </c:pt>
                <c:pt idx="42">
                  <c:v>-4984.7841669713689</c:v>
                </c:pt>
                <c:pt idx="43">
                  <c:v>-5042.8627146259787</c:v>
                </c:pt>
                <c:pt idx="44">
                  <c:v>-5099.669190793149</c:v>
                </c:pt>
                <c:pt idx="45">
                  <c:v>-5155.0543554665846</c:v>
                </c:pt>
                <c:pt idx="46">
                  <c:v>-5208.8692406452101</c:v>
                </c:pt>
                <c:pt idx="47">
                  <c:v>-5260.9653566503039</c:v>
                </c:pt>
                <c:pt idx="48">
                  <c:v>-5311.1948982968997</c:v>
                </c:pt>
                <c:pt idx="49">
                  <c:v>-5359.4109506606319</c:v>
                </c:pt>
                <c:pt idx="50">
                  <c:v>-5405.467694181445</c:v>
                </c:pt>
                <c:pt idx="51">
                  <c:v>-5449.2206088463972</c:v>
                </c:pt>
                <c:pt idx="52">
                  <c:v>-5490.5266771946353</c:v>
                </c:pt>
                <c:pt idx="53">
                  <c:v>-5529.2445858890715</c:v>
                </c:pt>
                <c:pt idx="54">
                  <c:v>-5565.2349256008229</c:v>
                </c:pt>
                <c:pt idx="55">
                  <c:v>-5598.3603889544383</c:v>
                </c:pt>
                <c:pt idx="56">
                  <c:v>-5628.4859662842182</c:v>
                </c:pt>
                <c:pt idx="57">
                  <c:v>-5655.4791389544152</c:v>
                </c:pt>
                <c:pt idx="58">
                  <c:v>-5679.2100699990469</c:v>
                </c:pt>
                <c:pt idx="59">
                  <c:v>-5699.5517918401192</c:v>
                </c:pt>
                <c:pt idx="60">
                  <c:v>-5716.3803908466025</c:v>
                </c:pt>
                <c:pt idx="61">
                  <c:v>-5729.5751885001728</c:v>
                </c:pt>
                <c:pt idx="62">
                  <c:v>-5739.0189189378134</c:v>
                </c:pt>
                <c:pt idx="63">
                  <c:v>-5744.5979026456735</c:v>
                </c:pt>
                <c:pt idx="64">
                  <c:v>-5746.2022160831648</c:v>
                </c:pt>
                <c:pt idx="65">
                  <c:v>-5743.7258570211661</c:v>
                </c:pt>
                <c:pt idx="66">
                  <c:v>-5737.0669053833308</c:v>
                </c:pt>
                <c:pt idx="67">
                  <c:v>-5726.127679384861</c:v>
                </c:pt>
                <c:pt idx="68">
                  <c:v>-5710.8148867688069</c:v>
                </c:pt>
                <c:pt idx="69">
                  <c:v>-5691.0397709458057</c:v>
                </c:pt>
                <c:pt idx="70">
                  <c:v>-5666.7182518493055</c:v>
                </c:pt>
                <c:pt idx="71">
                  <c:v>-5637.7710613247255</c:v>
                </c:pt>
                <c:pt idx="72">
                  <c:v>-5604.1238728775425</c:v>
                </c:pt>
                <c:pt idx="73">
                  <c:v>-5565.7074256121159</c:v>
                </c:pt>
                <c:pt idx="74">
                  <c:v>-5522.4576422001182</c:v>
                </c:pt>
                <c:pt idx="75">
                  <c:v>-5474.3157407245653</c:v>
                </c:pt>
                <c:pt idx="76">
                  <c:v>-5421.2283402529301</c:v>
                </c:pt>
                <c:pt idx="77">
                  <c:v>-5363.1475600003587</c:v>
                </c:pt>
                <c:pt idx="78">
                  <c:v>-5300.0311119517764</c:v>
                </c:pt>
                <c:pt idx="79">
                  <c:v>-5231.8423868196005</c:v>
                </c:pt>
                <c:pt idx="80">
                  <c:v>-5158.5505332218263</c:v>
                </c:pt>
                <c:pt idx="81">
                  <c:v>-5080.130529973525</c:v>
                </c:pt>
                <c:pt idx="82">
                  <c:v>-4996.5632513930623</c:v>
                </c:pt>
                <c:pt idx="83">
                  <c:v>-4907.835525532897</c:v>
                </c:pt>
                <c:pt idx="84">
                  <c:v>-4813.9401852533565</c:v>
                </c:pt>
                <c:pt idx="85">
                  <c:v>-4714.8761120665067</c:v>
                </c:pt>
                <c:pt idx="86">
                  <c:v>-4610.6482726859967</c:v>
                </c:pt>
                <c:pt idx="87">
                  <c:v>-4501.2677482276331</c:v>
                </c:pt>
                <c:pt idx="88">
                  <c:v>-4386.7517560143588</c:v>
                </c:pt>
                <c:pt idx="89">
                  <c:v>-4267.1236639483441</c:v>
                </c:pt>
                <c:pt idx="90">
                  <c:v>-4142.4129974218658</c:v>
                </c:pt>
                <c:pt idx="91">
                  <c:v>-4012.6554387478377</c:v>
                </c:pt>
                <c:pt idx="92">
                  <c:v>-3877.8928190998331</c:v>
                </c:pt>
                <c:pt idx="93">
                  <c:v>-3738.1731029606976</c:v>
                </c:pt>
                <c:pt idx="94">
                  <c:v>-3593.5503650878672</c:v>
                </c:pt>
                <c:pt idx="95">
                  <c:v>-3444.0847600126817</c:v>
                </c:pt>
                <c:pt idx="96">
                  <c:v>-3289.8424841001065</c:v>
                </c:pt>
                <c:pt idx="97">
                  <c:v>-3130.8957302042586</c:v>
                </c:pt>
                <c:pt idx="98">
                  <c:v>-2967.3226349642946</c:v>
                </c:pt>
                <c:pt idx="99">
                  <c:v>-2799.2072187940857</c:v>
                </c:pt>
                <c:pt idx="100">
                  <c:v>-2626.6393186281025</c:v>
                </c:pt>
                <c:pt idx="101">
                  <c:v>-2449.7145134947314</c:v>
                </c:pt>
                <c:pt idx="102">
                  <c:v>-2268.5340429970574</c:v>
                </c:pt>
                <c:pt idx="103">
                  <c:v>-2083.2047187897638</c:v>
                </c:pt>
                <c:pt idx="104">
                  <c:v>-1893.8388291494114</c:v>
                </c:pt>
                <c:pt idx="105">
                  <c:v>-1700.5540367437941</c:v>
                </c:pt>
                <c:pt idx="106">
                  <c:v>-1503.4732697143781</c:v>
                </c:pt>
                <c:pt idx="107">
                  <c:v>-1302.7246061940407</c:v>
                </c:pt>
                <c:pt idx="108">
                  <c:v>-1098.4411523903691</c:v>
                </c:pt>
                <c:pt idx="109">
                  <c:v>-890.76091437264404</c:v>
                </c:pt>
                <c:pt idx="110">
                  <c:v>-679.82666370839536</c:v>
                </c:pt>
                <c:pt idx="111">
                  <c:v>-465.78579710291922</c:v>
                </c:pt>
                <c:pt idx="112">
                  <c:v>-248.79019020255188</c:v>
                </c:pt>
                <c:pt idx="113">
                  <c:v>-28.996045729629408</c:v>
                </c:pt>
                <c:pt idx="114">
                  <c:v>193.43626387591226</c:v>
                </c:pt>
                <c:pt idx="115">
                  <c:v>418.3423591266577</c:v>
                </c:pt>
                <c:pt idx="116">
                  <c:v>645.55402128130697</c:v>
                </c:pt>
                <c:pt idx="117">
                  <c:v>874.89936506721062</c:v>
                </c:pt>
                <c:pt idx="118">
                  <c:v>1106.2030161312287</c:v>
                </c:pt>
                <c:pt idx="119">
                  <c:v>1339.2862930124522</c:v>
                </c:pt>
                <c:pt idx="120">
                  <c:v>1573.9673934247367</c:v>
                </c:pt>
                <c:pt idx="121">
                  <c:v>1810.0615846316578</c:v>
                </c:pt>
                <c:pt idx="122">
                  <c:v>2047.3813976914389</c:v>
                </c:pt>
                <c:pt idx="123">
                  <c:v>2285.7368253445484</c:v>
                </c:pt>
                <c:pt idx="124">
                  <c:v>2524.9355233122119</c:v>
                </c:pt>
                <c:pt idx="125">
                  <c:v>2764.7830147697591</c:v>
                </c:pt>
                <c:pt idx="126">
                  <c:v>3005.082897754779</c:v>
                </c:pt>
                <c:pt idx="127">
                  <c:v>3245.6370552664066</c:v>
                </c:pt>
                <c:pt idx="128">
                  <c:v>3486.2458678086359</c:v>
                </c:pt>
                <c:pt idx="129">
                  <c:v>3726.7084281275115</c:v>
                </c:pt>
                <c:pt idx="130">
                  <c:v>3966.8227578892179</c:v>
                </c:pt>
                <c:pt idx="131">
                  <c:v>4206.3860260436695</c:v>
                </c:pt>
                <c:pt idx="132">
                  <c:v>4445.1947686159765</c:v>
                </c:pt>
                <c:pt idx="133">
                  <c:v>4683.0451096663392</c:v>
                </c:pt>
                <c:pt idx="134">
                  <c:v>4919.732983157367</c:v>
                </c:pt>
                <c:pt idx="135">
                  <c:v>5155.0543554665846</c:v>
                </c:pt>
                <c:pt idx="136">
                  <c:v>5388.8054482809939</c:v>
                </c:pt>
                <c:pt idx="137">
                  <c:v>5620.7829616099416</c:v>
                </c:pt>
                <c:pt idx="138">
                  <c:v>5850.7842966522931</c:v>
                </c:pt>
                <c:pt idx="139">
                  <c:v>6078.6077782539178</c:v>
                </c:pt>
                <c:pt idx="140">
                  <c:v>6304.052876691926</c:v>
                </c:pt>
                <c:pt idx="141">
                  <c:v>6526.9204285226897</c:v>
                </c:pt>
                <c:pt idx="142">
                  <c:v>6747.0128562317514</c:v>
                </c:pt>
                <c:pt idx="143">
                  <c:v>6964.1343864250239</c:v>
                </c:pt>
                <c:pt idx="144">
                  <c:v>7178.0912663022773</c:v>
                </c:pt>
                <c:pt idx="145">
                  <c:v>7388.6919781559291</c:v>
                </c:pt>
                <c:pt idx="146">
                  <c:v>7595.747451640339</c:v>
                </c:pt>
                <c:pt idx="147">
                  <c:v>7799.0712735594389</c:v>
                </c:pt>
                <c:pt idx="148">
                  <c:v>7998.4798949233291</c:v>
                </c:pt>
                <c:pt idx="149">
                  <c:v>8193.792835027718</c:v>
                </c:pt>
                <c:pt idx="150">
                  <c:v>8384.8328823135071</c:v>
                </c:pt>
                <c:pt idx="151">
                  <c:v>8571.4262917676006</c:v>
                </c:pt>
                <c:pt idx="152">
                  <c:v>8753.4029786300816</c:v>
                </c:pt>
                <c:pt idx="153">
                  <c:v>8930.5967081772051</c:v>
                </c:pt>
                <c:pt idx="154">
                  <c:v>9102.8452813543317</c:v>
                </c:pt>
                <c:pt idx="155">
                  <c:v>9269.9907160377552</c:v>
                </c:pt>
                <c:pt idx="156">
                  <c:v>9431.8794237095899</c:v>
                </c:pt>
                <c:pt idx="157">
                  <c:v>9588.3623813352551</c:v>
                </c:pt>
                <c:pt idx="158">
                  <c:v>9739.295298238816</c:v>
                </c:pt>
                <c:pt idx="159">
                  <c:v>9884.5387777773267</c:v>
                </c:pt>
                <c:pt idx="160">
                  <c:v>10023.958473621526</c:v>
                </c:pt>
                <c:pt idx="161">
                  <c:v>10157.425240456556</c:v>
                </c:pt>
                <c:pt idx="162">
                  <c:v>10284.815278923146</c:v>
                </c:pt>
                <c:pt idx="163">
                  <c:v>10406.010274626336</c:v>
                </c:pt>
                <c:pt idx="164">
                  <c:v>10520.897531046079</c:v>
                </c:pt>
                <c:pt idx="165">
                  <c:v>10629.370096191149</c:v>
                </c:pt>
                <c:pt idx="166">
                  <c:v>10731.326882845329</c:v>
                </c:pt>
                <c:pt idx="167">
                  <c:v>10826.672782262422</c:v>
                </c:pt>
                <c:pt idx="168">
                  <c:v>10915.318771174443</c:v>
                </c:pt>
                <c:pt idx="169">
                  <c:v>10997.182011985356</c:v>
                </c:pt>
                <c:pt idx="170">
                  <c:v>11072.18594603075</c:v>
                </c:pt>
                <c:pt idx="171">
                  <c:v>11140.260379792202</c:v>
                </c:pt>
                <c:pt idx="172">
                  <c:v>11201.341563963444</c:v>
                </c:pt>
                <c:pt idx="173">
                  <c:v>11255.372265273932</c:v>
                </c:pt>
                <c:pt idx="174">
                  <c:v>11302.301830984154</c:v>
                </c:pt>
                <c:pt idx="175">
                  <c:v>11342.086245975604</c:v>
                </c:pt>
                <c:pt idx="176">
                  <c:v>11374.688182367383</c:v>
                </c:pt>
                <c:pt idx="177">
                  <c:v>11400.077041600089</c:v>
                </c:pt>
                <c:pt idx="178">
                  <c:v>11418.22898893686</c:v>
                </c:pt>
                <c:pt idx="179">
                  <c:v>11429.126980340292</c:v>
                </c:pt>
                <c:pt idx="180">
                  <c:v>11432.760781693205</c:v>
                </c:pt>
                <c:pt idx="181">
                  <c:v>11429.126980340292</c:v>
                </c:pt>
                <c:pt idx="182">
                  <c:v>11418.22898893686</c:v>
                </c:pt>
                <c:pt idx="183">
                  <c:v>11400.077041600089</c:v>
                </c:pt>
                <c:pt idx="184">
                  <c:v>11374.688182367383</c:v>
                </c:pt>
                <c:pt idx="185">
                  <c:v>11342.086245975604</c:v>
                </c:pt>
                <c:pt idx="186">
                  <c:v>11302.301830984154</c:v>
                </c:pt>
                <c:pt idx="187">
                  <c:v>11255.372265273932</c:v>
                </c:pt>
                <c:pt idx="188">
                  <c:v>11201.341563963444</c:v>
                </c:pt>
                <c:pt idx="189">
                  <c:v>11140.260379792202</c:v>
                </c:pt>
                <c:pt idx="190">
                  <c:v>11072.18594603075</c:v>
                </c:pt>
                <c:pt idx="191">
                  <c:v>10997.182011985356</c:v>
                </c:pt>
                <c:pt idx="192">
                  <c:v>10915.318771174443</c:v>
                </c:pt>
                <c:pt idx="193">
                  <c:v>10826.672782262422</c:v>
                </c:pt>
                <c:pt idx="194">
                  <c:v>10731.326882845329</c:v>
                </c:pt>
                <c:pt idx="195">
                  <c:v>10629.370096191149</c:v>
                </c:pt>
                <c:pt idx="196">
                  <c:v>10520.897531046079</c:v>
                </c:pt>
                <c:pt idx="197">
                  <c:v>10406.010274626336</c:v>
                </c:pt>
                <c:pt idx="198">
                  <c:v>10284.815278923146</c:v>
                </c:pt>
                <c:pt idx="199">
                  <c:v>10157.425240456556</c:v>
                </c:pt>
                <c:pt idx="200">
                  <c:v>10023.958473621526</c:v>
                </c:pt>
                <c:pt idx="201">
                  <c:v>9884.5387777773267</c:v>
                </c:pt>
                <c:pt idx="202">
                  <c:v>9739.295298238816</c:v>
                </c:pt>
                <c:pt idx="203">
                  <c:v>9588.3623813352551</c:v>
                </c:pt>
                <c:pt idx="204">
                  <c:v>9431.8794237095899</c:v>
                </c:pt>
                <c:pt idx="205">
                  <c:v>9269.9907160377552</c:v>
                </c:pt>
                <c:pt idx="206">
                  <c:v>9102.8452813543317</c:v>
                </c:pt>
                <c:pt idx="207">
                  <c:v>8930.5967081772051</c:v>
                </c:pt>
                <c:pt idx="208">
                  <c:v>8753.4029786300816</c:v>
                </c:pt>
                <c:pt idx="209">
                  <c:v>8571.4262917676006</c:v>
                </c:pt>
                <c:pt idx="210">
                  <c:v>8384.8328823135071</c:v>
                </c:pt>
                <c:pt idx="211">
                  <c:v>8193.792835027718</c:v>
                </c:pt>
                <c:pt idx="212">
                  <c:v>7998.4798949233291</c:v>
                </c:pt>
                <c:pt idx="213">
                  <c:v>7799.0712735594389</c:v>
                </c:pt>
                <c:pt idx="214">
                  <c:v>7595.747451640339</c:v>
                </c:pt>
                <c:pt idx="215">
                  <c:v>7388.6919781559291</c:v>
                </c:pt>
                <c:pt idx="216">
                  <c:v>7178.0912663022773</c:v>
                </c:pt>
                <c:pt idx="217">
                  <c:v>6964.1343864250239</c:v>
                </c:pt>
                <c:pt idx="218">
                  <c:v>6747.0128562317514</c:v>
                </c:pt>
                <c:pt idx="219">
                  <c:v>6526.9204285226897</c:v>
                </c:pt>
                <c:pt idx="220">
                  <c:v>6304.052876691926</c:v>
                </c:pt>
                <c:pt idx="221">
                  <c:v>6078.6077782539178</c:v>
                </c:pt>
                <c:pt idx="222">
                  <c:v>5850.7842966522931</c:v>
                </c:pt>
                <c:pt idx="223">
                  <c:v>5620.7829616099416</c:v>
                </c:pt>
                <c:pt idx="224">
                  <c:v>5388.8054482809939</c:v>
                </c:pt>
                <c:pt idx="225">
                  <c:v>5155.0543554665846</c:v>
                </c:pt>
                <c:pt idx="226">
                  <c:v>4919.732983157367</c:v>
                </c:pt>
                <c:pt idx="227">
                  <c:v>4683.0451096663392</c:v>
                </c:pt>
                <c:pt idx="228">
                  <c:v>4445.1947686159765</c:v>
                </c:pt>
                <c:pt idx="229">
                  <c:v>4206.3860260436695</c:v>
                </c:pt>
                <c:pt idx="230">
                  <c:v>3966.8227578892179</c:v>
                </c:pt>
                <c:pt idx="231">
                  <c:v>3726.7084281275115</c:v>
                </c:pt>
                <c:pt idx="232">
                  <c:v>3486.2458678086359</c:v>
                </c:pt>
                <c:pt idx="233">
                  <c:v>3245.6370552664066</c:v>
                </c:pt>
                <c:pt idx="234">
                  <c:v>3005.082897754779</c:v>
                </c:pt>
                <c:pt idx="235">
                  <c:v>2764.7830147697591</c:v>
                </c:pt>
                <c:pt idx="236">
                  <c:v>2524.9355233122119</c:v>
                </c:pt>
                <c:pt idx="237">
                  <c:v>2285.7368253445484</c:v>
                </c:pt>
                <c:pt idx="238">
                  <c:v>2047.3813976914389</c:v>
                </c:pt>
                <c:pt idx="239">
                  <c:v>1810.0615846316578</c:v>
                </c:pt>
                <c:pt idx="240">
                  <c:v>1573.9673934247367</c:v>
                </c:pt>
                <c:pt idx="241">
                  <c:v>1339.2862930124522</c:v>
                </c:pt>
                <c:pt idx="242">
                  <c:v>1106.2030161312287</c:v>
                </c:pt>
                <c:pt idx="243">
                  <c:v>874.89936506721062</c:v>
                </c:pt>
                <c:pt idx="244">
                  <c:v>645.55402128130697</c:v>
                </c:pt>
                <c:pt idx="245">
                  <c:v>418.3423591266577</c:v>
                </c:pt>
                <c:pt idx="246">
                  <c:v>193.43626387591226</c:v>
                </c:pt>
                <c:pt idx="247">
                  <c:v>-28.996045729629408</c:v>
                </c:pt>
                <c:pt idx="248">
                  <c:v>-248.79019020255188</c:v>
                </c:pt>
                <c:pt idx="249">
                  <c:v>-465.78579710291922</c:v>
                </c:pt>
                <c:pt idx="250">
                  <c:v>-679.82666370839536</c:v>
                </c:pt>
                <c:pt idx="251">
                  <c:v>-890.76091437264404</c:v>
                </c:pt>
                <c:pt idx="252">
                  <c:v>-1098.4411523903691</c:v>
                </c:pt>
                <c:pt idx="253">
                  <c:v>-1302.7246061940407</c:v>
                </c:pt>
                <c:pt idx="254">
                  <c:v>-1503.4732697143781</c:v>
                </c:pt>
                <c:pt idx="255">
                  <c:v>-1700.5540367437941</c:v>
                </c:pt>
                <c:pt idx="256">
                  <c:v>-1893.8388291494114</c:v>
                </c:pt>
                <c:pt idx="257">
                  <c:v>-2083.2047187897638</c:v>
                </c:pt>
                <c:pt idx="258">
                  <c:v>-2268.5340429970574</c:v>
                </c:pt>
                <c:pt idx="259">
                  <c:v>-2449.7145134947314</c:v>
                </c:pt>
                <c:pt idx="260">
                  <c:v>-2626.6393186281025</c:v>
                </c:pt>
                <c:pt idx="261">
                  <c:v>-2799.2072187940857</c:v>
                </c:pt>
                <c:pt idx="262">
                  <c:v>-2967.3226349642946</c:v>
                </c:pt>
                <c:pt idx="263">
                  <c:v>-3130.8957302042586</c:v>
                </c:pt>
                <c:pt idx="264">
                  <c:v>-3289.8424841001065</c:v>
                </c:pt>
                <c:pt idx="265">
                  <c:v>-3444.0847600126817</c:v>
                </c:pt>
                <c:pt idx="266">
                  <c:v>-3593.5503650878672</c:v>
                </c:pt>
                <c:pt idx="267">
                  <c:v>-3738.1731029606976</c:v>
                </c:pt>
                <c:pt idx="268">
                  <c:v>-3877.8928190998331</c:v>
                </c:pt>
                <c:pt idx="269">
                  <c:v>-4012.6554387478377</c:v>
                </c:pt>
                <c:pt idx="270">
                  <c:v>-4142.4129974218658</c:v>
                </c:pt>
                <c:pt idx="271">
                  <c:v>-4267.1236639483441</c:v>
                </c:pt>
                <c:pt idx="272">
                  <c:v>-4386.7517560143588</c:v>
                </c:pt>
                <c:pt idx="273">
                  <c:v>-4501.2677482276331</c:v>
                </c:pt>
                <c:pt idx="274">
                  <c:v>-4610.6482726859967</c:v>
                </c:pt>
                <c:pt idx="275">
                  <c:v>-4714.8761120665067</c:v>
                </c:pt>
                <c:pt idx="276">
                  <c:v>-4813.9401852533565</c:v>
                </c:pt>
                <c:pt idx="277">
                  <c:v>-4907.835525532897</c:v>
                </c:pt>
                <c:pt idx="278">
                  <c:v>-4996.5632513930623</c:v>
                </c:pt>
                <c:pt idx="279">
                  <c:v>-5080.130529973525</c:v>
                </c:pt>
                <c:pt idx="280">
                  <c:v>-5158.5505332218263</c:v>
                </c:pt>
                <c:pt idx="281">
                  <c:v>-5231.8423868196005</c:v>
                </c:pt>
                <c:pt idx="282">
                  <c:v>-5300.0311119517764</c:v>
                </c:pt>
                <c:pt idx="283">
                  <c:v>-5363.1475600003587</c:v>
                </c:pt>
                <c:pt idx="284">
                  <c:v>-5421.2283402529301</c:v>
                </c:pt>
                <c:pt idx="285">
                  <c:v>-5474.3157407245653</c:v>
                </c:pt>
                <c:pt idx="286">
                  <c:v>-5522.4576422001182</c:v>
                </c:pt>
                <c:pt idx="287">
                  <c:v>-5565.7074256121159</c:v>
                </c:pt>
                <c:pt idx="288">
                  <c:v>-5604.1238728775425</c:v>
                </c:pt>
                <c:pt idx="289">
                  <c:v>-5637.7710613247255</c:v>
                </c:pt>
                <c:pt idx="290">
                  <c:v>-5666.7182518493055</c:v>
                </c:pt>
                <c:pt idx="291">
                  <c:v>-5691.0397709458057</c:v>
                </c:pt>
                <c:pt idx="292">
                  <c:v>-5710.8148867688069</c:v>
                </c:pt>
                <c:pt idx="293">
                  <c:v>-5726.127679384861</c:v>
                </c:pt>
                <c:pt idx="294">
                  <c:v>-5737.0669053833308</c:v>
                </c:pt>
                <c:pt idx="295">
                  <c:v>-5743.7258570211661</c:v>
                </c:pt>
                <c:pt idx="296">
                  <c:v>-5746.2022160831648</c:v>
                </c:pt>
                <c:pt idx="297">
                  <c:v>-5744.5979026456735</c:v>
                </c:pt>
                <c:pt idx="298">
                  <c:v>-5739.0189189378134</c:v>
                </c:pt>
                <c:pt idx="299">
                  <c:v>-5729.5751885001728</c:v>
                </c:pt>
                <c:pt idx="300">
                  <c:v>-5716.3803908466025</c:v>
                </c:pt>
                <c:pt idx="301">
                  <c:v>-5699.5517918401192</c:v>
                </c:pt>
                <c:pt idx="302">
                  <c:v>-5679.2100699990469</c:v>
                </c:pt>
                <c:pt idx="303">
                  <c:v>-5655.4791389544152</c:v>
                </c:pt>
                <c:pt idx="304">
                  <c:v>-5628.4859662842182</c:v>
                </c:pt>
                <c:pt idx="305">
                  <c:v>-5598.3603889544383</c:v>
                </c:pt>
                <c:pt idx="306">
                  <c:v>-5565.2349256008229</c:v>
                </c:pt>
                <c:pt idx="307">
                  <c:v>-5529.2445858890715</c:v>
                </c:pt>
                <c:pt idx="308">
                  <c:v>-5490.5266771946353</c:v>
                </c:pt>
                <c:pt idx="309">
                  <c:v>-5449.2206088463972</c:v>
                </c:pt>
                <c:pt idx="310">
                  <c:v>-5405.467694181445</c:v>
                </c:pt>
                <c:pt idx="311">
                  <c:v>-5359.4109506606319</c:v>
                </c:pt>
                <c:pt idx="312">
                  <c:v>-5311.1948982968997</c:v>
                </c:pt>
                <c:pt idx="313">
                  <c:v>-5260.9653566503039</c:v>
                </c:pt>
                <c:pt idx="314">
                  <c:v>-5208.8692406452101</c:v>
                </c:pt>
                <c:pt idx="315">
                  <c:v>-5155.0543554665846</c:v>
                </c:pt>
                <c:pt idx="316">
                  <c:v>-5099.669190793149</c:v>
                </c:pt>
                <c:pt idx="317">
                  <c:v>-5042.8627146259787</c:v>
                </c:pt>
                <c:pt idx="318">
                  <c:v>-4984.7841669713689</c:v>
                </c:pt>
                <c:pt idx="319">
                  <c:v>-4925.5828536369563</c:v>
                </c:pt>
                <c:pt idx="320">
                  <c:v>-4865.4079403996993</c:v>
                </c:pt>
                <c:pt idx="321">
                  <c:v>-4804.4082478038026</c:v>
                </c:pt>
                <c:pt idx="322">
                  <c:v>-4742.7320468457538</c:v>
                </c:pt>
                <c:pt idx="323">
                  <c:v>-4680.5268558023572</c:v>
                </c:pt>
                <c:pt idx="324">
                  <c:v>-4617.9392384562325</c:v>
                </c:pt>
                <c:pt idx="325">
                  <c:v>-4555.1146039712476</c:v>
                </c:pt>
                <c:pt idx="326">
                  <c:v>-4492.1970086683332</c:v>
                </c:pt>
                <c:pt idx="327">
                  <c:v>-4429.3289599495729</c:v>
                </c:pt>
                <c:pt idx="328">
                  <c:v>-4366.6512226157229</c:v>
                </c:pt>
                <c:pt idx="329">
                  <c:v>-4304.3026278192583</c:v>
                </c:pt>
                <c:pt idx="330">
                  <c:v>-4242.4198848916385</c:v>
                </c:pt>
                <c:pt idx="331">
                  <c:v>-4181.1373962798798</c:v>
                </c:pt>
                <c:pt idx="332">
                  <c:v>-4120.5870758234951</c:v>
                </c:pt>
                <c:pt idx="333">
                  <c:v>-4060.8981705987417</c:v>
                </c:pt>
                <c:pt idx="334">
                  <c:v>-4002.1970865524722</c:v>
                </c:pt>
                <c:pt idx="335">
                  <c:v>-3944.6072181432455</c:v>
                </c:pt>
                <c:pt idx="336">
                  <c:v>-3888.2487822021722</c:v>
                </c:pt>
                <c:pt idx="337">
                  <c:v>-3833.2386562207666</c:v>
                </c:pt>
                <c:pt idx="338">
                  <c:v>-3779.6902212674577</c:v>
                </c:pt>
                <c:pt idx="339">
                  <c:v>-3727.7132097286021</c:v>
                </c:pt>
                <c:pt idx="340">
                  <c:v>-3677.4135580638231</c:v>
                </c:pt>
                <c:pt idx="341">
                  <c:v>-3628.8932647591851</c:v>
                </c:pt>
                <c:pt idx="342">
                  <c:v>-3582.2502536552342</c:v>
                </c:pt>
                <c:pt idx="343">
                  <c:v>-3537.5782428201783</c:v>
                </c:pt>
                <c:pt idx="344">
                  <c:v>-3494.9666191315828</c:v>
                </c:pt>
                <c:pt idx="345">
                  <c:v>-3454.5003187227908</c:v>
                </c:pt>
                <c:pt idx="346">
                  <c:v>-3416.2597134429893</c:v>
                </c:pt>
                <c:pt idx="347">
                  <c:v>-3380.3205034722982</c:v>
                </c:pt>
                <c:pt idx="348">
                  <c:v>-3346.7536162256069</c:v>
                </c:pt>
                <c:pt idx="349">
                  <c:v>-3315.625111671025</c:v>
                </c:pt>
                <c:pt idx="350">
                  <c:v>-3286.9960941808199</c:v>
                </c:pt>
                <c:pt idx="351">
                  <c:v>-3260.9226310245904</c:v>
                </c:pt>
                <c:pt idx="352">
                  <c:v>-3237.4556776060849</c:v>
                </c:pt>
                <c:pt idx="353">
                  <c:v>-3216.641009536776</c:v>
                </c:pt>
                <c:pt idx="354">
                  <c:v>-3198.5191616306906</c:v>
                </c:pt>
                <c:pt idx="355">
                  <c:v>-3183.1253738964169</c:v>
                </c:pt>
                <c:pt idx="356">
                  <c:v>-3170.489544593519</c:v>
                </c:pt>
                <c:pt idx="357">
                  <c:v>-3160.636190411758</c:v>
                </c:pt>
                <c:pt idx="358">
                  <c:v>-3153.5844138226676</c:v>
                </c:pt>
                <c:pt idx="359">
                  <c:v>-3149.3478776441093</c:v>
                </c:pt>
                <c:pt idx="360">
                  <c:v>-3147.9347868494701</c:v>
                </c:pt>
              </c:numCache>
            </c:numRef>
          </c:yVal>
          <c:smooth val="0"/>
          <c:extLst>
            <c:ext xmlns:c16="http://schemas.microsoft.com/office/drawing/2014/chart" uri="{C3380CC4-5D6E-409C-BE32-E72D297353CC}">
              <c16:uniqueId val="{00000001-E33F-7C4F-90BE-B1D8F206ED55}"/>
            </c:ext>
          </c:extLst>
        </c:ser>
        <c:dLbls>
          <c:showLegendKey val="0"/>
          <c:showVal val="0"/>
          <c:showCatName val="0"/>
          <c:showSerName val="0"/>
          <c:showPercent val="0"/>
          <c:showBubbleSize val="0"/>
        </c:dLbls>
        <c:axId val="1261972415"/>
        <c:axId val="1261762303"/>
      </c:scatterChart>
      <c:valAx>
        <c:axId val="1215239823"/>
        <c:scaling>
          <c:orientation val="minMax"/>
          <c:max val="180"/>
          <c:min val="-180"/>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legend>
      <c:legendPos val="r"/>
      <c:layout>
        <c:manualLayout>
          <c:xMode val="edge"/>
          <c:yMode val="edge"/>
          <c:x val="0.31980877773028238"/>
          <c:y val="7.900507892386896E-2"/>
          <c:w val="0.33003924239570209"/>
          <c:h val="7.07497231103415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0"/>
              <a:t>Cylinder Volume vs Crank Angle</a:t>
            </a:r>
          </a:p>
        </c:rich>
      </c:tx>
      <c:overlay val="0"/>
    </c:title>
    <c:autoTitleDeleted val="0"/>
    <c:plotArea>
      <c:layout/>
      <c:scatterChart>
        <c:scatterStyle val="smoothMarker"/>
        <c:varyColors val="0"/>
        <c:ser>
          <c:idx val="0"/>
          <c:order val="0"/>
          <c:tx>
            <c:strRef>
              <c:f>Calculations!$N$1</c:f>
              <c:strCache>
                <c:ptCount val="1"/>
                <c:pt idx="0">
                  <c:v>Cylinder Volume </c:v>
                </c:pt>
              </c:strCache>
            </c:strRef>
          </c:tx>
          <c:marker>
            <c:symbol val="none"/>
          </c:marker>
          <c:xVal>
            <c:strRef>
              <c:f>Calculations!$H$2:$H$366</c:f>
              <c:strCache>
                <c:ptCount val="362"/>
                <c:pt idx="0">
                  <c:v>Deg</c:v>
                </c:pt>
                <c:pt idx="1">
                  <c:v>-180</c:v>
                </c:pt>
                <c:pt idx="2">
                  <c:v>-179</c:v>
                </c:pt>
                <c:pt idx="3">
                  <c:v>-178</c:v>
                </c:pt>
                <c:pt idx="4">
                  <c:v>-177</c:v>
                </c:pt>
                <c:pt idx="5">
                  <c:v>-176</c:v>
                </c:pt>
                <c:pt idx="6">
                  <c:v>-175</c:v>
                </c:pt>
                <c:pt idx="7">
                  <c:v>-174</c:v>
                </c:pt>
                <c:pt idx="8">
                  <c:v>-173</c:v>
                </c:pt>
                <c:pt idx="9">
                  <c:v>-172</c:v>
                </c:pt>
                <c:pt idx="10">
                  <c:v>-171</c:v>
                </c:pt>
                <c:pt idx="11">
                  <c:v>-170</c:v>
                </c:pt>
                <c:pt idx="12">
                  <c:v>-169</c:v>
                </c:pt>
                <c:pt idx="13">
                  <c:v>-168</c:v>
                </c:pt>
                <c:pt idx="14">
                  <c:v>-167</c:v>
                </c:pt>
                <c:pt idx="15">
                  <c:v>-166</c:v>
                </c:pt>
                <c:pt idx="16">
                  <c:v>-165</c:v>
                </c:pt>
                <c:pt idx="17">
                  <c:v>-164</c:v>
                </c:pt>
                <c:pt idx="18">
                  <c:v>-163</c:v>
                </c:pt>
                <c:pt idx="19">
                  <c:v>-162</c:v>
                </c:pt>
                <c:pt idx="20">
                  <c:v>-161</c:v>
                </c:pt>
                <c:pt idx="21">
                  <c:v>-160</c:v>
                </c:pt>
                <c:pt idx="22">
                  <c:v>-159</c:v>
                </c:pt>
                <c:pt idx="23">
                  <c:v>-158</c:v>
                </c:pt>
                <c:pt idx="24">
                  <c:v>-157</c:v>
                </c:pt>
                <c:pt idx="25">
                  <c:v>-156</c:v>
                </c:pt>
                <c:pt idx="26">
                  <c:v>-155</c:v>
                </c:pt>
                <c:pt idx="27">
                  <c:v>-154</c:v>
                </c:pt>
                <c:pt idx="28">
                  <c:v>-153</c:v>
                </c:pt>
                <c:pt idx="29">
                  <c:v>-152</c:v>
                </c:pt>
                <c:pt idx="30">
                  <c:v>-151</c:v>
                </c:pt>
                <c:pt idx="31">
                  <c:v>-150</c:v>
                </c:pt>
                <c:pt idx="32">
                  <c:v>-149</c:v>
                </c:pt>
                <c:pt idx="33">
                  <c:v>-148</c:v>
                </c:pt>
                <c:pt idx="34">
                  <c:v>-147</c:v>
                </c:pt>
                <c:pt idx="35">
                  <c:v>-146</c:v>
                </c:pt>
                <c:pt idx="36">
                  <c:v>-145</c:v>
                </c:pt>
                <c:pt idx="37">
                  <c:v>-144</c:v>
                </c:pt>
                <c:pt idx="38">
                  <c:v>-143</c:v>
                </c:pt>
                <c:pt idx="39">
                  <c:v>-142</c:v>
                </c:pt>
                <c:pt idx="40">
                  <c:v>-141</c:v>
                </c:pt>
                <c:pt idx="41">
                  <c:v>-140</c:v>
                </c:pt>
                <c:pt idx="42">
                  <c:v>-139</c:v>
                </c:pt>
                <c:pt idx="43">
                  <c:v>-138</c:v>
                </c:pt>
                <c:pt idx="44">
                  <c:v>-137</c:v>
                </c:pt>
                <c:pt idx="45">
                  <c:v>-136</c:v>
                </c:pt>
                <c:pt idx="46">
                  <c:v>-135</c:v>
                </c:pt>
                <c:pt idx="47">
                  <c:v>-134</c:v>
                </c:pt>
                <c:pt idx="48">
                  <c:v>-133</c:v>
                </c:pt>
                <c:pt idx="49">
                  <c:v>-132</c:v>
                </c:pt>
                <c:pt idx="50">
                  <c:v>-131</c:v>
                </c:pt>
                <c:pt idx="51">
                  <c:v>-130</c:v>
                </c:pt>
                <c:pt idx="52">
                  <c:v>-129</c:v>
                </c:pt>
                <c:pt idx="53">
                  <c:v>-128</c:v>
                </c:pt>
                <c:pt idx="54">
                  <c:v>-127</c:v>
                </c:pt>
                <c:pt idx="55">
                  <c:v>-126</c:v>
                </c:pt>
                <c:pt idx="56">
                  <c:v>-125</c:v>
                </c:pt>
                <c:pt idx="57">
                  <c:v>-124</c:v>
                </c:pt>
                <c:pt idx="58">
                  <c:v>-123</c:v>
                </c:pt>
                <c:pt idx="59">
                  <c:v>-122</c:v>
                </c:pt>
                <c:pt idx="60">
                  <c:v>-121</c:v>
                </c:pt>
                <c:pt idx="61">
                  <c:v>-120</c:v>
                </c:pt>
                <c:pt idx="62">
                  <c:v>-119</c:v>
                </c:pt>
                <c:pt idx="63">
                  <c:v>-118</c:v>
                </c:pt>
                <c:pt idx="64">
                  <c:v>-117</c:v>
                </c:pt>
                <c:pt idx="65">
                  <c:v>-116</c:v>
                </c:pt>
                <c:pt idx="66">
                  <c:v>-115</c:v>
                </c:pt>
                <c:pt idx="67">
                  <c:v>-114</c:v>
                </c:pt>
                <c:pt idx="68">
                  <c:v>-113</c:v>
                </c:pt>
                <c:pt idx="69">
                  <c:v>-112</c:v>
                </c:pt>
                <c:pt idx="70">
                  <c:v>-111</c:v>
                </c:pt>
                <c:pt idx="71">
                  <c:v>-110</c:v>
                </c:pt>
                <c:pt idx="72">
                  <c:v>-109</c:v>
                </c:pt>
                <c:pt idx="73">
                  <c:v>-108</c:v>
                </c:pt>
                <c:pt idx="74">
                  <c:v>-107</c:v>
                </c:pt>
                <c:pt idx="75">
                  <c:v>-106</c:v>
                </c:pt>
                <c:pt idx="76">
                  <c:v>-105</c:v>
                </c:pt>
                <c:pt idx="77">
                  <c:v>-104</c:v>
                </c:pt>
                <c:pt idx="78">
                  <c:v>-103</c:v>
                </c:pt>
                <c:pt idx="79">
                  <c:v>-102</c:v>
                </c:pt>
                <c:pt idx="80">
                  <c:v>-101</c:v>
                </c:pt>
                <c:pt idx="81">
                  <c:v>-100</c:v>
                </c:pt>
                <c:pt idx="82">
                  <c:v>-99</c:v>
                </c:pt>
                <c:pt idx="83">
                  <c:v>-98</c:v>
                </c:pt>
                <c:pt idx="84">
                  <c:v>-97</c:v>
                </c:pt>
                <c:pt idx="85">
                  <c:v>-96</c:v>
                </c:pt>
                <c:pt idx="86">
                  <c:v>-95</c:v>
                </c:pt>
                <c:pt idx="87">
                  <c:v>-94</c:v>
                </c:pt>
                <c:pt idx="88">
                  <c:v>-93</c:v>
                </c:pt>
                <c:pt idx="89">
                  <c:v>-92</c:v>
                </c:pt>
                <c:pt idx="90">
                  <c:v>-91</c:v>
                </c:pt>
                <c:pt idx="91">
                  <c:v>-90</c:v>
                </c:pt>
                <c:pt idx="92">
                  <c:v>-89</c:v>
                </c:pt>
                <c:pt idx="93">
                  <c:v>-88</c:v>
                </c:pt>
                <c:pt idx="94">
                  <c:v>-87</c:v>
                </c:pt>
                <c:pt idx="95">
                  <c:v>-86</c:v>
                </c:pt>
                <c:pt idx="96">
                  <c:v>-85</c:v>
                </c:pt>
                <c:pt idx="97">
                  <c:v>-84</c:v>
                </c:pt>
                <c:pt idx="98">
                  <c:v>-83</c:v>
                </c:pt>
                <c:pt idx="99">
                  <c:v>-82</c:v>
                </c:pt>
                <c:pt idx="100">
                  <c:v>-81</c:v>
                </c:pt>
                <c:pt idx="101">
                  <c:v>-80</c:v>
                </c:pt>
                <c:pt idx="102">
                  <c:v>-79</c:v>
                </c:pt>
                <c:pt idx="103">
                  <c:v>-78</c:v>
                </c:pt>
                <c:pt idx="104">
                  <c:v>-77</c:v>
                </c:pt>
                <c:pt idx="105">
                  <c:v>-76</c:v>
                </c:pt>
                <c:pt idx="106">
                  <c:v>-75</c:v>
                </c:pt>
                <c:pt idx="107">
                  <c:v>-74</c:v>
                </c:pt>
                <c:pt idx="108">
                  <c:v>-73</c:v>
                </c:pt>
                <c:pt idx="109">
                  <c:v>-72</c:v>
                </c:pt>
                <c:pt idx="110">
                  <c:v>-71</c:v>
                </c:pt>
                <c:pt idx="111">
                  <c:v>-70</c:v>
                </c:pt>
                <c:pt idx="112">
                  <c:v>-69</c:v>
                </c:pt>
                <c:pt idx="113">
                  <c:v>-68</c:v>
                </c:pt>
                <c:pt idx="114">
                  <c:v>-67</c:v>
                </c:pt>
                <c:pt idx="115">
                  <c:v>-66</c:v>
                </c:pt>
                <c:pt idx="116">
                  <c:v>-65</c:v>
                </c:pt>
                <c:pt idx="117">
                  <c:v>-64</c:v>
                </c:pt>
                <c:pt idx="118">
                  <c:v>-63</c:v>
                </c:pt>
                <c:pt idx="119">
                  <c:v>-62</c:v>
                </c:pt>
                <c:pt idx="120">
                  <c:v>-61</c:v>
                </c:pt>
                <c:pt idx="121">
                  <c:v>-60</c:v>
                </c:pt>
                <c:pt idx="122">
                  <c:v>-59</c:v>
                </c:pt>
                <c:pt idx="123">
                  <c:v>-58</c:v>
                </c:pt>
                <c:pt idx="124">
                  <c:v>-57</c:v>
                </c:pt>
                <c:pt idx="125">
                  <c:v>-56</c:v>
                </c:pt>
                <c:pt idx="126">
                  <c:v>-55</c:v>
                </c:pt>
                <c:pt idx="127">
                  <c:v>-54</c:v>
                </c:pt>
                <c:pt idx="128">
                  <c:v>-53</c:v>
                </c:pt>
                <c:pt idx="129">
                  <c:v>-52</c:v>
                </c:pt>
                <c:pt idx="130">
                  <c:v>-51</c:v>
                </c:pt>
                <c:pt idx="131">
                  <c:v>-50</c:v>
                </c:pt>
                <c:pt idx="132">
                  <c:v>-49</c:v>
                </c:pt>
                <c:pt idx="133">
                  <c:v>-48</c:v>
                </c:pt>
                <c:pt idx="134">
                  <c:v>-47</c:v>
                </c:pt>
                <c:pt idx="135">
                  <c:v>-46</c:v>
                </c:pt>
                <c:pt idx="136">
                  <c:v>-45</c:v>
                </c:pt>
                <c:pt idx="137">
                  <c:v>-44</c:v>
                </c:pt>
                <c:pt idx="138">
                  <c:v>-43</c:v>
                </c:pt>
                <c:pt idx="139">
                  <c:v>-42</c:v>
                </c:pt>
                <c:pt idx="140">
                  <c:v>-41</c:v>
                </c:pt>
                <c:pt idx="141">
                  <c:v>-40</c:v>
                </c:pt>
                <c:pt idx="142">
                  <c:v>-39</c:v>
                </c:pt>
                <c:pt idx="143">
                  <c:v>-38</c:v>
                </c:pt>
                <c:pt idx="144">
                  <c:v>-37</c:v>
                </c:pt>
                <c:pt idx="145">
                  <c:v>-36</c:v>
                </c:pt>
                <c:pt idx="146">
                  <c:v>-35</c:v>
                </c:pt>
                <c:pt idx="147">
                  <c:v>-34</c:v>
                </c:pt>
                <c:pt idx="148">
                  <c:v>-33</c:v>
                </c:pt>
                <c:pt idx="149">
                  <c:v>-32</c:v>
                </c:pt>
                <c:pt idx="150">
                  <c:v>-31</c:v>
                </c:pt>
                <c:pt idx="151">
                  <c:v>-30</c:v>
                </c:pt>
                <c:pt idx="152">
                  <c:v>-29</c:v>
                </c:pt>
                <c:pt idx="153">
                  <c:v>-28</c:v>
                </c:pt>
                <c:pt idx="154">
                  <c:v>-27</c:v>
                </c:pt>
                <c:pt idx="155">
                  <c:v>-26</c:v>
                </c:pt>
                <c:pt idx="156">
                  <c:v>-25</c:v>
                </c:pt>
                <c:pt idx="157">
                  <c:v>-24</c:v>
                </c:pt>
                <c:pt idx="158">
                  <c:v>-23</c:v>
                </c:pt>
                <c:pt idx="159">
                  <c:v>-22</c:v>
                </c:pt>
                <c:pt idx="160">
                  <c:v>-21</c:v>
                </c:pt>
                <c:pt idx="161">
                  <c:v>-20</c:v>
                </c:pt>
                <c:pt idx="162">
                  <c:v>-19</c:v>
                </c:pt>
                <c:pt idx="163">
                  <c:v>-18</c:v>
                </c:pt>
                <c:pt idx="164">
                  <c:v>-17</c:v>
                </c:pt>
                <c:pt idx="165">
                  <c:v>-16</c:v>
                </c:pt>
                <c:pt idx="166">
                  <c:v>-15</c:v>
                </c:pt>
                <c:pt idx="167">
                  <c:v>-14</c:v>
                </c:pt>
                <c:pt idx="168">
                  <c:v>-13</c:v>
                </c:pt>
                <c:pt idx="169">
                  <c:v>-12</c:v>
                </c:pt>
                <c:pt idx="170">
                  <c:v>-11</c:v>
                </c:pt>
                <c:pt idx="171">
                  <c:v>-10</c:v>
                </c:pt>
                <c:pt idx="172">
                  <c:v>-9</c:v>
                </c:pt>
                <c:pt idx="173">
                  <c:v>-8</c:v>
                </c:pt>
                <c:pt idx="174">
                  <c:v>-7</c:v>
                </c:pt>
                <c:pt idx="175">
                  <c:v>-6</c:v>
                </c:pt>
                <c:pt idx="176">
                  <c:v>-5</c:v>
                </c:pt>
                <c:pt idx="177">
                  <c:v>-4</c:v>
                </c:pt>
                <c:pt idx="178">
                  <c:v>-3</c:v>
                </c:pt>
                <c:pt idx="179">
                  <c:v>-2</c:v>
                </c:pt>
                <c:pt idx="180">
                  <c:v>-1</c:v>
                </c:pt>
                <c:pt idx="181">
                  <c:v>0</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pt idx="196">
                  <c:v>15</c:v>
                </c:pt>
                <c:pt idx="197">
                  <c:v>16</c:v>
                </c:pt>
                <c:pt idx="198">
                  <c:v>17</c:v>
                </c:pt>
                <c:pt idx="199">
                  <c:v>18</c:v>
                </c:pt>
                <c:pt idx="200">
                  <c:v>19</c:v>
                </c:pt>
                <c:pt idx="201">
                  <c:v>20</c:v>
                </c:pt>
                <c:pt idx="202">
                  <c:v>21</c:v>
                </c:pt>
                <c:pt idx="203">
                  <c:v>22</c:v>
                </c:pt>
                <c:pt idx="204">
                  <c:v>23</c:v>
                </c:pt>
                <c:pt idx="205">
                  <c:v>24</c:v>
                </c:pt>
                <c:pt idx="206">
                  <c:v>25</c:v>
                </c:pt>
                <c:pt idx="207">
                  <c:v>26</c:v>
                </c:pt>
                <c:pt idx="208">
                  <c:v>27</c:v>
                </c:pt>
                <c:pt idx="209">
                  <c:v>28</c:v>
                </c:pt>
                <c:pt idx="210">
                  <c:v>29</c:v>
                </c:pt>
                <c:pt idx="211">
                  <c:v>30</c:v>
                </c:pt>
                <c:pt idx="212">
                  <c:v>31</c:v>
                </c:pt>
                <c:pt idx="213">
                  <c:v>32</c:v>
                </c:pt>
                <c:pt idx="214">
                  <c:v>33</c:v>
                </c:pt>
                <c:pt idx="215">
                  <c:v>34</c:v>
                </c:pt>
                <c:pt idx="216">
                  <c:v>35</c:v>
                </c:pt>
                <c:pt idx="217">
                  <c:v>36</c:v>
                </c:pt>
                <c:pt idx="218">
                  <c:v>37</c:v>
                </c:pt>
                <c:pt idx="219">
                  <c:v>38</c:v>
                </c:pt>
                <c:pt idx="220">
                  <c:v>39</c:v>
                </c:pt>
                <c:pt idx="221">
                  <c:v>40</c:v>
                </c:pt>
                <c:pt idx="222">
                  <c:v>41</c:v>
                </c:pt>
                <c:pt idx="223">
                  <c:v>42</c:v>
                </c:pt>
                <c:pt idx="224">
                  <c:v>43</c:v>
                </c:pt>
                <c:pt idx="225">
                  <c:v>44</c:v>
                </c:pt>
                <c:pt idx="226">
                  <c:v>45</c:v>
                </c:pt>
                <c:pt idx="227">
                  <c:v>46</c:v>
                </c:pt>
                <c:pt idx="228">
                  <c:v>47</c:v>
                </c:pt>
                <c:pt idx="229">
                  <c:v>48</c:v>
                </c:pt>
                <c:pt idx="230">
                  <c:v>49</c:v>
                </c:pt>
                <c:pt idx="231">
                  <c:v>50</c:v>
                </c:pt>
                <c:pt idx="232">
                  <c:v>51</c:v>
                </c:pt>
                <c:pt idx="233">
                  <c:v>52</c:v>
                </c:pt>
                <c:pt idx="234">
                  <c:v>53</c:v>
                </c:pt>
                <c:pt idx="235">
                  <c:v>54</c:v>
                </c:pt>
                <c:pt idx="236">
                  <c:v>55</c:v>
                </c:pt>
                <c:pt idx="237">
                  <c:v>56</c:v>
                </c:pt>
                <c:pt idx="238">
                  <c:v>57</c:v>
                </c:pt>
                <c:pt idx="239">
                  <c:v>58</c:v>
                </c:pt>
                <c:pt idx="240">
                  <c:v>59</c:v>
                </c:pt>
                <c:pt idx="241">
                  <c:v>60</c:v>
                </c:pt>
                <c:pt idx="242">
                  <c:v>61</c:v>
                </c:pt>
                <c:pt idx="243">
                  <c:v>62</c:v>
                </c:pt>
                <c:pt idx="244">
                  <c:v>63</c:v>
                </c:pt>
                <c:pt idx="245">
                  <c:v>64</c:v>
                </c:pt>
                <c:pt idx="246">
                  <c:v>65</c:v>
                </c:pt>
                <c:pt idx="247">
                  <c:v>66</c:v>
                </c:pt>
                <c:pt idx="248">
                  <c:v>67</c:v>
                </c:pt>
                <c:pt idx="249">
                  <c:v>68</c:v>
                </c:pt>
                <c:pt idx="250">
                  <c:v>69</c:v>
                </c:pt>
                <c:pt idx="251">
                  <c:v>70</c:v>
                </c:pt>
                <c:pt idx="252">
                  <c:v>71</c:v>
                </c:pt>
                <c:pt idx="253">
                  <c:v>72</c:v>
                </c:pt>
                <c:pt idx="254">
                  <c:v>73</c:v>
                </c:pt>
                <c:pt idx="255">
                  <c:v>74</c:v>
                </c:pt>
                <c:pt idx="256">
                  <c:v>75</c:v>
                </c:pt>
                <c:pt idx="257">
                  <c:v>76</c:v>
                </c:pt>
                <c:pt idx="258">
                  <c:v>77</c:v>
                </c:pt>
                <c:pt idx="259">
                  <c:v>78</c:v>
                </c:pt>
                <c:pt idx="260">
                  <c:v>79</c:v>
                </c:pt>
                <c:pt idx="261">
                  <c:v>80</c:v>
                </c:pt>
                <c:pt idx="262">
                  <c:v>81</c:v>
                </c:pt>
                <c:pt idx="263">
                  <c:v>82</c:v>
                </c:pt>
                <c:pt idx="264">
                  <c:v>83</c:v>
                </c:pt>
                <c:pt idx="265">
                  <c:v>84</c:v>
                </c:pt>
                <c:pt idx="266">
                  <c:v>85</c:v>
                </c:pt>
                <c:pt idx="267">
                  <c:v>86</c:v>
                </c:pt>
                <c:pt idx="268">
                  <c:v>87</c:v>
                </c:pt>
                <c:pt idx="269">
                  <c:v>88</c:v>
                </c:pt>
                <c:pt idx="270">
                  <c:v>89</c:v>
                </c:pt>
                <c:pt idx="271">
                  <c:v>90</c:v>
                </c:pt>
                <c:pt idx="272">
                  <c:v>91</c:v>
                </c:pt>
                <c:pt idx="273">
                  <c:v>92</c:v>
                </c:pt>
                <c:pt idx="274">
                  <c:v>93</c:v>
                </c:pt>
                <c:pt idx="275">
                  <c:v>94</c:v>
                </c:pt>
                <c:pt idx="276">
                  <c:v>95</c:v>
                </c:pt>
                <c:pt idx="277">
                  <c:v>96</c:v>
                </c:pt>
                <c:pt idx="278">
                  <c:v>97</c:v>
                </c:pt>
                <c:pt idx="279">
                  <c:v>98</c:v>
                </c:pt>
                <c:pt idx="280">
                  <c:v>99</c:v>
                </c:pt>
                <c:pt idx="281">
                  <c:v>100</c:v>
                </c:pt>
                <c:pt idx="282">
                  <c:v>101</c:v>
                </c:pt>
                <c:pt idx="283">
                  <c:v>102</c:v>
                </c:pt>
                <c:pt idx="284">
                  <c:v>103</c:v>
                </c:pt>
                <c:pt idx="285">
                  <c:v>104</c:v>
                </c:pt>
                <c:pt idx="286">
                  <c:v>105</c:v>
                </c:pt>
                <c:pt idx="287">
                  <c:v>106</c:v>
                </c:pt>
                <c:pt idx="288">
                  <c:v>107</c:v>
                </c:pt>
                <c:pt idx="289">
                  <c:v>108</c:v>
                </c:pt>
                <c:pt idx="290">
                  <c:v>109</c:v>
                </c:pt>
                <c:pt idx="291">
                  <c:v>110</c:v>
                </c:pt>
                <c:pt idx="292">
                  <c:v>111</c:v>
                </c:pt>
                <c:pt idx="293">
                  <c:v>112</c:v>
                </c:pt>
                <c:pt idx="294">
                  <c:v>113</c:v>
                </c:pt>
                <c:pt idx="295">
                  <c:v>114</c:v>
                </c:pt>
                <c:pt idx="296">
                  <c:v>115</c:v>
                </c:pt>
                <c:pt idx="297">
                  <c:v>116</c:v>
                </c:pt>
                <c:pt idx="298">
                  <c:v>117</c:v>
                </c:pt>
                <c:pt idx="299">
                  <c:v>118</c:v>
                </c:pt>
                <c:pt idx="300">
                  <c:v>119</c:v>
                </c:pt>
                <c:pt idx="301">
                  <c:v>120</c:v>
                </c:pt>
                <c:pt idx="302">
                  <c:v>121</c:v>
                </c:pt>
                <c:pt idx="303">
                  <c:v>122</c:v>
                </c:pt>
                <c:pt idx="304">
                  <c:v>123</c:v>
                </c:pt>
                <c:pt idx="305">
                  <c:v>124</c:v>
                </c:pt>
                <c:pt idx="306">
                  <c:v>125</c:v>
                </c:pt>
                <c:pt idx="307">
                  <c:v>126</c:v>
                </c:pt>
                <c:pt idx="308">
                  <c:v>127</c:v>
                </c:pt>
                <c:pt idx="309">
                  <c:v>128</c:v>
                </c:pt>
                <c:pt idx="310">
                  <c:v>129</c:v>
                </c:pt>
                <c:pt idx="311">
                  <c:v>130</c:v>
                </c:pt>
                <c:pt idx="312">
                  <c:v>131</c:v>
                </c:pt>
                <c:pt idx="313">
                  <c:v>132</c:v>
                </c:pt>
                <c:pt idx="314">
                  <c:v>133</c:v>
                </c:pt>
                <c:pt idx="315">
                  <c:v>134</c:v>
                </c:pt>
                <c:pt idx="316">
                  <c:v>135</c:v>
                </c:pt>
                <c:pt idx="317">
                  <c:v>136</c:v>
                </c:pt>
                <c:pt idx="318">
                  <c:v>137</c:v>
                </c:pt>
                <c:pt idx="319">
                  <c:v>138</c:v>
                </c:pt>
                <c:pt idx="320">
                  <c:v>139</c:v>
                </c:pt>
                <c:pt idx="321">
                  <c:v>140</c:v>
                </c:pt>
                <c:pt idx="322">
                  <c:v>141</c:v>
                </c:pt>
                <c:pt idx="323">
                  <c:v>142</c:v>
                </c:pt>
                <c:pt idx="324">
                  <c:v>143</c:v>
                </c:pt>
                <c:pt idx="325">
                  <c:v>144</c:v>
                </c:pt>
                <c:pt idx="326">
                  <c:v>145</c:v>
                </c:pt>
                <c:pt idx="327">
                  <c:v>146</c:v>
                </c:pt>
                <c:pt idx="328">
                  <c:v>147</c:v>
                </c:pt>
                <c:pt idx="329">
                  <c:v>148</c:v>
                </c:pt>
                <c:pt idx="330">
                  <c:v>149</c:v>
                </c:pt>
                <c:pt idx="331">
                  <c:v>150</c:v>
                </c:pt>
                <c:pt idx="332">
                  <c:v>151</c:v>
                </c:pt>
                <c:pt idx="333">
                  <c:v>152</c:v>
                </c:pt>
                <c:pt idx="334">
                  <c:v>153</c:v>
                </c:pt>
                <c:pt idx="335">
                  <c:v>154</c:v>
                </c:pt>
                <c:pt idx="336">
                  <c:v>155</c:v>
                </c:pt>
                <c:pt idx="337">
                  <c:v>156</c:v>
                </c:pt>
                <c:pt idx="338">
                  <c:v>157</c:v>
                </c:pt>
                <c:pt idx="339">
                  <c:v>158</c:v>
                </c:pt>
                <c:pt idx="340">
                  <c:v>159</c:v>
                </c:pt>
                <c:pt idx="341">
                  <c:v>160</c:v>
                </c:pt>
                <c:pt idx="342">
                  <c:v>161</c:v>
                </c:pt>
                <c:pt idx="343">
                  <c:v>162</c:v>
                </c:pt>
                <c:pt idx="344">
                  <c:v>163</c:v>
                </c:pt>
                <c:pt idx="345">
                  <c:v>164</c:v>
                </c:pt>
                <c:pt idx="346">
                  <c:v>165</c:v>
                </c:pt>
                <c:pt idx="347">
                  <c:v>166</c:v>
                </c:pt>
                <c:pt idx="348">
                  <c:v>167</c:v>
                </c:pt>
                <c:pt idx="349">
                  <c:v>168</c:v>
                </c:pt>
                <c:pt idx="350">
                  <c:v>169</c:v>
                </c:pt>
                <c:pt idx="351">
                  <c:v>170</c:v>
                </c:pt>
                <c:pt idx="352">
                  <c:v>171</c:v>
                </c:pt>
                <c:pt idx="353">
                  <c:v>172</c:v>
                </c:pt>
                <c:pt idx="354">
                  <c:v>173</c:v>
                </c:pt>
                <c:pt idx="355">
                  <c:v>174</c:v>
                </c:pt>
                <c:pt idx="356">
                  <c:v>175</c:v>
                </c:pt>
                <c:pt idx="357">
                  <c:v>176</c:v>
                </c:pt>
                <c:pt idx="358">
                  <c:v>177</c:v>
                </c:pt>
                <c:pt idx="359">
                  <c:v>178</c:v>
                </c:pt>
                <c:pt idx="360">
                  <c:v>179</c:v>
                </c:pt>
                <c:pt idx="361">
                  <c:v>180</c:v>
                </c:pt>
              </c:strCache>
            </c:strRef>
          </c:xVal>
          <c:yVal>
            <c:numRef>
              <c:f>Calculations!$N$2:$N$366</c:f>
              <c:numCache>
                <c:formatCode>General</c:formatCode>
                <c:ptCount val="365"/>
                <c:pt idx="0">
                  <c:v>0</c:v>
                </c:pt>
                <c:pt idx="1">
                  <c:v>508.25639014223145</c:v>
                </c:pt>
                <c:pt idx="2">
                  <c:v>508.22917835137162</c:v>
                </c:pt>
                <c:pt idx="3">
                  <c:v>508.14754219719993</c:v>
                </c:pt>
                <c:pt idx="4">
                  <c:v>508.01147934289042</c:v>
                </c:pt>
                <c:pt idx="5">
                  <c:v>507.82098592022334</c:v>
                </c:pt>
                <c:pt idx="6">
                  <c:v>507.57605656933043</c:v>
                </c:pt>
                <c:pt idx="7">
                  <c:v>507.27668449434651</c:v>
                </c:pt>
                <c:pt idx="8">
                  <c:v>506.92286153498026</c:v>
                </c:pt>
                <c:pt idx="9">
                  <c:v>506.51457825401712</c:v>
                </c:pt>
                <c:pt idx="10">
                  <c:v>506.05182404077033</c:v>
                </c:pt>
                <c:pt idx="11">
                  <c:v>505.53458723049386</c:v>
                </c:pt>
                <c:pt idx="12">
                  <c:v>504.96285523978082</c:v>
                </c:pt>
                <c:pt idx="13">
                  <c:v>504.33661471795841</c:v>
                </c:pt>
                <c:pt idx="14">
                  <c:v>503.65585171450346</c:v>
                </c:pt>
                <c:pt idx="15">
                  <c:v>502.92055186249263</c:v>
                </c:pt>
                <c:pt idx="16">
                  <c:v>502.13070057810324</c:v>
                </c:pt>
                <c:pt idx="17">
                  <c:v>501.28628327617349</c:v>
                </c:pt>
                <c:pt idx="18">
                  <c:v>500.38728560183546</c:v>
                </c:pt>
                <c:pt idx="19">
                  <c:v>499.43369367821686</c:v>
                </c:pt>
                <c:pt idx="20">
                  <c:v>498.42549437021182</c:v>
                </c:pt>
                <c:pt idx="21">
                  <c:v>497.36267556430931</c:v>
                </c:pt>
                <c:pt idx="22">
                  <c:v>496.24522646445348</c:v>
                </c:pt>
                <c:pt idx="23">
                  <c:v>495.07313790391083</c:v>
                </c:pt>
                <c:pt idx="24">
                  <c:v>493.84640267309396</c:v>
                </c:pt>
                <c:pt idx="25">
                  <c:v>492.56501586329256</c:v>
                </c:pt>
                <c:pt idx="26">
                  <c:v>491.22897522623185</c:v>
                </c:pt>
                <c:pt idx="27">
                  <c:v>489.83828154937277</c:v>
                </c:pt>
                <c:pt idx="28">
                  <c:v>488.39293904684587</c:v>
                </c:pt>
                <c:pt idx="29">
                  <c:v>486.89295576589063</c:v>
                </c:pt>
                <c:pt idx="30">
                  <c:v>485.33834400864703</c:v>
                </c:pt>
                <c:pt idx="31">
                  <c:v>483.72912076912866</c:v>
                </c:pt>
                <c:pt idx="32">
                  <c:v>482.06530818517382</c:v>
                </c:pt>
                <c:pt idx="33">
                  <c:v>480.34693400514698</c:v>
                </c:pt>
                <c:pt idx="34">
                  <c:v>478.57403206913341</c:v>
                </c:pt>
                <c:pt idx="35">
                  <c:v>476.74664280433717</c:v>
                </c:pt>
                <c:pt idx="36">
                  <c:v>474.86481373435919</c:v>
                </c:pt>
                <c:pt idx="37">
                  <c:v>472.9286000019984</c:v>
                </c:pt>
                <c:pt idx="38">
                  <c:v>470.93806490518114</c:v>
                </c:pt>
                <c:pt idx="39">
                  <c:v>468.89328044558306</c:v>
                </c:pt>
                <c:pt idx="40">
                  <c:v>466.79432788947526</c:v>
                </c:pt>
                <c:pt idx="41">
                  <c:v>464.6412983402721</c:v>
                </c:pt>
                <c:pt idx="42">
                  <c:v>462.43429332222894</c:v>
                </c:pt>
                <c:pt idx="43">
                  <c:v>460.17342537467812</c:v>
                </c:pt>
                <c:pt idx="44">
                  <c:v>457.85881865616278</c:v>
                </c:pt>
                <c:pt idx="45">
                  <c:v>455.49060955776338</c:v>
                </c:pt>
                <c:pt idx="46">
                  <c:v>453.06894732487757</c:v>
                </c:pt>
                <c:pt idx="47">
                  <c:v>450.59399468665606</c:v>
                </c:pt>
                <c:pt idx="48">
                  <c:v>448.0659284922537</c:v>
                </c:pt>
                <c:pt idx="49">
                  <c:v>445.48494035300047</c:v>
                </c:pt>
                <c:pt idx="50">
                  <c:v>442.85123728955119</c:v>
                </c:pt>
                <c:pt idx="51">
                  <c:v>440.16504238301582</c:v>
                </c:pt>
                <c:pt idx="52">
                  <c:v>437.42659542903158</c:v>
                </c:pt>
                <c:pt idx="53">
                  <c:v>434.63615359368055</c:v>
                </c:pt>
                <c:pt idx="54">
                  <c:v>431.79399207011113</c:v>
                </c:pt>
                <c:pt idx="55">
                  <c:v>428.90040473467383</c:v>
                </c:pt>
                <c:pt idx="56">
                  <c:v>425.95570480133648</c:v>
                </c:pt>
                <c:pt idx="57">
                  <c:v>422.96022547309457</c:v>
                </c:pt>
                <c:pt idx="58">
                  <c:v>419.91432058905588</c:v>
                </c:pt>
                <c:pt idx="59">
                  <c:v>416.81836526583521</c:v>
                </c:pt>
                <c:pt idx="60">
                  <c:v>413.67275653185243</c:v>
                </c:pt>
                <c:pt idx="61">
                  <c:v>410.47791395309912</c:v>
                </c:pt>
                <c:pt idx="62">
                  <c:v>407.23428024890387</c:v>
                </c:pt>
                <c:pt idx="63">
                  <c:v>403.94232189619385</c:v>
                </c:pt>
                <c:pt idx="64">
                  <c:v>400.60252972072914</c:v>
                </c:pt>
                <c:pt idx="65">
                  <c:v>397.21541947376915</c:v>
                </c:pt>
                <c:pt idx="66">
                  <c:v>393.78153239260001</c:v>
                </c:pt>
                <c:pt idx="67">
                  <c:v>390.30143574335722</c:v>
                </c:pt>
                <c:pt idx="68">
                  <c:v>386.77572334455624</c:v>
                </c:pt>
                <c:pt idx="69">
                  <c:v>383.20501606974977</c:v>
                </c:pt>
                <c:pt idx="70">
                  <c:v>379.58996232772859</c:v>
                </c:pt>
                <c:pt idx="71">
                  <c:v>375.93123851869473</c:v>
                </c:pt>
                <c:pt idx="72">
                  <c:v>372.22954946484589</c:v>
                </c:pt>
                <c:pt idx="73">
                  <c:v>368.48562881383572</c:v>
                </c:pt>
                <c:pt idx="74">
                  <c:v>364.70023941359113</c:v>
                </c:pt>
                <c:pt idx="75">
                  <c:v>360.87417365700929</c:v>
                </c:pt>
                <c:pt idx="76">
                  <c:v>357.00825379508575</c:v>
                </c:pt>
                <c:pt idx="77">
                  <c:v>353.10333221707469</c:v>
                </c:pt>
                <c:pt idx="78">
                  <c:v>349.16029169632736</c:v>
                </c:pt>
                <c:pt idx="79">
                  <c:v>345.18004560051338</c:v>
                </c:pt>
                <c:pt idx="80">
                  <c:v>341.163538064985</c:v>
                </c:pt>
                <c:pt idx="81">
                  <c:v>337.1117441281192</c:v>
                </c:pt>
                <c:pt idx="82">
                  <c:v>333.02566982753575</c:v>
                </c:pt>
                <c:pt idx="83">
                  <c:v>328.90635225616955</c:v>
                </c:pt>
                <c:pt idx="84">
                  <c:v>324.75485957726153</c:v>
                </c:pt>
                <c:pt idx="85">
                  <c:v>320.57229099740971</c:v>
                </c:pt>
                <c:pt idx="86">
                  <c:v>316.3597766969238</c:v>
                </c:pt>
                <c:pt idx="87">
                  <c:v>312.1184777168101</c:v>
                </c:pt>
                <c:pt idx="88">
                  <c:v>307.84958580181922</c:v>
                </c:pt>
                <c:pt idx="89">
                  <c:v>303.55432319909124</c:v>
                </c:pt>
                <c:pt idx="90">
                  <c:v>299.23394241202703</c:v>
                </c:pt>
                <c:pt idx="91">
                  <c:v>294.88972590913392</c:v>
                </c:pt>
                <c:pt idx="92">
                  <c:v>290.52298578769069</c:v>
                </c:pt>
                <c:pt idx="93">
                  <c:v>286.13506339219123</c:v>
                </c:pt>
                <c:pt idx="94">
                  <c:v>281.72732888763682</c:v>
                </c:pt>
                <c:pt idx="95">
                  <c:v>277.30118078785347</c:v>
                </c:pt>
                <c:pt idx="96">
                  <c:v>272.85804543912036</c:v>
                </c:pt>
                <c:pt idx="97">
                  <c:v>268.39937645951107</c:v>
                </c:pt>
                <c:pt idx="98">
                  <c:v>263.92665413444615</c:v>
                </c:pt>
                <c:pt idx="99">
                  <c:v>259.44138476907176</c:v>
                </c:pt>
                <c:pt idx="100">
                  <c:v>254.94509999817419</c:v>
                </c:pt>
                <c:pt idx="101">
                  <c:v>250.43935605444747</c:v>
                </c:pt>
                <c:pt idx="102">
                  <c:v>245.92573299602432</c:v>
                </c:pt>
                <c:pt idx="103">
                  <c:v>241.40583389427744</c:v>
                </c:pt>
                <c:pt idx="104">
                  <c:v>236.88128398298508</c:v>
                </c:pt>
                <c:pt idx="105">
                  <c:v>232.35372977004667</c:v>
                </c:pt>
                <c:pt idx="106">
                  <c:v>227.82483811300514</c:v>
                </c:pt>
                <c:pt idx="107">
                  <c:v>223.29629525972061</c:v>
                </c:pt>
                <c:pt idx="108">
                  <c:v>218.76980585560113</c:v>
                </c:pt>
                <c:pt idx="109">
                  <c:v>214.24709191886586</c:v>
                </c:pt>
                <c:pt idx="110">
                  <c:v>209.72989178537676</c:v>
                </c:pt>
                <c:pt idx="111">
                  <c:v>205.21995902462504</c:v>
                </c:pt>
                <c:pt idx="112">
                  <c:v>200.71906132850955</c:v>
                </c:pt>
                <c:pt idx="113">
                  <c:v>196.22897937458703</c:v>
                </c:pt>
                <c:pt idx="114">
                  <c:v>191.75150566550451</c:v>
                </c:pt>
                <c:pt idx="115">
                  <c:v>187.28844334636381</c:v>
                </c:pt>
                <c:pt idx="116">
                  <c:v>182.8416050017799</c:v>
                </c:pt>
                <c:pt idx="117">
                  <c:v>178.41281143442671</c:v>
                </c:pt>
                <c:pt idx="118">
                  <c:v>174.00389042686152</c:v>
                </c:pt>
                <c:pt idx="119">
                  <c:v>169.61667548843997</c:v>
                </c:pt>
                <c:pt idx="120">
                  <c:v>165.25300458912366</c:v>
                </c:pt>
                <c:pt idx="121">
                  <c:v>160.91471888198342</c:v>
                </c:pt>
                <c:pt idx="122">
                  <c:v>156.60366141619278</c:v>
                </c:pt>
                <c:pt idx="123">
                  <c:v>152.32167584228841</c:v>
                </c:pt>
                <c:pt idx="124">
                  <c:v>148.07060511145707</c:v>
                </c:pt>
                <c:pt idx="125">
                  <c:v>143.85229017058754</c:v>
                </c:pt>
                <c:pt idx="126">
                  <c:v>139.66856865479346</c:v>
                </c:pt>
                <c:pt idx="127">
                  <c:v>135.52127357909112</c:v>
                </c:pt>
                <c:pt idx="128">
                  <c:v>131.41223203086565</c:v>
                </c:pt>
                <c:pt idx="129">
                  <c:v>127.3432638647442</c:v>
                </c:pt>
                <c:pt idx="130">
                  <c:v>123.31618040142877</c:v>
                </c:pt>
                <c:pt idx="131">
                  <c:v>119.33278313201981</c:v>
                </c:pt>
                <c:pt idx="132">
                  <c:v>115.39486242930178</c:v>
                </c:pt>
                <c:pt idx="133">
                  <c:v>111.50419626742115</c:v>
                </c:pt>
                <c:pt idx="134">
                  <c:v>107.66254895133703</c:v>
                </c:pt>
                <c:pt idx="135">
                  <c:v>103.87166985737188</c:v>
                </c:pt>
                <c:pt idx="136">
                  <c:v>100.13329218614341</c:v>
                </c:pt>
                <c:pt idx="137">
                  <c:v>96.449131729098951</c:v>
                </c:pt>
                <c:pt idx="138">
                  <c:v>92.820885649827446</c:v>
                </c:pt>
                <c:pt idx="139">
                  <c:v>89.250231281267759</c:v>
                </c:pt>
                <c:pt idx="140">
                  <c:v>85.738824939877901</c:v>
                </c:pt>
                <c:pt idx="141">
                  <c:v>82.288300757780704</c:v>
                </c:pt>
                <c:pt idx="142">
                  <c:v>78.900269533843669</c:v>
                </c:pt>
                <c:pt idx="143">
                  <c:v>75.576317604600618</c:v>
                </c:pt>
                <c:pt idx="144">
                  <c:v>72.318005735876028</c:v>
                </c:pt>
                <c:pt idx="145">
                  <c:v>69.126868035912906</c:v>
                </c:pt>
                <c:pt idx="146">
                  <c:v>66.004410890765357</c:v>
                </c:pt>
                <c:pt idx="147">
                  <c:v>62.95211192266094</c:v>
                </c:pt>
                <c:pt idx="148">
                  <c:v>59.971418971998773</c:v>
                </c:pt>
                <c:pt idx="149">
                  <c:v>57.063749103597978</c:v>
                </c:pt>
                <c:pt idx="150">
                  <c:v>54.230487637767915</c:v>
                </c:pt>
                <c:pt idx="151">
                  <c:v>51.472987206733286</c:v>
                </c:pt>
                <c:pt idx="152">
                  <c:v>48.79256683690474</c:v>
                </c:pt>
                <c:pt idx="153">
                  <c:v>46.19051105744159</c:v>
                </c:pt>
                <c:pt idx="154">
                  <c:v>43.668069035528994</c:v>
                </c:pt>
                <c:pt idx="155">
                  <c:v>41.226453738739849</c:v>
                </c:pt>
                <c:pt idx="156">
                  <c:v>38.86684112483443</c:v>
                </c:pt>
                <c:pt idx="157">
                  <c:v>36.590369359308362</c:v>
                </c:pt>
                <c:pt idx="158">
                  <c:v>34.398138060973508</c:v>
                </c:pt>
                <c:pt idx="159">
                  <c:v>32.291207575830448</c:v>
                </c:pt>
                <c:pt idx="160">
                  <c:v>30.270598279460387</c:v>
                </c:pt>
                <c:pt idx="161">
                  <c:v>28.337289908146019</c:v>
                </c:pt>
                <c:pt idx="162">
                  <c:v>26.492220918900188</c:v>
                </c:pt>
                <c:pt idx="163">
                  <c:v>24.736287878570359</c:v>
                </c:pt>
                <c:pt idx="164">
                  <c:v>23.070344882158011</c:v>
                </c:pt>
                <c:pt idx="165">
                  <c:v>21.495203000481212</c:v>
                </c:pt>
                <c:pt idx="166">
                  <c:v>20.011629757288318</c:v>
                </c:pt>
                <c:pt idx="167">
                  <c:v>18.620348635919903</c:v>
                </c:pt>
                <c:pt idx="168">
                  <c:v>17.322038615596785</c:v>
                </c:pt>
                <c:pt idx="169">
                  <c:v>16.117333737409268</c:v>
                </c:pt>
                <c:pt idx="170">
                  <c:v>15.006822700062351</c:v>
                </c:pt>
                <c:pt idx="171">
                  <c:v>13.991048485428173</c:v>
                </c:pt>
                <c:pt idx="172">
                  <c:v>13.070508013948348</c:v>
                </c:pt>
                <c:pt idx="173">
                  <c:v>12.245651829917925</c:v>
                </c:pt>
                <c:pt idx="174">
                  <c:v>11.516883816683261</c:v>
                </c:pt>
                <c:pt idx="175">
                  <c:v>10.884560941770367</c:v>
                </c:pt>
                <c:pt idx="176">
                  <c:v>10.348993031967444</c:v>
                </c:pt>
                <c:pt idx="177">
                  <c:v>9.9104425783737202</c:v>
                </c:pt>
                <c:pt idx="178">
                  <c:v>9.5691245714240072</c:v>
                </c:pt>
                <c:pt idx="179">
                  <c:v>9.3252063658993656</c:v>
                </c:pt>
                <c:pt idx="180">
                  <c:v>9.1788075759317387</c:v>
                </c:pt>
                <c:pt idx="181">
                  <c:v>9.1300000000000008</c:v>
                </c:pt>
                <c:pt idx="182">
                  <c:v>9.1788075759317387</c:v>
                </c:pt>
                <c:pt idx="183">
                  <c:v>9.3252063658993656</c:v>
                </c:pt>
                <c:pt idx="184">
                  <c:v>9.5691245714240072</c:v>
                </c:pt>
                <c:pt idx="185">
                  <c:v>9.9104425783737202</c:v>
                </c:pt>
                <c:pt idx="186">
                  <c:v>10.348993031967444</c:v>
                </c:pt>
                <c:pt idx="187">
                  <c:v>10.884560941770367</c:v>
                </c:pt>
                <c:pt idx="188">
                  <c:v>11.516883816683261</c:v>
                </c:pt>
                <c:pt idx="189">
                  <c:v>12.245651829917925</c:v>
                </c:pt>
                <c:pt idx="190">
                  <c:v>13.070508013948348</c:v>
                </c:pt>
                <c:pt idx="191">
                  <c:v>13.991048485428173</c:v>
                </c:pt>
                <c:pt idx="192">
                  <c:v>15.006822700062351</c:v>
                </c:pt>
                <c:pt idx="193">
                  <c:v>16.117333737409268</c:v>
                </c:pt>
                <c:pt idx="194">
                  <c:v>17.322038615596785</c:v>
                </c:pt>
                <c:pt idx="195">
                  <c:v>18.620348635919903</c:v>
                </c:pt>
                <c:pt idx="196">
                  <c:v>20.011629757288318</c:v>
                </c:pt>
                <c:pt idx="197">
                  <c:v>21.495203000481212</c:v>
                </c:pt>
                <c:pt idx="198">
                  <c:v>23.070344882158011</c:v>
                </c:pt>
                <c:pt idx="199">
                  <c:v>24.736287878570359</c:v>
                </c:pt>
                <c:pt idx="200">
                  <c:v>26.492220918900188</c:v>
                </c:pt>
                <c:pt idx="201">
                  <c:v>28.337289908146019</c:v>
                </c:pt>
                <c:pt idx="202">
                  <c:v>30.270598279460387</c:v>
                </c:pt>
                <c:pt idx="203">
                  <c:v>32.291207575830448</c:v>
                </c:pt>
                <c:pt idx="204">
                  <c:v>34.398138060973508</c:v>
                </c:pt>
                <c:pt idx="205">
                  <c:v>36.590369359308362</c:v>
                </c:pt>
                <c:pt idx="206">
                  <c:v>38.86684112483443</c:v>
                </c:pt>
                <c:pt idx="207">
                  <c:v>41.226453738739849</c:v>
                </c:pt>
                <c:pt idx="208">
                  <c:v>43.668069035528994</c:v>
                </c:pt>
                <c:pt idx="209">
                  <c:v>46.19051105744159</c:v>
                </c:pt>
                <c:pt idx="210">
                  <c:v>48.79256683690474</c:v>
                </c:pt>
                <c:pt idx="211">
                  <c:v>51.472987206733286</c:v>
                </c:pt>
                <c:pt idx="212">
                  <c:v>54.230487637767915</c:v>
                </c:pt>
                <c:pt idx="213">
                  <c:v>57.063749103597978</c:v>
                </c:pt>
                <c:pt idx="214">
                  <c:v>59.971418971998773</c:v>
                </c:pt>
                <c:pt idx="215">
                  <c:v>62.95211192266094</c:v>
                </c:pt>
                <c:pt idx="216">
                  <c:v>66.004410890765357</c:v>
                </c:pt>
                <c:pt idx="217">
                  <c:v>69.126868035912906</c:v>
                </c:pt>
                <c:pt idx="218">
                  <c:v>72.318005735876028</c:v>
                </c:pt>
                <c:pt idx="219">
                  <c:v>75.576317604600618</c:v>
                </c:pt>
                <c:pt idx="220">
                  <c:v>78.900269533843669</c:v>
                </c:pt>
                <c:pt idx="221">
                  <c:v>82.288300757780704</c:v>
                </c:pt>
                <c:pt idx="222">
                  <c:v>85.738824939877901</c:v>
                </c:pt>
                <c:pt idx="223">
                  <c:v>89.250231281267759</c:v>
                </c:pt>
                <c:pt idx="224">
                  <c:v>92.820885649827446</c:v>
                </c:pt>
                <c:pt idx="225">
                  <c:v>96.449131729098951</c:v>
                </c:pt>
                <c:pt idx="226">
                  <c:v>100.13329218614341</c:v>
                </c:pt>
                <c:pt idx="227">
                  <c:v>103.87166985737188</c:v>
                </c:pt>
                <c:pt idx="228">
                  <c:v>107.66254895133703</c:v>
                </c:pt>
                <c:pt idx="229">
                  <c:v>111.50419626742115</c:v>
                </c:pt>
                <c:pt idx="230">
                  <c:v>115.39486242930178</c:v>
                </c:pt>
                <c:pt idx="231">
                  <c:v>119.33278313201981</c:v>
                </c:pt>
                <c:pt idx="232">
                  <c:v>123.31618040142877</c:v>
                </c:pt>
                <c:pt idx="233">
                  <c:v>127.3432638647442</c:v>
                </c:pt>
                <c:pt idx="234">
                  <c:v>131.41223203086565</c:v>
                </c:pt>
                <c:pt idx="235">
                  <c:v>135.52127357909112</c:v>
                </c:pt>
                <c:pt idx="236">
                  <c:v>139.66856865479346</c:v>
                </c:pt>
                <c:pt idx="237">
                  <c:v>143.85229017058754</c:v>
                </c:pt>
                <c:pt idx="238">
                  <c:v>148.07060511145707</c:v>
                </c:pt>
                <c:pt idx="239">
                  <c:v>152.32167584228841</c:v>
                </c:pt>
                <c:pt idx="240">
                  <c:v>156.60366141619278</c:v>
                </c:pt>
                <c:pt idx="241">
                  <c:v>160.91471888198342</c:v>
                </c:pt>
                <c:pt idx="242">
                  <c:v>165.25300458912366</c:v>
                </c:pt>
                <c:pt idx="243">
                  <c:v>169.61667548843997</c:v>
                </c:pt>
                <c:pt idx="244">
                  <c:v>174.00389042686152</c:v>
                </c:pt>
                <c:pt idx="245">
                  <c:v>178.41281143442671</c:v>
                </c:pt>
                <c:pt idx="246">
                  <c:v>182.8416050017799</c:v>
                </c:pt>
                <c:pt idx="247">
                  <c:v>187.28844334636381</c:v>
                </c:pt>
                <c:pt idx="248">
                  <c:v>191.75150566550451</c:v>
                </c:pt>
                <c:pt idx="249">
                  <c:v>196.22897937458703</c:v>
                </c:pt>
                <c:pt idx="250">
                  <c:v>200.71906132850955</c:v>
                </c:pt>
                <c:pt idx="251">
                  <c:v>205.21995902462504</c:v>
                </c:pt>
                <c:pt idx="252">
                  <c:v>209.72989178537676</c:v>
                </c:pt>
                <c:pt idx="253">
                  <c:v>214.24709191886586</c:v>
                </c:pt>
                <c:pt idx="254">
                  <c:v>218.76980585560113</c:v>
                </c:pt>
                <c:pt idx="255">
                  <c:v>223.29629525972061</c:v>
                </c:pt>
                <c:pt idx="256">
                  <c:v>227.82483811300514</c:v>
                </c:pt>
                <c:pt idx="257">
                  <c:v>232.35372977004667</c:v>
                </c:pt>
                <c:pt idx="258">
                  <c:v>236.88128398298508</c:v>
                </c:pt>
                <c:pt idx="259">
                  <c:v>241.40583389427744</c:v>
                </c:pt>
                <c:pt idx="260">
                  <c:v>245.92573299602432</c:v>
                </c:pt>
                <c:pt idx="261">
                  <c:v>250.43935605444747</c:v>
                </c:pt>
                <c:pt idx="262">
                  <c:v>254.94509999817419</c:v>
                </c:pt>
                <c:pt idx="263">
                  <c:v>259.44138476907176</c:v>
                </c:pt>
                <c:pt idx="264">
                  <c:v>263.92665413444615</c:v>
                </c:pt>
                <c:pt idx="265">
                  <c:v>268.39937645951107</c:v>
                </c:pt>
                <c:pt idx="266">
                  <c:v>272.85804543912036</c:v>
                </c:pt>
                <c:pt idx="267">
                  <c:v>277.30118078785347</c:v>
                </c:pt>
                <c:pt idx="268">
                  <c:v>281.72732888763682</c:v>
                </c:pt>
                <c:pt idx="269">
                  <c:v>286.13506339219123</c:v>
                </c:pt>
                <c:pt idx="270">
                  <c:v>290.52298578769069</c:v>
                </c:pt>
                <c:pt idx="271">
                  <c:v>294.88972590913392</c:v>
                </c:pt>
                <c:pt idx="272">
                  <c:v>299.23394241202703</c:v>
                </c:pt>
                <c:pt idx="273">
                  <c:v>303.55432319909124</c:v>
                </c:pt>
                <c:pt idx="274">
                  <c:v>307.84958580181922</c:v>
                </c:pt>
                <c:pt idx="275">
                  <c:v>312.1184777168101</c:v>
                </c:pt>
                <c:pt idx="276">
                  <c:v>316.3597766969238</c:v>
                </c:pt>
                <c:pt idx="277">
                  <c:v>320.57229099740971</c:v>
                </c:pt>
                <c:pt idx="278">
                  <c:v>324.75485957726153</c:v>
                </c:pt>
                <c:pt idx="279">
                  <c:v>328.90635225616955</c:v>
                </c:pt>
                <c:pt idx="280">
                  <c:v>333.02566982753575</c:v>
                </c:pt>
                <c:pt idx="281">
                  <c:v>337.1117441281192</c:v>
                </c:pt>
                <c:pt idx="282">
                  <c:v>341.163538064985</c:v>
                </c:pt>
                <c:pt idx="283">
                  <c:v>345.18004560051338</c:v>
                </c:pt>
                <c:pt idx="284">
                  <c:v>349.16029169632736</c:v>
                </c:pt>
                <c:pt idx="285">
                  <c:v>353.10333221707469</c:v>
                </c:pt>
                <c:pt idx="286">
                  <c:v>357.00825379508575</c:v>
                </c:pt>
                <c:pt idx="287">
                  <c:v>360.87417365700929</c:v>
                </c:pt>
                <c:pt idx="288">
                  <c:v>364.70023941359113</c:v>
                </c:pt>
                <c:pt idx="289">
                  <c:v>368.48562881383572</c:v>
                </c:pt>
                <c:pt idx="290">
                  <c:v>372.22954946484589</c:v>
                </c:pt>
                <c:pt idx="291">
                  <c:v>375.93123851869473</c:v>
                </c:pt>
                <c:pt idx="292">
                  <c:v>379.58996232772859</c:v>
                </c:pt>
                <c:pt idx="293">
                  <c:v>383.20501606974977</c:v>
                </c:pt>
                <c:pt idx="294">
                  <c:v>386.77572334455624</c:v>
                </c:pt>
                <c:pt idx="295">
                  <c:v>390.30143574335722</c:v>
                </c:pt>
                <c:pt idx="296">
                  <c:v>393.78153239260001</c:v>
                </c:pt>
                <c:pt idx="297">
                  <c:v>397.21541947376915</c:v>
                </c:pt>
                <c:pt idx="298">
                  <c:v>400.60252972072914</c:v>
                </c:pt>
                <c:pt idx="299">
                  <c:v>403.94232189619385</c:v>
                </c:pt>
                <c:pt idx="300">
                  <c:v>407.23428024890387</c:v>
                </c:pt>
                <c:pt idx="301">
                  <c:v>410.47791395309912</c:v>
                </c:pt>
                <c:pt idx="302">
                  <c:v>413.67275653185243</c:v>
                </c:pt>
                <c:pt idx="303">
                  <c:v>416.81836526583521</c:v>
                </c:pt>
                <c:pt idx="304">
                  <c:v>419.91432058905588</c:v>
                </c:pt>
                <c:pt idx="305">
                  <c:v>422.96022547309457</c:v>
                </c:pt>
                <c:pt idx="306">
                  <c:v>425.95570480133648</c:v>
                </c:pt>
                <c:pt idx="307">
                  <c:v>428.90040473467383</c:v>
                </c:pt>
                <c:pt idx="308">
                  <c:v>431.79399207011113</c:v>
                </c:pt>
                <c:pt idx="309">
                  <c:v>434.63615359368055</c:v>
                </c:pt>
                <c:pt idx="310">
                  <c:v>437.42659542903158</c:v>
                </c:pt>
                <c:pt idx="311">
                  <c:v>440.16504238301582</c:v>
                </c:pt>
                <c:pt idx="312">
                  <c:v>442.85123728955119</c:v>
                </c:pt>
                <c:pt idx="313">
                  <c:v>445.48494035300047</c:v>
                </c:pt>
                <c:pt idx="314">
                  <c:v>448.0659284922537</c:v>
                </c:pt>
                <c:pt idx="315">
                  <c:v>450.59399468665606</c:v>
                </c:pt>
                <c:pt idx="316">
                  <c:v>453.06894732487757</c:v>
                </c:pt>
                <c:pt idx="317">
                  <c:v>455.49060955776338</c:v>
                </c:pt>
                <c:pt idx="318">
                  <c:v>457.85881865616278</c:v>
                </c:pt>
                <c:pt idx="319">
                  <c:v>460.17342537467812</c:v>
                </c:pt>
                <c:pt idx="320">
                  <c:v>462.43429332222894</c:v>
                </c:pt>
                <c:pt idx="321">
                  <c:v>464.6412983402721</c:v>
                </c:pt>
                <c:pt idx="322">
                  <c:v>466.79432788947526</c:v>
                </c:pt>
                <c:pt idx="323">
                  <c:v>468.89328044558306</c:v>
                </c:pt>
                <c:pt idx="324">
                  <c:v>470.93806490518114</c:v>
                </c:pt>
                <c:pt idx="325">
                  <c:v>472.9286000019984</c:v>
                </c:pt>
                <c:pt idx="326">
                  <c:v>474.86481373435919</c:v>
                </c:pt>
                <c:pt idx="327">
                  <c:v>476.74664280433717</c:v>
                </c:pt>
                <c:pt idx="328">
                  <c:v>478.57403206913341</c:v>
                </c:pt>
                <c:pt idx="329">
                  <c:v>480.34693400514698</c:v>
                </c:pt>
                <c:pt idx="330">
                  <c:v>482.06530818517382</c:v>
                </c:pt>
                <c:pt idx="331">
                  <c:v>483.72912076912866</c:v>
                </c:pt>
                <c:pt idx="332">
                  <c:v>485.33834400864703</c:v>
                </c:pt>
                <c:pt idx="333">
                  <c:v>486.89295576589063</c:v>
                </c:pt>
                <c:pt idx="334">
                  <c:v>488.39293904684587</c:v>
                </c:pt>
                <c:pt idx="335">
                  <c:v>489.83828154937277</c:v>
                </c:pt>
                <c:pt idx="336">
                  <c:v>491.22897522623185</c:v>
                </c:pt>
                <c:pt idx="337">
                  <c:v>492.56501586329256</c:v>
                </c:pt>
                <c:pt idx="338">
                  <c:v>493.84640267309396</c:v>
                </c:pt>
                <c:pt idx="339">
                  <c:v>495.07313790391083</c:v>
                </c:pt>
                <c:pt idx="340">
                  <c:v>496.24522646445348</c:v>
                </c:pt>
                <c:pt idx="341">
                  <c:v>497.36267556430931</c:v>
                </c:pt>
                <c:pt idx="342">
                  <c:v>498.42549437021182</c:v>
                </c:pt>
                <c:pt idx="343">
                  <c:v>499.43369367821686</c:v>
                </c:pt>
                <c:pt idx="344">
                  <c:v>500.38728560183546</c:v>
                </c:pt>
                <c:pt idx="345">
                  <c:v>501.28628327617349</c:v>
                </c:pt>
                <c:pt idx="346">
                  <c:v>502.13070057810324</c:v>
                </c:pt>
                <c:pt idx="347">
                  <c:v>502.92055186249263</c:v>
                </c:pt>
                <c:pt idx="348">
                  <c:v>503.65585171450346</c:v>
                </c:pt>
                <c:pt idx="349">
                  <c:v>504.33661471795841</c:v>
                </c:pt>
                <c:pt idx="350">
                  <c:v>504.96285523978082</c:v>
                </c:pt>
                <c:pt idx="351">
                  <c:v>505.53458723049386</c:v>
                </c:pt>
                <c:pt idx="352">
                  <c:v>506.05182404077033</c:v>
                </c:pt>
                <c:pt idx="353">
                  <c:v>506.51457825401712</c:v>
                </c:pt>
                <c:pt idx="354">
                  <c:v>506.92286153498026</c:v>
                </c:pt>
                <c:pt idx="355">
                  <c:v>507.27668449434651</c:v>
                </c:pt>
                <c:pt idx="356">
                  <c:v>507.57605656933043</c:v>
                </c:pt>
                <c:pt idx="357">
                  <c:v>507.82098592022334</c:v>
                </c:pt>
                <c:pt idx="358">
                  <c:v>508.01147934289042</c:v>
                </c:pt>
                <c:pt idx="359">
                  <c:v>508.14754219719993</c:v>
                </c:pt>
                <c:pt idx="360">
                  <c:v>508.22917835137162</c:v>
                </c:pt>
                <c:pt idx="361">
                  <c:v>508.25639014223145</c:v>
                </c:pt>
              </c:numCache>
            </c:numRef>
          </c:yVal>
          <c:smooth val="1"/>
          <c:extLst>
            <c:ext xmlns:c16="http://schemas.microsoft.com/office/drawing/2014/chart" uri="{C3380CC4-5D6E-409C-BE32-E72D297353CC}">
              <c16:uniqueId val="{00000000-86BE-E049-85D4-FB9CA3E33F2F}"/>
            </c:ext>
          </c:extLst>
        </c:ser>
        <c:dLbls>
          <c:showLegendKey val="0"/>
          <c:showVal val="0"/>
          <c:showCatName val="0"/>
          <c:showSerName val="0"/>
          <c:showPercent val="0"/>
          <c:showBubbleSize val="0"/>
        </c:dLbls>
        <c:axId val="127091264"/>
        <c:axId val="127091840"/>
      </c:scatterChart>
      <c:valAx>
        <c:axId val="127091264"/>
        <c:scaling>
          <c:orientation val="minMax"/>
          <c:max val="360"/>
          <c:min val="0"/>
        </c:scaling>
        <c:delete val="0"/>
        <c:axPos val="b"/>
        <c:title>
          <c:tx>
            <c:rich>
              <a:bodyPr/>
              <a:lstStyle/>
              <a:p>
                <a:pPr>
                  <a:defRPr/>
                </a:pPr>
                <a:r>
                  <a:rPr lang="en-GB"/>
                  <a:t>Crank Angle (Deg)</a:t>
                </a:r>
              </a:p>
            </c:rich>
          </c:tx>
          <c:overlay val="0"/>
        </c:title>
        <c:numFmt formatCode="General" sourceLinked="1"/>
        <c:majorTickMark val="out"/>
        <c:minorTickMark val="none"/>
        <c:tickLblPos val="nextTo"/>
        <c:crossAx val="127091840"/>
        <c:crosses val="autoZero"/>
        <c:crossBetween val="midCat"/>
        <c:majorUnit val="90"/>
      </c:valAx>
      <c:valAx>
        <c:axId val="127091840"/>
        <c:scaling>
          <c:orientation val="minMax"/>
        </c:scaling>
        <c:delete val="0"/>
        <c:axPos val="l"/>
        <c:majorGridlines/>
        <c:title>
          <c:tx>
            <c:rich>
              <a:bodyPr/>
              <a:lstStyle/>
              <a:p>
                <a:pPr>
                  <a:defRPr/>
                </a:pPr>
                <a:r>
                  <a:rPr lang="en-GB"/>
                  <a:t>Cylinder</a:t>
                </a:r>
                <a:r>
                  <a:rPr lang="en-GB" baseline="0"/>
                  <a:t> Volume (CC)</a:t>
                </a:r>
                <a:endParaRPr lang="en-GB"/>
              </a:p>
            </c:rich>
          </c:tx>
          <c:overlay val="0"/>
        </c:title>
        <c:numFmt formatCode="General" sourceLinked="1"/>
        <c:majorTickMark val="out"/>
        <c:minorTickMark val="none"/>
        <c:tickLblPos val="nextTo"/>
        <c:crossAx val="127091264"/>
        <c:crosses val="autoZero"/>
        <c:crossBetween val="midCat"/>
      </c:valAx>
    </c:plotArea>
    <c:plotVisOnly val="1"/>
    <c:dispBlanksAs val="gap"/>
    <c:showDLblsOverMax val="0"/>
  </c:char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vs Crank Angle</a:t>
            </a:r>
            <a:endParaRPr lang="en-GB"/>
          </a:p>
        </c:rich>
      </c:tx>
      <c:layout>
        <c:manualLayout>
          <c:xMode val="edge"/>
          <c:yMode val="edge"/>
          <c:x val="0.41303297289606983"/>
          <c:y val="1.257764052047002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9505062459673344E-2"/>
          <c:y val="6.923231826382345E-2"/>
          <c:w val="0.91474695348283941"/>
          <c:h val="0.85077388802598719"/>
        </c:manualLayout>
      </c:layout>
      <c:scatterChart>
        <c:scatterStyle val="smoothMarker"/>
        <c:varyColors val="0"/>
        <c:ser>
          <c:idx val="0"/>
          <c:order val="0"/>
          <c:tx>
            <c:v>Exhaust Valve Lift</c:v>
          </c:tx>
          <c:spPr>
            <a:ln w="38100" cap="rnd">
              <a:solidFill>
                <a:schemeClr val="accent1"/>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Data'!$B$3:$B$723</c:f>
              <c:numCache>
                <c:formatCode>General</c:formatCode>
                <c:ptCount val="721"/>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pt idx="21">
                  <c:v>0.1</c:v>
                </c:pt>
                <c:pt idx="22">
                  <c:v>0.1</c:v>
                </c:pt>
                <c:pt idx="23">
                  <c:v>0.1</c:v>
                </c:pt>
                <c:pt idx="24">
                  <c:v>0.1</c:v>
                </c:pt>
                <c:pt idx="25">
                  <c:v>0.1</c:v>
                </c:pt>
                <c:pt idx="26">
                  <c:v>0.1</c:v>
                </c:pt>
                <c:pt idx="27">
                  <c:v>0.1</c:v>
                </c:pt>
                <c:pt idx="28">
                  <c:v>0.1</c:v>
                </c:pt>
                <c:pt idx="29">
                  <c:v>0.1</c:v>
                </c:pt>
                <c:pt idx="30">
                  <c:v>0.1</c:v>
                </c:pt>
                <c:pt idx="31">
                  <c:v>0.11</c:v>
                </c:pt>
                <c:pt idx="32">
                  <c:v>0.11</c:v>
                </c:pt>
                <c:pt idx="33">
                  <c:v>0.11</c:v>
                </c:pt>
                <c:pt idx="34">
                  <c:v>0.11</c:v>
                </c:pt>
                <c:pt idx="35">
                  <c:v>0.11</c:v>
                </c:pt>
                <c:pt idx="36">
                  <c:v>0.11</c:v>
                </c:pt>
                <c:pt idx="37">
                  <c:v>0.11</c:v>
                </c:pt>
                <c:pt idx="38">
                  <c:v>0.11</c:v>
                </c:pt>
                <c:pt idx="39">
                  <c:v>0.11</c:v>
                </c:pt>
                <c:pt idx="40">
                  <c:v>0.11</c:v>
                </c:pt>
                <c:pt idx="41">
                  <c:v>0.11</c:v>
                </c:pt>
                <c:pt idx="42">
                  <c:v>0.11</c:v>
                </c:pt>
                <c:pt idx="43">
                  <c:v>0.11</c:v>
                </c:pt>
                <c:pt idx="44">
                  <c:v>0.11</c:v>
                </c:pt>
                <c:pt idx="45">
                  <c:v>0.11</c:v>
                </c:pt>
                <c:pt idx="46">
                  <c:v>0.11</c:v>
                </c:pt>
                <c:pt idx="47">
                  <c:v>0.11</c:v>
                </c:pt>
                <c:pt idx="48">
                  <c:v>0.11</c:v>
                </c:pt>
                <c:pt idx="49">
                  <c:v>0.11</c:v>
                </c:pt>
                <c:pt idx="50">
                  <c:v>0.11</c:v>
                </c:pt>
                <c:pt idx="51">
                  <c:v>0.11</c:v>
                </c:pt>
                <c:pt idx="52">
                  <c:v>0.11</c:v>
                </c:pt>
                <c:pt idx="53">
                  <c:v>0.11</c:v>
                </c:pt>
                <c:pt idx="54">
                  <c:v>0.11</c:v>
                </c:pt>
                <c:pt idx="55">
                  <c:v>0.11</c:v>
                </c:pt>
                <c:pt idx="56">
                  <c:v>0.11</c:v>
                </c:pt>
                <c:pt idx="57">
                  <c:v>0.11</c:v>
                </c:pt>
                <c:pt idx="58">
                  <c:v>0.11</c:v>
                </c:pt>
                <c:pt idx="59">
                  <c:v>0.11</c:v>
                </c:pt>
                <c:pt idx="60">
                  <c:v>0.11</c:v>
                </c:pt>
                <c:pt idx="61">
                  <c:v>0.11</c:v>
                </c:pt>
                <c:pt idx="62">
                  <c:v>0.11</c:v>
                </c:pt>
                <c:pt idx="63">
                  <c:v>0.11</c:v>
                </c:pt>
                <c:pt idx="64">
                  <c:v>0.11</c:v>
                </c:pt>
                <c:pt idx="65">
                  <c:v>0.11</c:v>
                </c:pt>
                <c:pt idx="66">
                  <c:v>0.11</c:v>
                </c:pt>
                <c:pt idx="67">
                  <c:v>0.11</c:v>
                </c:pt>
                <c:pt idx="68">
                  <c:v>0.11</c:v>
                </c:pt>
                <c:pt idx="69">
                  <c:v>0.11</c:v>
                </c:pt>
                <c:pt idx="70">
                  <c:v>0.11</c:v>
                </c:pt>
                <c:pt idx="71">
                  <c:v>0.11</c:v>
                </c:pt>
                <c:pt idx="72">
                  <c:v>0.11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0.12</c:v>
                </c:pt>
                <c:pt idx="96">
                  <c:v>0.12</c:v>
                </c:pt>
                <c:pt idx="97">
                  <c:v>0.13</c:v>
                </c:pt>
                <c:pt idx="98">
                  <c:v>0.13</c:v>
                </c:pt>
                <c:pt idx="99">
                  <c:v>0.13</c:v>
                </c:pt>
                <c:pt idx="100">
                  <c:v>0.14000000000000001</c:v>
                </c:pt>
                <c:pt idx="101">
                  <c:v>0.14000000000000001</c:v>
                </c:pt>
                <c:pt idx="102">
                  <c:v>0.15</c:v>
                </c:pt>
                <c:pt idx="103">
                  <c:v>0.15</c:v>
                </c:pt>
                <c:pt idx="104">
                  <c:v>0.16</c:v>
                </c:pt>
                <c:pt idx="105">
                  <c:v>0.17</c:v>
                </c:pt>
                <c:pt idx="106">
                  <c:v>0.18</c:v>
                </c:pt>
                <c:pt idx="107">
                  <c:v>0.19</c:v>
                </c:pt>
                <c:pt idx="108">
                  <c:v>0.2</c:v>
                </c:pt>
                <c:pt idx="109">
                  <c:v>0.21</c:v>
                </c:pt>
                <c:pt idx="110">
                  <c:v>0.22</c:v>
                </c:pt>
                <c:pt idx="111">
                  <c:v>0.22</c:v>
                </c:pt>
                <c:pt idx="112">
                  <c:v>0.23</c:v>
                </c:pt>
                <c:pt idx="113">
                  <c:v>0.24</c:v>
                </c:pt>
                <c:pt idx="114">
                  <c:v>0.25</c:v>
                </c:pt>
                <c:pt idx="115">
                  <c:v>0.26</c:v>
                </c:pt>
                <c:pt idx="116">
                  <c:v>0.27</c:v>
                </c:pt>
                <c:pt idx="117">
                  <c:v>0.28000000000000003</c:v>
                </c:pt>
                <c:pt idx="118">
                  <c:v>0.28999999999999998</c:v>
                </c:pt>
                <c:pt idx="119">
                  <c:v>0.28999999999999998</c:v>
                </c:pt>
                <c:pt idx="120">
                  <c:v>0.3</c:v>
                </c:pt>
                <c:pt idx="121">
                  <c:v>0.31</c:v>
                </c:pt>
                <c:pt idx="122">
                  <c:v>0.32</c:v>
                </c:pt>
                <c:pt idx="123">
                  <c:v>0.33</c:v>
                </c:pt>
                <c:pt idx="124">
                  <c:v>0.34</c:v>
                </c:pt>
                <c:pt idx="125">
                  <c:v>0.35</c:v>
                </c:pt>
                <c:pt idx="126">
                  <c:v>0.36</c:v>
                </c:pt>
                <c:pt idx="127">
                  <c:v>0.37</c:v>
                </c:pt>
                <c:pt idx="128">
                  <c:v>0.38</c:v>
                </c:pt>
                <c:pt idx="129">
                  <c:v>0.39</c:v>
                </c:pt>
                <c:pt idx="130">
                  <c:v>0.4</c:v>
                </c:pt>
                <c:pt idx="131">
                  <c:v>0.4</c:v>
                </c:pt>
                <c:pt idx="132">
                  <c:v>0.41</c:v>
                </c:pt>
                <c:pt idx="133">
                  <c:v>0.42</c:v>
                </c:pt>
                <c:pt idx="134">
                  <c:v>0.43</c:v>
                </c:pt>
                <c:pt idx="135">
                  <c:v>0.44</c:v>
                </c:pt>
                <c:pt idx="136">
                  <c:v>0.45</c:v>
                </c:pt>
                <c:pt idx="137">
                  <c:v>0.46</c:v>
                </c:pt>
                <c:pt idx="138">
                  <c:v>0.47</c:v>
                </c:pt>
                <c:pt idx="139">
                  <c:v>0.48</c:v>
                </c:pt>
                <c:pt idx="140">
                  <c:v>0.49</c:v>
                </c:pt>
                <c:pt idx="141">
                  <c:v>0.5</c:v>
                </c:pt>
                <c:pt idx="142">
                  <c:v>0.51</c:v>
                </c:pt>
                <c:pt idx="143">
                  <c:v>0.52</c:v>
                </c:pt>
                <c:pt idx="144">
                  <c:v>0.53</c:v>
                </c:pt>
                <c:pt idx="145">
                  <c:v>0.54</c:v>
                </c:pt>
                <c:pt idx="146">
                  <c:v>0.56000000000000005</c:v>
                </c:pt>
                <c:pt idx="147">
                  <c:v>0.56999999999999995</c:v>
                </c:pt>
                <c:pt idx="148">
                  <c:v>0.59</c:v>
                </c:pt>
                <c:pt idx="149">
                  <c:v>0.61</c:v>
                </c:pt>
                <c:pt idx="150">
                  <c:v>0.63</c:v>
                </c:pt>
                <c:pt idx="151">
                  <c:v>0.65</c:v>
                </c:pt>
                <c:pt idx="152">
                  <c:v>0.67</c:v>
                </c:pt>
                <c:pt idx="153">
                  <c:v>0.69</c:v>
                </c:pt>
                <c:pt idx="154">
                  <c:v>0.71</c:v>
                </c:pt>
                <c:pt idx="155">
                  <c:v>0.74</c:v>
                </c:pt>
                <c:pt idx="156">
                  <c:v>0.77</c:v>
                </c:pt>
                <c:pt idx="157">
                  <c:v>0.79</c:v>
                </c:pt>
                <c:pt idx="158">
                  <c:v>0.82</c:v>
                </c:pt>
                <c:pt idx="159">
                  <c:v>0.85</c:v>
                </c:pt>
                <c:pt idx="160">
                  <c:v>0.89</c:v>
                </c:pt>
                <c:pt idx="161">
                  <c:v>0.92</c:v>
                </c:pt>
                <c:pt idx="162">
                  <c:v>0.96</c:v>
                </c:pt>
                <c:pt idx="163">
                  <c:v>1</c:v>
                </c:pt>
                <c:pt idx="164">
                  <c:v>1.04</c:v>
                </c:pt>
                <c:pt idx="165">
                  <c:v>1.07</c:v>
                </c:pt>
                <c:pt idx="166">
                  <c:v>1.1100000000000001</c:v>
                </c:pt>
                <c:pt idx="167">
                  <c:v>1.1499999999999999</c:v>
                </c:pt>
                <c:pt idx="168">
                  <c:v>1.2</c:v>
                </c:pt>
                <c:pt idx="169">
                  <c:v>1.24</c:v>
                </c:pt>
                <c:pt idx="170">
                  <c:v>1.29</c:v>
                </c:pt>
                <c:pt idx="171">
                  <c:v>1.33</c:v>
                </c:pt>
                <c:pt idx="172">
                  <c:v>1.38</c:v>
                </c:pt>
                <c:pt idx="173">
                  <c:v>1.43</c:v>
                </c:pt>
                <c:pt idx="174">
                  <c:v>1.48</c:v>
                </c:pt>
                <c:pt idx="175">
                  <c:v>1.52</c:v>
                </c:pt>
                <c:pt idx="176">
                  <c:v>1.56</c:v>
                </c:pt>
                <c:pt idx="177">
                  <c:v>1.62</c:v>
                </c:pt>
                <c:pt idx="178">
                  <c:v>1.69</c:v>
                </c:pt>
                <c:pt idx="179">
                  <c:v>1.75</c:v>
                </c:pt>
                <c:pt idx="180">
                  <c:v>1.81</c:v>
                </c:pt>
                <c:pt idx="181">
                  <c:v>1.87</c:v>
                </c:pt>
                <c:pt idx="182">
                  <c:v>1.93</c:v>
                </c:pt>
                <c:pt idx="183">
                  <c:v>1.99</c:v>
                </c:pt>
                <c:pt idx="184">
                  <c:v>2.06</c:v>
                </c:pt>
                <c:pt idx="185">
                  <c:v>2.13</c:v>
                </c:pt>
                <c:pt idx="186">
                  <c:v>2.2000000000000002</c:v>
                </c:pt>
                <c:pt idx="187">
                  <c:v>2.27</c:v>
                </c:pt>
                <c:pt idx="188">
                  <c:v>2.34</c:v>
                </c:pt>
                <c:pt idx="189">
                  <c:v>2.41</c:v>
                </c:pt>
                <c:pt idx="190">
                  <c:v>2.4900000000000002</c:v>
                </c:pt>
                <c:pt idx="191">
                  <c:v>2.56</c:v>
                </c:pt>
                <c:pt idx="192">
                  <c:v>2.63</c:v>
                </c:pt>
                <c:pt idx="193">
                  <c:v>2.66</c:v>
                </c:pt>
                <c:pt idx="194">
                  <c:v>2.7</c:v>
                </c:pt>
                <c:pt idx="195">
                  <c:v>2.82</c:v>
                </c:pt>
                <c:pt idx="196">
                  <c:v>2.94</c:v>
                </c:pt>
                <c:pt idx="197">
                  <c:v>3.04</c:v>
                </c:pt>
                <c:pt idx="198">
                  <c:v>3.15</c:v>
                </c:pt>
                <c:pt idx="199">
                  <c:v>3.22</c:v>
                </c:pt>
                <c:pt idx="200">
                  <c:v>3.3</c:v>
                </c:pt>
                <c:pt idx="201">
                  <c:v>3.4</c:v>
                </c:pt>
                <c:pt idx="202">
                  <c:v>3.51</c:v>
                </c:pt>
                <c:pt idx="203">
                  <c:v>3.6</c:v>
                </c:pt>
                <c:pt idx="204">
                  <c:v>3.69</c:v>
                </c:pt>
                <c:pt idx="205">
                  <c:v>3.79</c:v>
                </c:pt>
                <c:pt idx="206">
                  <c:v>3.89</c:v>
                </c:pt>
                <c:pt idx="207">
                  <c:v>4</c:v>
                </c:pt>
                <c:pt idx="208">
                  <c:v>4.12</c:v>
                </c:pt>
                <c:pt idx="209">
                  <c:v>4.22</c:v>
                </c:pt>
                <c:pt idx="210">
                  <c:v>4.32</c:v>
                </c:pt>
                <c:pt idx="211">
                  <c:v>4.4400000000000004</c:v>
                </c:pt>
                <c:pt idx="212">
                  <c:v>4.5599999999999996</c:v>
                </c:pt>
                <c:pt idx="213">
                  <c:v>4.6500000000000004</c:v>
                </c:pt>
                <c:pt idx="214">
                  <c:v>4.75</c:v>
                </c:pt>
                <c:pt idx="215">
                  <c:v>4.9000000000000004</c:v>
                </c:pt>
                <c:pt idx="216">
                  <c:v>5.0599999999999996</c:v>
                </c:pt>
                <c:pt idx="217">
                  <c:v>5.16</c:v>
                </c:pt>
                <c:pt idx="218">
                  <c:v>5.27</c:v>
                </c:pt>
                <c:pt idx="219">
                  <c:v>5.4</c:v>
                </c:pt>
                <c:pt idx="220">
                  <c:v>5.53</c:v>
                </c:pt>
                <c:pt idx="221">
                  <c:v>5.66</c:v>
                </c:pt>
                <c:pt idx="222">
                  <c:v>5.79</c:v>
                </c:pt>
                <c:pt idx="223">
                  <c:v>5.96</c:v>
                </c:pt>
                <c:pt idx="224">
                  <c:v>6.12</c:v>
                </c:pt>
                <c:pt idx="225">
                  <c:v>6.25</c:v>
                </c:pt>
                <c:pt idx="226">
                  <c:v>6.38</c:v>
                </c:pt>
                <c:pt idx="227">
                  <c:v>6.49</c:v>
                </c:pt>
                <c:pt idx="228">
                  <c:v>6.59</c:v>
                </c:pt>
                <c:pt idx="229">
                  <c:v>6.74</c:v>
                </c:pt>
                <c:pt idx="230">
                  <c:v>6.89</c:v>
                </c:pt>
                <c:pt idx="231">
                  <c:v>7.03</c:v>
                </c:pt>
                <c:pt idx="232">
                  <c:v>7.16</c:v>
                </c:pt>
                <c:pt idx="233">
                  <c:v>7.29</c:v>
                </c:pt>
                <c:pt idx="234">
                  <c:v>7.41</c:v>
                </c:pt>
                <c:pt idx="235">
                  <c:v>7.52</c:v>
                </c:pt>
                <c:pt idx="236">
                  <c:v>7.63</c:v>
                </c:pt>
                <c:pt idx="237">
                  <c:v>7.74</c:v>
                </c:pt>
                <c:pt idx="238">
                  <c:v>7.84</c:v>
                </c:pt>
                <c:pt idx="239">
                  <c:v>7.93</c:v>
                </c:pt>
                <c:pt idx="240">
                  <c:v>8.02</c:v>
                </c:pt>
                <c:pt idx="241">
                  <c:v>8.06</c:v>
                </c:pt>
                <c:pt idx="242">
                  <c:v>8.11</c:v>
                </c:pt>
                <c:pt idx="243">
                  <c:v>8.14</c:v>
                </c:pt>
                <c:pt idx="244">
                  <c:v>8.17</c:v>
                </c:pt>
                <c:pt idx="245">
                  <c:v>8.18</c:v>
                </c:pt>
                <c:pt idx="246">
                  <c:v>8.19</c:v>
                </c:pt>
                <c:pt idx="247">
                  <c:v>8.18</c:v>
                </c:pt>
                <c:pt idx="248">
                  <c:v>8.16</c:v>
                </c:pt>
                <c:pt idx="249">
                  <c:v>8.1300000000000008</c:v>
                </c:pt>
                <c:pt idx="250">
                  <c:v>8.09</c:v>
                </c:pt>
                <c:pt idx="251">
                  <c:v>8.02</c:v>
                </c:pt>
                <c:pt idx="252">
                  <c:v>7.94</c:v>
                </c:pt>
                <c:pt idx="253">
                  <c:v>7.76</c:v>
                </c:pt>
                <c:pt idx="254">
                  <c:v>7.58</c:v>
                </c:pt>
                <c:pt idx="255">
                  <c:v>7.47</c:v>
                </c:pt>
                <c:pt idx="256">
                  <c:v>7.37</c:v>
                </c:pt>
                <c:pt idx="257">
                  <c:v>7.22</c:v>
                </c:pt>
                <c:pt idx="258">
                  <c:v>7.08</c:v>
                </c:pt>
                <c:pt idx="259">
                  <c:v>6.92</c:v>
                </c:pt>
                <c:pt idx="260">
                  <c:v>6.76</c:v>
                </c:pt>
                <c:pt idx="261">
                  <c:v>6.65</c:v>
                </c:pt>
                <c:pt idx="262">
                  <c:v>6.54</c:v>
                </c:pt>
                <c:pt idx="263">
                  <c:v>6.39</c:v>
                </c:pt>
                <c:pt idx="264">
                  <c:v>6.24</c:v>
                </c:pt>
                <c:pt idx="265">
                  <c:v>6.11</c:v>
                </c:pt>
                <c:pt idx="266">
                  <c:v>5.98</c:v>
                </c:pt>
                <c:pt idx="267">
                  <c:v>5.84</c:v>
                </c:pt>
                <c:pt idx="268">
                  <c:v>5.7</c:v>
                </c:pt>
                <c:pt idx="269">
                  <c:v>5.56</c:v>
                </c:pt>
                <c:pt idx="270">
                  <c:v>5.42</c:v>
                </c:pt>
                <c:pt idx="271">
                  <c:v>5.28</c:v>
                </c:pt>
                <c:pt idx="272">
                  <c:v>5.14</c:v>
                </c:pt>
                <c:pt idx="273">
                  <c:v>4.99</c:v>
                </c:pt>
                <c:pt idx="274">
                  <c:v>4.84</c:v>
                </c:pt>
                <c:pt idx="275">
                  <c:v>4.7300000000000004</c:v>
                </c:pt>
                <c:pt idx="276">
                  <c:v>4.62</c:v>
                </c:pt>
                <c:pt idx="277">
                  <c:v>4.49</c:v>
                </c:pt>
                <c:pt idx="278">
                  <c:v>4.3600000000000003</c:v>
                </c:pt>
                <c:pt idx="279">
                  <c:v>4.2300000000000004</c:v>
                </c:pt>
                <c:pt idx="280">
                  <c:v>4.1100000000000003</c:v>
                </c:pt>
                <c:pt idx="281">
                  <c:v>4.01</c:v>
                </c:pt>
                <c:pt idx="282">
                  <c:v>3.92</c:v>
                </c:pt>
                <c:pt idx="283">
                  <c:v>3.8</c:v>
                </c:pt>
                <c:pt idx="284">
                  <c:v>3.69</c:v>
                </c:pt>
                <c:pt idx="285">
                  <c:v>3.58</c:v>
                </c:pt>
                <c:pt idx="286">
                  <c:v>3.48</c:v>
                </c:pt>
                <c:pt idx="287">
                  <c:v>3.4</c:v>
                </c:pt>
                <c:pt idx="288">
                  <c:v>3.32</c:v>
                </c:pt>
                <c:pt idx="289">
                  <c:v>3.21</c:v>
                </c:pt>
                <c:pt idx="290">
                  <c:v>3.11</c:v>
                </c:pt>
                <c:pt idx="291">
                  <c:v>3.02</c:v>
                </c:pt>
                <c:pt idx="292">
                  <c:v>2.93</c:v>
                </c:pt>
                <c:pt idx="293">
                  <c:v>2.85</c:v>
                </c:pt>
                <c:pt idx="294">
                  <c:v>2.77</c:v>
                </c:pt>
                <c:pt idx="295">
                  <c:v>2.69</c:v>
                </c:pt>
                <c:pt idx="296">
                  <c:v>2.61</c:v>
                </c:pt>
                <c:pt idx="297">
                  <c:v>2.52</c:v>
                </c:pt>
                <c:pt idx="298">
                  <c:v>2.44</c:v>
                </c:pt>
                <c:pt idx="299">
                  <c:v>2.37</c:v>
                </c:pt>
                <c:pt idx="300">
                  <c:v>2.2999999999999998</c:v>
                </c:pt>
                <c:pt idx="301">
                  <c:v>2.23</c:v>
                </c:pt>
                <c:pt idx="302">
                  <c:v>2.16</c:v>
                </c:pt>
                <c:pt idx="303">
                  <c:v>2.09</c:v>
                </c:pt>
                <c:pt idx="304">
                  <c:v>2.02</c:v>
                </c:pt>
                <c:pt idx="305">
                  <c:v>1.96</c:v>
                </c:pt>
                <c:pt idx="306">
                  <c:v>1.9</c:v>
                </c:pt>
                <c:pt idx="307">
                  <c:v>1.84</c:v>
                </c:pt>
                <c:pt idx="308">
                  <c:v>1.79</c:v>
                </c:pt>
                <c:pt idx="309">
                  <c:v>1.72</c:v>
                </c:pt>
                <c:pt idx="310">
                  <c:v>1.66</c:v>
                </c:pt>
                <c:pt idx="311">
                  <c:v>1.6</c:v>
                </c:pt>
                <c:pt idx="312">
                  <c:v>1.55</c:v>
                </c:pt>
                <c:pt idx="313">
                  <c:v>1.5</c:v>
                </c:pt>
                <c:pt idx="314">
                  <c:v>1.45</c:v>
                </c:pt>
                <c:pt idx="315">
                  <c:v>1.41</c:v>
                </c:pt>
                <c:pt idx="316">
                  <c:v>1.37</c:v>
                </c:pt>
                <c:pt idx="317">
                  <c:v>1.32</c:v>
                </c:pt>
                <c:pt idx="318">
                  <c:v>1.28</c:v>
                </c:pt>
                <c:pt idx="319">
                  <c:v>1.23</c:v>
                </c:pt>
                <c:pt idx="320">
                  <c:v>1.19</c:v>
                </c:pt>
                <c:pt idx="321">
                  <c:v>1.1399999999999999</c:v>
                </c:pt>
                <c:pt idx="322">
                  <c:v>1.1000000000000001</c:v>
                </c:pt>
                <c:pt idx="323">
                  <c:v>1.06</c:v>
                </c:pt>
                <c:pt idx="324">
                  <c:v>1.02</c:v>
                </c:pt>
                <c:pt idx="325">
                  <c:v>0.99</c:v>
                </c:pt>
                <c:pt idx="326">
                  <c:v>0.97</c:v>
                </c:pt>
                <c:pt idx="327">
                  <c:v>0.93</c:v>
                </c:pt>
                <c:pt idx="328">
                  <c:v>0.9</c:v>
                </c:pt>
                <c:pt idx="329">
                  <c:v>0.87</c:v>
                </c:pt>
                <c:pt idx="330">
                  <c:v>0.84</c:v>
                </c:pt>
                <c:pt idx="331">
                  <c:v>0.82</c:v>
                </c:pt>
                <c:pt idx="332">
                  <c:v>0.8</c:v>
                </c:pt>
                <c:pt idx="333">
                  <c:v>0.77</c:v>
                </c:pt>
                <c:pt idx="334">
                  <c:v>0.75</c:v>
                </c:pt>
                <c:pt idx="335">
                  <c:v>0.72</c:v>
                </c:pt>
                <c:pt idx="336">
                  <c:v>0.7</c:v>
                </c:pt>
                <c:pt idx="337">
                  <c:v>0.69</c:v>
                </c:pt>
                <c:pt idx="338">
                  <c:v>0.68</c:v>
                </c:pt>
                <c:pt idx="339">
                  <c:v>0.66</c:v>
                </c:pt>
                <c:pt idx="340">
                  <c:v>0.65</c:v>
                </c:pt>
                <c:pt idx="341">
                  <c:v>0.63</c:v>
                </c:pt>
                <c:pt idx="342">
                  <c:v>0.62</c:v>
                </c:pt>
                <c:pt idx="343">
                  <c:v>0.6</c:v>
                </c:pt>
                <c:pt idx="344">
                  <c:v>0.59</c:v>
                </c:pt>
                <c:pt idx="345">
                  <c:v>0.57999999999999996</c:v>
                </c:pt>
                <c:pt idx="346">
                  <c:v>0.57999999999999996</c:v>
                </c:pt>
                <c:pt idx="347">
                  <c:v>0.56000000000000005</c:v>
                </c:pt>
                <c:pt idx="348">
                  <c:v>0.55000000000000004</c:v>
                </c:pt>
                <c:pt idx="349">
                  <c:v>0.54</c:v>
                </c:pt>
                <c:pt idx="350">
                  <c:v>0.53</c:v>
                </c:pt>
                <c:pt idx="351">
                  <c:v>0.52</c:v>
                </c:pt>
                <c:pt idx="352">
                  <c:v>0.51</c:v>
                </c:pt>
                <c:pt idx="353">
                  <c:v>0.5</c:v>
                </c:pt>
                <c:pt idx="354">
                  <c:v>0.5</c:v>
                </c:pt>
                <c:pt idx="355">
                  <c:v>0.49</c:v>
                </c:pt>
                <c:pt idx="356">
                  <c:v>0.48</c:v>
                </c:pt>
                <c:pt idx="357">
                  <c:v>0.47</c:v>
                </c:pt>
                <c:pt idx="358">
                  <c:v>0.46</c:v>
                </c:pt>
                <c:pt idx="359">
                  <c:v>0.45</c:v>
                </c:pt>
                <c:pt idx="360">
                  <c:v>0.44</c:v>
                </c:pt>
                <c:pt idx="361">
                  <c:v>0.43</c:v>
                </c:pt>
                <c:pt idx="362">
                  <c:v>0.42</c:v>
                </c:pt>
                <c:pt idx="363">
                  <c:v>0.41</c:v>
                </c:pt>
                <c:pt idx="364">
                  <c:v>0.4</c:v>
                </c:pt>
                <c:pt idx="365">
                  <c:v>0.39</c:v>
                </c:pt>
                <c:pt idx="366">
                  <c:v>0.38</c:v>
                </c:pt>
                <c:pt idx="367">
                  <c:v>0.37</c:v>
                </c:pt>
                <c:pt idx="368">
                  <c:v>0.36</c:v>
                </c:pt>
                <c:pt idx="369">
                  <c:v>0.35</c:v>
                </c:pt>
                <c:pt idx="370">
                  <c:v>0.34</c:v>
                </c:pt>
                <c:pt idx="371">
                  <c:v>0.33</c:v>
                </c:pt>
                <c:pt idx="372">
                  <c:v>0.32</c:v>
                </c:pt>
                <c:pt idx="373">
                  <c:v>0.31</c:v>
                </c:pt>
                <c:pt idx="374">
                  <c:v>0.3</c:v>
                </c:pt>
                <c:pt idx="375">
                  <c:v>0.28999999999999998</c:v>
                </c:pt>
                <c:pt idx="376">
                  <c:v>0.28000000000000003</c:v>
                </c:pt>
                <c:pt idx="377">
                  <c:v>0.27</c:v>
                </c:pt>
                <c:pt idx="378">
                  <c:v>0.26</c:v>
                </c:pt>
                <c:pt idx="379">
                  <c:v>0.25</c:v>
                </c:pt>
                <c:pt idx="380">
                  <c:v>0.24</c:v>
                </c:pt>
                <c:pt idx="381">
                  <c:v>0.23</c:v>
                </c:pt>
                <c:pt idx="382">
                  <c:v>0.22</c:v>
                </c:pt>
                <c:pt idx="383">
                  <c:v>0.21</c:v>
                </c:pt>
                <c:pt idx="384">
                  <c:v>0.2</c:v>
                </c:pt>
                <c:pt idx="385">
                  <c:v>0.19</c:v>
                </c:pt>
                <c:pt idx="386">
                  <c:v>0.19</c:v>
                </c:pt>
                <c:pt idx="387">
                  <c:v>0.18</c:v>
                </c:pt>
                <c:pt idx="388">
                  <c:v>0.17</c:v>
                </c:pt>
                <c:pt idx="389">
                  <c:v>0.16</c:v>
                </c:pt>
                <c:pt idx="390">
                  <c:v>0.15</c:v>
                </c:pt>
                <c:pt idx="391">
                  <c:v>0.14000000000000001</c:v>
                </c:pt>
                <c:pt idx="392">
                  <c:v>0.13</c:v>
                </c:pt>
                <c:pt idx="393">
                  <c:v>0.12</c:v>
                </c:pt>
                <c:pt idx="394">
                  <c:v>0.11</c:v>
                </c:pt>
                <c:pt idx="395">
                  <c:v>0.11</c:v>
                </c:pt>
                <c:pt idx="396">
                  <c:v>0.1</c:v>
                </c:pt>
                <c:pt idx="397">
                  <c:v>0.1</c:v>
                </c:pt>
                <c:pt idx="398">
                  <c:v>0.09</c:v>
                </c:pt>
                <c:pt idx="399">
                  <c:v>0.09</c:v>
                </c:pt>
                <c:pt idx="400">
                  <c:v>0.08</c:v>
                </c:pt>
                <c:pt idx="401">
                  <c:v>0.08</c:v>
                </c:pt>
                <c:pt idx="402">
                  <c:v>7.0000000000000007E-2</c:v>
                </c:pt>
                <c:pt idx="403">
                  <c:v>7.0000000000000007E-2</c:v>
                </c:pt>
                <c:pt idx="404">
                  <c:v>7.0000000000000007E-2</c:v>
                </c:pt>
                <c:pt idx="405">
                  <c:v>7.0000000000000007E-2</c:v>
                </c:pt>
                <c:pt idx="406">
                  <c:v>7.0000000000000007E-2</c:v>
                </c:pt>
                <c:pt idx="407">
                  <c:v>7.0000000000000007E-2</c:v>
                </c:pt>
                <c:pt idx="408">
                  <c:v>0.06</c:v>
                </c:pt>
                <c:pt idx="409">
                  <c:v>0.06</c:v>
                </c:pt>
                <c:pt idx="410">
                  <c:v>0.06</c:v>
                </c:pt>
                <c:pt idx="411">
                  <c:v>0.06</c:v>
                </c:pt>
                <c:pt idx="412">
                  <c:v>0.06</c:v>
                </c:pt>
                <c:pt idx="413">
                  <c:v>0.06</c:v>
                </c:pt>
                <c:pt idx="414">
                  <c:v>0.06</c:v>
                </c:pt>
                <c:pt idx="415">
                  <c:v>0.06</c:v>
                </c:pt>
                <c:pt idx="416">
                  <c:v>0.06</c:v>
                </c:pt>
                <c:pt idx="417">
                  <c:v>0.06</c:v>
                </c:pt>
                <c:pt idx="418">
                  <c:v>0.05</c:v>
                </c:pt>
                <c:pt idx="419">
                  <c:v>0.05</c:v>
                </c:pt>
                <c:pt idx="420">
                  <c:v>0.05</c:v>
                </c:pt>
                <c:pt idx="421">
                  <c:v>0.05</c:v>
                </c:pt>
                <c:pt idx="422">
                  <c:v>0.05</c:v>
                </c:pt>
                <c:pt idx="423">
                  <c:v>0.05</c:v>
                </c:pt>
                <c:pt idx="424">
                  <c:v>0.05</c:v>
                </c:pt>
                <c:pt idx="425">
                  <c:v>0.05</c:v>
                </c:pt>
                <c:pt idx="426">
                  <c:v>0.05</c:v>
                </c:pt>
                <c:pt idx="427">
                  <c:v>0.05</c:v>
                </c:pt>
                <c:pt idx="428">
                  <c:v>0.04</c:v>
                </c:pt>
                <c:pt idx="429">
                  <c:v>0.04</c:v>
                </c:pt>
                <c:pt idx="430">
                  <c:v>0.04</c:v>
                </c:pt>
                <c:pt idx="431">
                  <c:v>0.04</c:v>
                </c:pt>
                <c:pt idx="432">
                  <c:v>0.04</c:v>
                </c:pt>
                <c:pt idx="433">
                  <c:v>0.04</c:v>
                </c:pt>
                <c:pt idx="434">
                  <c:v>0.04</c:v>
                </c:pt>
                <c:pt idx="435">
                  <c:v>0.04</c:v>
                </c:pt>
                <c:pt idx="436">
                  <c:v>0.04</c:v>
                </c:pt>
                <c:pt idx="437">
                  <c:v>0.04</c:v>
                </c:pt>
                <c:pt idx="438">
                  <c:v>0.04</c:v>
                </c:pt>
                <c:pt idx="439">
                  <c:v>0.04</c:v>
                </c:pt>
                <c:pt idx="440">
                  <c:v>0.03</c:v>
                </c:pt>
                <c:pt idx="441">
                  <c:v>0.03</c:v>
                </c:pt>
                <c:pt idx="442">
                  <c:v>0.03</c:v>
                </c:pt>
                <c:pt idx="443">
                  <c:v>0.03</c:v>
                </c:pt>
                <c:pt idx="444">
                  <c:v>0.03</c:v>
                </c:pt>
                <c:pt idx="445">
                  <c:v>0.03</c:v>
                </c:pt>
                <c:pt idx="446">
                  <c:v>0.03</c:v>
                </c:pt>
                <c:pt idx="447">
                  <c:v>0.03</c:v>
                </c:pt>
                <c:pt idx="448">
                  <c:v>0.03</c:v>
                </c:pt>
                <c:pt idx="449">
                  <c:v>0.03</c:v>
                </c:pt>
                <c:pt idx="450">
                  <c:v>0.03</c:v>
                </c:pt>
                <c:pt idx="451">
                  <c:v>0.03</c:v>
                </c:pt>
                <c:pt idx="452">
                  <c:v>0.02</c:v>
                </c:pt>
                <c:pt idx="453">
                  <c:v>0.02</c:v>
                </c:pt>
                <c:pt idx="454">
                  <c:v>0.02</c:v>
                </c:pt>
                <c:pt idx="455">
                  <c:v>0.02</c:v>
                </c:pt>
                <c:pt idx="456">
                  <c:v>0.02</c:v>
                </c:pt>
                <c:pt idx="457">
                  <c:v>0.02</c:v>
                </c:pt>
                <c:pt idx="458">
                  <c:v>0.02</c:v>
                </c:pt>
                <c:pt idx="459">
                  <c:v>0.02</c:v>
                </c:pt>
                <c:pt idx="460">
                  <c:v>0.02</c:v>
                </c:pt>
                <c:pt idx="461">
                  <c:v>0.02</c:v>
                </c:pt>
                <c:pt idx="462">
                  <c:v>0.01</c:v>
                </c:pt>
                <c:pt idx="463">
                  <c:v>0.01</c:v>
                </c:pt>
                <c:pt idx="464">
                  <c:v>0.01</c:v>
                </c:pt>
                <c:pt idx="465">
                  <c:v>0.01</c:v>
                </c:pt>
                <c:pt idx="466">
                  <c:v>0.01</c:v>
                </c:pt>
                <c:pt idx="467">
                  <c:v>0.01</c:v>
                </c:pt>
                <c:pt idx="468">
                  <c:v>0.01</c:v>
                </c:pt>
                <c:pt idx="469">
                  <c:v>0.01</c:v>
                </c:pt>
                <c:pt idx="470">
                  <c:v>0.01</c:v>
                </c:pt>
                <c:pt idx="471">
                  <c:v>0.01</c:v>
                </c:pt>
                <c:pt idx="472">
                  <c:v>0.01</c:v>
                </c:pt>
                <c:pt idx="473">
                  <c:v>0.01</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0.01</c:v>
                </c:pt>
                <c:pt idx="605">
                  <c:v>0.01</c:v>
                </c:pt>
                <c:pt idx="606">
                  <c:v>0.01</c:v>
                </c:pt>
                <c:pt idx="607">
                  <c:v>0.01</c:v>
                </c:pt>
                <c:pt idx="608">
                  <c:v>0.01</c:v>
                </c:pt>
                <c:pt idx="609">
                  <c:v>0.01</c:v>
                </c:pt>
                <c:pt idx="610">
                  <c:v>0.01</c:v>
                </c:pt>
                <c:pt idx="611">
                  <c:v>0.01</c:v>
                </c:pt>
                <c:pt idx="612">
                  <c:v>0.01</c:v>
                </c:pt>
                <c:pt idx="613">
                  <c:v>0.01</c:v>
                </c:pt>
                <c:pt idx="614">
                  <c:v>0.01</c:v>
                </c:pt>
                <c:pt idx="615">
                  <c:v>0.01</c:v>
                </c:pt>
                <c:pt idx="616">
                  <c:v>0.02</c:v>
                </c:pt>
                <c:pt idx="617">
                  <c:v>0.02</c:v>
                </c:pt>
                <c:pt idx="618">
                  <c:v>0.02</c:v>
                </c:pt>
                <c:pt idx="619">
                  <c:v>0.02</c:v>
                </c:pt>
                <c:pt idx="620">
                  <c:v>0.02</c:v>
                </c:pt>
                <c:pt idx="621">
                  <c:v>0.02</c:v>
                </c:pt>
                <c:pt idx="622">
                  <c:v>0.02</c:v>
                </c:pt>
                <c:pt idx="623">
                  <c:v>0.02</c:v>
                </c:pt>
                <c:pt idx="624">
                  <c:v>0.02</c:v>
                </c:pt>
                <c:pt idx="625">
                  <c:v>0.02</c:v>
                </c:pt>
                <c:pt idx="626">
                  <c:v>0.02</c:v>
                </c:pt>
                <c:pt idx="627">
                  <c:v>0.02</c:v>
                </c:pt>
                <c:pt idx="628">
                  <c:v>0.03</c:v>
                </c:pt>
                <c:pt idx="629">
                  <c:v>0.03</c:v>
                </c:pt>
                <c:pt idx="630">
                  <c:v>0.03</c:v>
                </c:pt>
                <c:pt idx="631">
                  <c:v>0.03</c:v>
                </c:pt>
                <c:pt idx="632">
                  <c:v>0.03</c:v>
                </c:pt>
                <c:pt idx="633">
                  <c:v>0.03</c:v>
                </c:pt>
                <c:pt idx="634">
                  <c:v>0.03</c:v>
                </c:pt>
                <c:pt idx="635">
                  <c:v>0.03</c:v>
                </c:pt>
                <c:pt idx="636">
                  <c:v>0.03</c:v>
                </c:pt>
                <c:pt idx="637">
                  <c:v>0.03</c:v>
                </c:pt>
                <c:pt idx="638">
                  <c:v>0.03</c:v>
                </c:pt>
                <c:pt idx="639">
                  <c:v>0.03</c:v>
                </c:pt>
                <c:pt idx="640">
                  <c:v>0.04</c:v>
                </c:pt>
                <c:pt idx="641">
                  <c:v>0.04</c:v>
                </c:pt>
                <c:pt idx="642">
                  <c:v>0.04</c:v>
                </c:pt>
                <c:pt idx="643">
                  <c:v>0.04</c:v>
                </c:pt>
                <c:pt idx="644">
                  <c:v>0.04</c:v>
                </c:pt>
                <c:pt idx="645">
                  <c:v>0.04</c:v>
                </c:pt>
                <c:pt idx="646">
                  <c:v>0.04</c:v>
                </c:pt>
                <c:pt idx="647">
                  <c:v>0.04</c:v>
                </c:pt>
                <c:pt idx="648">
                  <c:v>0.04</c:v>
                </c:pt>
                <c:pt idx="649">
                  <c:v>0.04</c:v>
                </c:pt>
                <c:pt idx="650">
                  <c:v>0.04</c:v>
                </c:pt>
                <c:pt idx="651">
                  <c:v>0.04</c:v>
                </c:pt>
                <c:pt idx="652">
                  <c:v>0.05</c:v>
                </c:pt>
                <c:pt idx="653">
                  <c:v>0.05</c:v>
                </c:pt>
                <c:pt idx="654">
                  <c:v>0.05</c:v>
                </c:pt>
                <c:pt idx="655">
                  <c:v>0.05</c:v>
                </c:pt>
                <c:pt idx="656">
                  <c:v>0.05</c:v>
                </c:pt>
                <c:pt idx="657">
                  <c:v>0.05</c:v>
                </c:pt>
                <c:pt idx="658">
                  <c:v>0.05</c:v>
                </c:pt>
                <c:pt idx="659">
                  <c:v>0.05</c:v>
                </c:pt>
                <c:pt idx="660">
                  <c:v>0.05</c:v>
                </c:pt>
                <c:pt idx="661">
                  <c:v>0.05</c:v>
                </c:pt>
                <c:pt idx="662">
                  <c:v>0.05</c:v>
                </c:pt>
                <c:pt idx="663">
                  <c:v>0.05</c:v>
                </c:pt>
                <c:pt idx="664">
                  <c:v>0.06</c:v>
                </c:pt>
                <c:pt idx="665">
                  <c:v>0.06</c:v>
                </c:pt>
                <c:pt idx="666">
                  <c:v>0.06</c:v>
                </c:pt>
                <c:pt idx="667">
                  <c:v>0.06</c:v>
                </c:pt>
                <c:pt idx="668">
                  <c:v>0.06</c:v>
                </c:pt>
                <c:pt idx="669">
                  <c:v>0.06</c:v>
                </c:pt>
                <c:pt idx="670">
                  <c:v>0.06</c:v>
                </c:pt>
                <c:pt idx="671">
                  <c:v>0.06</c:v>
                </c:pt>
                <c:pt idx="672">
                  <c:v>0.06</c:v>
                </c:pt>
                <c:pt idx="673">
                  <c:v>0.06</c:v>
                </c:pt>
                <c:pt idx="674">
                  <c:v>0.06</c:v>
                </c:pt>
                <c:pt idx="675">
                  <c:v>0.06</c:v>
                </c:pt>
                <c:pt idx="676">
                  <c:v>7.0000000000000007E-2</c:v>
                </c:pt>
                <c:pt idx="677">
                  <c:v>7.0000000000000007E-2</c:v>
                </c:pt>
                <c:pt idx="678">
                  <c:v>7.0000000000000007E-2</c:v>
                </c:pt>
                <c:pt idx="679">
                  <c:v>7.0000000000000007E-2</c:v>
                </c:pt>
                <c:pt idx="680">
                  <c:v>7.0000000000000007E-2</c:v>
                </c:pt>
                <c:pt idx="681">
                  <c:v>7.0000000000000007E-2</c:v>
                </c:pt>
                <c:pt idx="682">
                  <c:v>7.0000000000000007E-2</c:v>
                </c:pt>
                <c:pt idx="683">
                  <c:v>7.0000000000000007E-2</c:v>
                </c:pt>
                <c:pt idx="684">
                  <c:v>7.0000000000000007E-2</c:v>
                </c:pt>
                <c:pt idx="685">
                  <c:v>7.0000000000000007E-2</c:v>
                </c:pt>
                <c:pt idx="686">
                  <c:v>7.0000000000000007E-2</c:v>
                </c:pt>
                <c:pt idx="687">
                  <c:v>7.0000000000000007E-2</c:v>
                </c:pt>
                <c:pt idx="688">
                  <c:v>0.08</c:v>
                </c:pt>
                <c:pt idx="689">
                  <c:v>0.08</c:v>
                </c:pt>
                <c:pt idx="690">
                  <c:v>0.08</c:v>
                </c:pt>
                <c:pt idx="691">
                  <c:v>0.08</c:v>
                </c:pt>
                <c:pt idx="692">
                  <c:v>0.08</c:v>
                </c:pt>
                <c:pt idx="693">
                  <c:v>0.08</c:v>
                </c:pt>
                <c:pt idx="694">
                  <c:v>0.08</c:v>
                </c:pt>
                <c:pt idx="695">
                  <c:v>0.08</c:v>
                </c:pt>
                <c:pt idx="696">
                  <c:v>0.08</c:v>
                </c:pt>
                <c:pt idx="697">
                  <c:v>0.08</c:v>
                </c:pt>
                <c:pt idx="698">
                  <c:v>0.08</c:v>
                </c:pt>
                <c:pt idx="699">
                  <c:v>0.08</c:v>
                </c:pt>
                <c:pt idx="700">
                  <c:v>0.08</c:v>
                </c:pt>
                <c:pt idx="701">
                  <c:v>0.08</c:v>
                </c:pt>
                <c:pt idx="702">
                  <c:v>0.08</c:v>
                </c:pt>
                <c:pt idx="703">
                  <c:v>0.08</c:v>
                </c:pt>
                <c:pt idx="704">
                  <c:v>0.08</c:v>
                </c:pt>
                <c:pt idx="705">
                  <c:v>0.08</c:v>
                </c:pt>
                <c:pt idx="706">
                  <c:v>0.09</c:v>
                </c:pt>
                <c:pt idx="707">
                  <c:v>0.09</c:v>
                </c:pt>
                <c:pt idx="708">
                  <c:v>0.09</c:v>
                </c:pt>
                <c:pt idx="709">
                  <c:v>0.09</c:v>
                </c:pt>
                <c:pt idx="710">
                  <c:v>0.09</c:v>
                </c:pt>
                <c:pt idx="711">
                  <c:v>0.09</c:v>
                </c:pt>
                <c:pt idx="712">
                  <c:v>0.09</c:v>
                </c:pt>
                <c:pt idx="713">
                  <c:v>0.09</c:v>
                </c:pt>
                <c:pt idx="714">
                  <c:v>0.09</c:v>
                </c:pt>
                <c:pt idx="715">
                  <c:v>0.09</c:v>
                </c:pt>
                <c:pt idx="716">
                  <c:v>0.09</c:v>
                </c:pt>
                <c:pt idx="717">
                  <c:v>0.09</c:v>
                </c:pt>
                <c:pt idx="718">
                  <c:v>0.1</c:v>
                </c:pt>
                <c:pt idx="719">
                  <c:v>0.1</c:v>
                </c:pt>
                <c:pt idx="720">
                  <c:v>0.1</c:v>
                </c:pt>
              </c:numCache>
            </c:numRef>
          </c:yVal>
          <c:smooth val="1"/>
          <c:extLst>
            <c:ext xmlns:c16="http://schemas.microsoft.com/office/drawing/2014/chart" uri="{C3380CC4-5D6E-409C-BE32-E72D297353CC}">
              <c16:uniqueId val="{00000001-F47D-4AA7-BC77-77697B22E1EE}"/>
            </c:ext>
          </c:extLst>
        </c:ser>
        <c:ser>
          <c:idx val="1"/>
          <c:order val="1"/>
          <c:tx>
            <c:v>Intake Valve Lift</c:v>
          </c:tx>
          <c:spPr>
            <a:ln w="38100" cap="rnd">
              <a:solidFill>
                <a:schemeClr val="accent2"/>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Data'!$C$3:$C$723</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0.01</c:v>
                </c:pt>
                <c:pt idx="141">
                  <c:v>0.01</c:v>
                </c:pt>
                <c:pt idx="142">
                  <c:v>0.01</c:v>
                </c:pt>
                <c:pt idx="143">
                  <c:v>0.01</c:v>
                </c:pt>
                <c:pt idx="144">
                  <c:v>0.01</c:v>
                </c:pt>
                <c:pt idx="145">
                  <c:v>0.01</c:v>
                </c:pt>
                <c:pt idx="146">
                  <c:v>0.01</c:v>
                </c:pt>
                <c:pt idx="147">
                  <c:v>0.01</c:v>
                </c:pt>
                <c:pt idx="148">
                  <c:v>0.01</c:v>
                </c:pt>
                <c:pt idx="149">
                  <c:v>0.01</c:v>
                </c:pt>
                <c:pt idx="150">
                  <c:v>0.01</c:v>
                </c:pt>
                <c:pt idx="151">
                  <c:v>0.01</c:v>
                </c:pt>
                <c:pt idx="152">
                  <c:v>0.01</c:v>
                </c:pt>
                <c:pt idx="153">
                  <c:v>0.01</c:v>
                </c:pt>
                <c:pt idx="154">
                  <c:v>0.01</c:v>
                </c:pt>
                <c:pt idx="155">
                  <c:v>0.01</c:v>
                </c:pt>
                <c:pt idx="156">
                  <c:v>0.01</c:v>
                </c:pt>
                <c:pt idx="157">
                  <c:v>0.01</c:v>
                </c:pt>
                <c:pt idx="158">
                  <c:v>0.01</c:v>
                </c:pt>
                <c:pt idx="159">
                  <c:v>0.01</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0.01</c:v>
                </c:pt>
                <c:pt idx="261">
                  <c:v>0.01</c:v>
                </c:pt>
                <c:pt idx="262">
                  <c:v>0.01</c:v>
                </c:pt>
                <c:pt idx="263">
                  <c:v>0.01</c:v>
                </c:pt>
                <c:pt idx="264">
                  <c:v>0.01</c:v>
                </c:pt>
                <c:pt idx="265">
                  <c:v>0.01</c:v>
                </c:pt>
                <c:pt idx="266">
                  <c:v>0.01</c:v>
                </c:pt>
                <c:pt idx="267">
                  <c:v>0.01</c:v>
                </c:pt>
                <c:pt idx="268">
                  <c:v>0.01</c:v>
                </c:pt>
                <c:pt idx="269">
                  <c:v>0.01</c:v>
                </c:pt>
                <c:pt idx="270">
                  <c:v>0.01</c:v>
                </c:pt>
                <c:pt idx="271">
                  <c:v>0.01</c:v>
                </c:pt>
                <c:pt idx="272">
                  <c:v>0.01</c:v>
                </c:pt>
                <c:pt idx="273">
                  <c:v>0.01</c:v>
                </c:pt>
                <c:pt idx="274">
                  <c:v>0.01</c:v>
                </c:pt>
                <c:pt idx="275">
                  <c:v>0.01</c:v>
                </c:pt>
                <c:pt idx="276">
                  <c:v>0.01</c:v>
                </c:pt>
                <c:pt idx="277">
                  <c:v>0.01</c:v>
                </c:pt>
                <c:pt idx="278">
                  <c:v>0.01</c:v>
                </c:pt>
                <c:pt idx="279">
                  <c:v>0.01</c:v>
                </c:pt>
                <c:pt idx="280">
                  <c:v>0.01</c:v>
                </c:pt>
                <c:pt idx="281">
                  <c:v>0.01</c:v>
                </c:pt>
                <c:pt idx="282">
                  <c:v>0.01</c:v>
                </c:pt>
                <c:pt idx="283">
                  <c:v>0.01</c:v>
                </c:pt>
                <c:pt idx="284">
                  <c:v>0.01</c:v>
                </c:pt>
                <c:pt idx="285">
                  <c:v>0.01</c:v>
                </c:pt>
                <c:pt idx="286">
                  <c:v>0.01</c:v>
                </c:pt>
                <c:pt idx="287">
                  <c:v>0.01</c:v>
                </c:pt>
                <c:pt idx="288">
                  <c:v>0.01</c:v>
                </c:pt>
                <c:pt idx="289">
                  <c:v>0.01</c:v>
                </c:pt>
                <c:pt idx="290">
                  <c:v>0.01</c:v>
                </c:pt>
                <c:pt idx="291">
                  <c:v>0.01</c:v>
                </c:pt>
                <c:pt idx="292">
                  <c:v>0.01</c:v>
                </c:pt>
                <c:pt idx="293">
                  <c:v>0.01</c:v>
                </c:pt>
                <c:pt idx="294">
                  <c:v>0.01</c:v>
                </c:pt>
                <c:pt idx="295">
                  <c:v>0.01</c:v>
                </c:pt>
                <c:pt idx="296">
                  <c:v>0.01</c:v>
                </c:pt>
                <c:pt idx="297">
                  <c:v>0.01</c:v>
                </c:pt>
                <c:pt idx="298">
                  <c:v>0.01</c:v>
                </c:pt>
                <c:pt idx="299">
                  <c:v>0.01</c:v>
                </c:pt>
                <c:pt idx="300">
                  <c:v>0.01</c:v>
                </c:pt>
                <c:pt idx="301">
                  <c:v>0.01</c:v>
                </c:pt>
                <c:pt idx="302">
                  <c:v>0.01</c:v>
                </c:pt>
                <c:pt idx="303">
                  <c:v>0.01</c:v>
                </c:pt>
                <c:pt idx="304">
                  <c:v>0.01</c:v>
                </c:pt>
                <c:pt idx="305">
                  <c:v>0.01</c:v>
                </c:pt>
                <c:pt idx="306">
                  <c:v>0.01</c:v>
                </c:pt>
                <c:pt idx="307">
                  <c:v>0.01</c:v>
                </c:pt>
                <c:pt idx="308">
                  <c:v>0.01</c:v>
                </c:pt>
                <c:pt idx="309">
                  <c:v>0.01</c:v>
                </c:pt>
                <c:pt idx="310">
                  <c:v>0.01</c:v>
                </c:pt>
                <c:pt idx="311">
                  <c:v>0.01</c:v>
                </c:pt>
                <c:pt idx="312">
                  <c:v>0.01</c:v>
                </c:pt>
                <c:pt idx="313">
                  <c:v>0.01</c:v>
                </c:pt>
                <c:pt idx="314">
                  <c:v>0.01</c:v>
                </c:pt>
                <c:pt idx="315">
                  <c:v>0.01</c:v>
                </c:pt>
                <c:pt idx="316">
                  <c:v>0.01</c:v>
                </c:pt>
                <c:pt idx="317">
                  <c:v>0.01</c:v>
                </c:pt>
                <c:pt idx="318">
                  <c:v>0.01</c:v>
                </c:pt>
                <c:pt idx="319">
                  <c:v>0.01</c:v>
                </c:pt>
                <c:pt idx="320">
                  <c:v>0.01</c:v>
                </c:pt>
                <c:pt idx="321">
                  <c:v>0.01</c:v>
                </c:pt>
                <c:pt idx="322">
                  <c:v>0.01</c:v>
                </c:pt>
                <c:pt idx="323">
                  <c:v>0.01</c:v>
                </c:pt>
                <c:pt idx="324">
                  <c:v>0.01</c:v>
                </c:pt>
                <c:pt idx="325">
                  <c:v>0.01</c:v>
                </c:pt>
                <c:pt idx="326">
                  <c:v>0.02</c:v>
                </c:pt>
                <c:pt idx="327">
                  <c:v>0.02</c:v>
                </c:pt>
                <c:pt idx="328">
                  <c:v>0.03</c:v>
                </c:pt>
                <c:pt idx="329">
                  <c:v>0.03</c:v>
                </c:pt>
                <c:pt idx="330">
                  <c:v>0.04</c:v>
                </c:pt>
                <c:pt idx="331">
                  <c:v>0.04</c:v>
                </c:pt>
                <c:pt idx="332">
                  <c:v>0.05</c:v>
                </c:pt>
                <c:pt idx="333">
                  <c:v>0.06</c:v>
                </c:pt>
                <c:pt idx="334">
                  <c:v>7.0000000000000007E-2</c:v>
                </c:pt>
                <c:pt idx="335">
                  <c:v>0.08</c:v>
                </c:pt>
                <c:pt idx="336">
                  <c:v>0.09</c:v>
                </c:pt>
                <c:pt idx="337">
                  <c:v>0.09</c:v>
                </c:pt>
                <c:pt idx="338">
                  <c:v>0.1</c:v>
                </c:pt>
                <c:pt idx="339">
                  <c:v>0.11</c:v>
                </c:pt>
                <c:pt idx="340">
                  <c:v>0.12</c:v>
                </c:pt>
                <c:pt idx="341">
                  <c:v>0.13</c:v>
                </c:pt>
                <c:pt idx="342">
                  <c:v>0.14000000000000001</c:v>
                </c:pt>
                <c:pt idx="343">
                  <c:v>0.14000000000000001</c:v>
                </c:pt>
                <c:pt idx="344">
                  <c:v>0.15</c:v>
                </c:pt>
                <c:pt idx="345">
                  <c:v>0.16</c:v>
                </c:pt>
                <c:pt idx="346">
                  <c:v>0.17</c:v>
                </c:pt>
                <c:pt idx="347">
                  <c:v>0.18</c:v>
                </c:pt>
                <c:pt idx="348">
                  <c:v>0.19</c:v>
                </c:pt>
                <c:pt idx="349">
                  <c:v>0.19</c:v>
                </c:pt>
                <c:pt idx="350">
                  <c:v>0.2</c:v>
                </c:pt>
                <c:pt idx="351">
                  <c:v>0.21</c:v>
                </c:pt>
                <c:pt idx="352">
                  <c:v>0.22</c:v>
                </c:pt>
                <c:pt idx="353">
                  <c:v>0.23</c:v>
                </c:pt>
                <c:pt idx="354">
                  <c:v>0.24</c:v>
                </c:pt>
                <c:pt idx="355">
                  <c:v>0.25</c:v>
                </c:pt>
                <c:pt idx="356">
                  <c:v>0.26</c:v>
                </c:pt>
                <c:pt idx="357">
                  <c:v>0.26</c:v>
                </c:pt>
                <c:pt idx="358">
                  <c:v>0.27</c:v>
                </c:pt>
                <c:pt idx="359">
                  <c:v>0.28000000000000003</c:v>
                </c:pt>
                <c:pt idx="360">
                  <c:v>0.28999999999999998</c:v>
                </c:pt>
                <c:pt idx="361">
                  <c:v>0.28999999999999998</c:v>
                </c:pt>
                <c:pt idx="362">
                  <c:v>0.3</c:v>
                </c:pt>
                <c:pt idx="363">
                  <c:v>0.31</c:v>
                </c:pt>
                <c:pt idx="364">
                  <c:v>0.32</c:v>
                </c:pt>
                <c:pt idx="365">
                  <c:v>0.33</c:v>
                </c:pt>
                <c:pt idx="366">
                  <c:v>0.34</c:v>
                </c:pt>
                <c:pt idx="367">
                  <c:v>0.35</c:v>
                </c:pt>
                <c:pt idx="368">
                  <c:v>0.36</c:v>
                </c:pt>
                <c:pt idx="369">
                  <c:v>0.37</c:v>
                </c:pt>
                <c:pt idx="370">
                  <c:v>0.38</c:v>
                </c:pt>
                <c:pt idx="371">
                  <c:v>0.39</c:v>
                </c:pt>
                <c:pt idx="372">
                  <c:v>0.4</c:v>
                </c:pt>
                <c:pt idx="373">
                  <c:v>0.41</c:v>
                </c:pt>
                <c:pt idx="374">
                  <c:v>0.43</c:v>
                </c:pt>
                <c:pt idx="375">
                  <c:v>0.45</c:v>
                </c:pt>
                <c:pt idx="376">
                  <c:v>0.47</c:v>
                </c:pt>
                <c:pt idx="377">
                  <c:v>0.48</c:v>
                </c:pt>
                <c:pt idx="378">
                  <c:v>0.5</c:v>
                </c:pt>
                <c:pt idx="379">
                  <c:v>0.52</c:v>
                </c:pt>
                <c:pt idx="380">
                  <c:v>0.55000000000000004</c:v>
                </c:pt>
                <c:pt idx="381">
                  <c:v>0.56999999999999995</c:v>
                </c:pt>
                <c:pt idx="382">
                  <c:v>0.59</c:v>
                </c:pt>
                <c:pt idx="383">
                  <c:v>0.63</c:v>
                </c:pt>
                <c:pt idx="384">
                  <c:v>0.65</c:v>
                </c:pt>
                <c:pt idx="385">
                  <c:v>0.68</c:v>
                </c:pt>
                <c:pt idx="386">
                  <c:v>0.71</c:v>
                </c:pt>
                <c:pt idx="387">
                  <c:v>0.73</c:v>
                </c:pt>
                <c:pt idx="388">
                  <c:v>0.76</c:v>
                </c:pt>
                <c:pt idx="389">
                  <c:v>0.79</c:v>
                </c:pt>
                <c:pt idx="390">
                  <c:v>0.83</c:v>
                </c:pt>
                <c:pt idx="391">
                  <c:v>0.87</c:v>
                </c:pt>
                <c:pt idx="392">
                  <c:v>0.91</c:v>
                </c:pt>
                <c:pt idx="393">
                  <c:v>0.95</c:v>
                </c:pt>
                <c:pt idx="394">
                  <c:v>0.99</c:v>
                </c:pt>
                <c:pt idx="395">
                  <c:v>1.03</c:v>
                </c:pt>
                <c:pt idx="396">
                  <c:v>1.06</c:v>
                </c:pt>
                <c:pt idx="397">
                  <c:v>1.1000000000000001</c:v>
                </c:pt>
                <c:pt idx="398">
                  <c:v>1.1499999999999999</c:v>
                </c:pt>
                <c:pt idx="399">
                  <c:v>1.19</c:v>
                </c:pt>
                <c:pt idx="400">
                  <c:v>1.24</c:v>
                </c:pt>
                <c:pt idx="401">
                  <c:v>1.29</c:v>
                </c:pt>
                <c:pt idx="402">
                  <c:v>1.34</c:v>
                </c:pt>
                <c:pt idx="403">
                  <c:v>1.39</c:v>
                </c:pt>
                <c:pt idx="404">
                  <c:v>1.45</c:v>
                </c:pt>
                <c:pt idx="405">
                  <c:v>1.5</c:v>
                </c:pt>
                <c:pt idx="406">
                  <c:v>1.56</c:v>
                </c:pt>
                <c:pt idx="407">
                  <c:v>1.61</c:v>
                </c:pt>
                <c:pt idx="408">
                  <c:v>1.67</c:v>
                </c:pt>
                <c:pt idx="409">
                  <c:v>1.73</c:v>
                </c:pt>
                <c:pt idx="410">
                  <c:v>1.8</c:v>
                </c:pt>
                <c:pt idx="411">
                  <c:v>1.85</c:v>
                </c:pt>
                <c:pt idx="412">
                  <c:v>1.91</c:v>
                </c:pt>
                <c:pt idx="413">
                  <c:v>1.98</c:v>
                </c:pt>
                <c:pt idx="414">
                  <c:v>2.06</c:v>
                </c:pt>
                <c:pt idx="415">
                  <c:v>2.13</c:v>
                </c:pt>
                <c:pt idx="416">
                  <c:v>2.2000000000000002</c:v>
                </c:pt>
                <c:pt idx="417">
                  <c:v>2.2599999999999998</c:v>
                </c:pt>
                <c:pt idx="418">
                  <c:v>2.3199999999999998</c:v>
                </c:pt>
                <c:pt idx="419">
                  <c:v>2.41</c:v>
                </c:pt>
                <c:pt idx="420">
                  <c:v>2.5</c:v>
                </c:pt>
                <c:pt idx="421">
                  <c:v>2.58</c:v>
                </c:pt>
                <c:pt idx="422">
                  <c:v>2.67</c:v>
                </c:pt>
                <c:pt idx="423">
                  <c:v>2.74</c:v>
                </c:pt>
                <c:pt idx="424">
                  <c:v>2.81</c:v>
                </c:pt>
                <c:pt idx="425">
                  <c:v>2.9</c:v>
                </c:pt>
                <c:pt idx="426">
                  <c:v>3</c:v>
                </c:pt>
                <c:pt idx="427">
                  <c:v>3.09</c:v>
                </c:pt>
                <c:pt idx="428">
                  <c:v>3.19</c:v>
                </c:pt>
                <c:pt idx="429">
                  <c:v>3.28</c:v>
                </c:pt>
                <c:pt idx="430">
                  <c:v>3.38</c:v>
                </c:pt>
                <c:pt idx="431">
                  <c:v>3.47</c:v>
                </c:pt>
                <c:pt idx="432">
                  <c:v>3.56</c:v>
                </c:pt>
                <c:pt idx="433">
                  <c:v>3.66</c:v>
                </c:pt>
                <c:pt idx="434">
                  <c:v>3.77</c:v>
                </c:pt>
                <c:pt idx="435">
                  <c:v>3.89</c:v>
                </c:pt>
                <c:pt idx="436">
                  <c:v>4.0199999999999996</c:v>
                </c:pt>
                <c:pt idx="437">
                  <c:v>4.1100000000000003</c:v>
                </c:pt>
                <c:pt idx="438">
                  <c:v>4.21</c:v>
                </c:pt>
                <c:pt idx="439">
                  <c:v>4.3099999999999996</c:v>
                </c:pt>
                <c:pt idx="440">
                  <c:v>4.42</c:v>
                </c:pt>
                <c:pt idx="441">
                  <c:v>4.54</c:v>
                </c:pt>
                <c:pt idx="442">
                  <c:v>4.67</c:v>
                </c:pt>
                <c:pt idx="443">
                  <c:v>4.79</c:v>
                </c:pt>
                <c:pt idx="444">
                  <c:v>4.91</c:v>
                </c:pt>
                <c:pt idx="445">
                  <c:v>5.05</c:v>
                </c:pt>
                <c:pt idx="446">
                  <c:v>5.2</c:v>
                </c:pt>
                <c:pt idx="447">
                  <c:v>5.27</c:v>
                </c:pt>
                <c:pt idx="448">
                  <c:v>5.34</c:v>
                </c:pt>
                <c:pt idx="449">
                  <c:v>5.53</c:v>
                </c:pt>
                <c:pt idx="450">
                  <c:v>5.72</c:v>
                </c:pt>
                <c:pt idx="451">
                  <c:v>5.86</c:v>
                </c:pt>
                <c:pt idx="452">
                  <c:v>6</c:v>
                </c:pt>
                <c:pt idx="453">
                  <c:v>6.13</c:v>
                </c:pt>
                <c:pt idx="454">
                  <c:v>6.27</c:v>
                </c:pt>
                <c:pt idx="455">
                  <c:v>6.42</c:v>
                </c:pt>
                <c:pt idx="456">
                  <c:v>6.57</c:v>
                </c:pt>
                <c:pt idx="457">
                  <c:v>6.73</c:v>
                </c:pt>
                <c:pt idx="458">
                  <c:v>6.89</c:v>
                </c:pt>
                <c:pt idx="459">
                  <c:v>7.02</c:v>
                </c:pt>
                <c:pt idx="460">
                  <c:v>7.15</c:v>
                </c:pt>
                <c:pt idx="461">
                  <c:v>7.3</c:v>
                </c:pt>
                <c:pt idx="462">
                  <c:v>7.45</c:v>
                </c:pt>
                <c:pt idx="463">
                  <c:v>7.6</c:v>
                </c:pt>
                <c:pt idx="464">
                  <c:v>7.76</c:v>
                </c:pt>
                <c:pt idx="465">
                  <c:v>7.88</c:v>
                </c:pt>
                <c:pt idx="466">
                  <c:v>8.01</c:v>
                </c:pt>
                <c:pt idx="467">
                  <c:v>8.15</c:v>
                </c:pt>
                <c:pt idx="468">
                  <c:v>8.2899999999999991</c:v>
                </c:pt>
                <c:pt idx="469">
                  <c:v>8.41</c:v>
                </c:pt>
                <c:pt idx="470">
                  <c:v>8.5299999999999994</c:v>
                </c:pt>
                <c:pt idx="471">
                  <c:v>8.6199999999999992</c:v>
                </c:pt>
                <c:pt idx="472">
                  <c:v>8.7200000000000006</c:v>
                </c:pt>
                <c:pt idx="473">
                  <c:v>8.7899999999999991</c:v>
                </c:pt>
                <c:pt idx="474">
                  <c:v>8.8699999999999992</c:v>
                </c:pt>
                <c:pt idx="475">
                  <c:v>8.9</c:v>
                </c:pt>
                <c:pt idx="476">
                  <c:v>8.94</c:v>
                </c:pt>
                <c:pt idx="477">
                  <c:v>8.9700000000000006</c:v>
                </c:pt>
                <c:pt idx="478">
                  <c:v>8.99</c:v>
                </c:pt>
                <c:pt idx="479">
                  <c:v>8.99</c:v>
                </c:pt>
                <c:pt idx="480">
                  <c:v>9</c:v>
                </c:pt>
                <c:pt idx="481">
                  <c:v>8.98</c:v>
                </c:pt>
                <c:pt idx="482">
                  <c:v>8.9700000000000006</c:v>
                </c:pt>
                <c:pt idx="483">
                  <c:v>8.93</c:v>
                </c:pt>
                <c:pt idx="484">
                  <c:v>8.8800000000000008</c:v>
                </c:pt>
                <c:pt idx="485">
                  <c:v>8.8000000000000007</c:v>
                </c:pt>
                <c:pt idx="486">
                  <c:v>8.7200000000000006</c:v>
                </c:pt>
                <c:pt idx="487">
                  <c:v>8.61</c:v>
                </c:pt>
                <c:pt idx="488">
                  <c:v>8.49</c:v>
                </c:pt>
                <c:pt idx="489">
                  <c:v>8.3800000000000008</c:v>
                </c:pt>
                <c:pt idx="490">
                  <c:v>8.26</c:v>
                </c:pt>
                <c:pt idx="491">
                  <c:v>8.1199999999999992</c:v>
                </c:pt>
                <c:pt idx="492">
                  <c:v>7.98</c:v>
                </c:pt>
                <c:pt idx="493">
                  <c:v>7.84</c:v>
                </c:pt>
                <c:pt idx="494">
                  <c:v>7.69</c:v>
                </c:pt>
                <c:pt idx="495">
                  <c:v>7.53</c:v>
                </c:pt>
                <c:pt idx="496">
                  <c:v>7.36</c:v>
                </c:pt>
                <c:pt idx="497">
                  <c:v>7.21</c:v>
                </c:pt>
                <c:pt idx="498">
                  <c:v>7.06</c:v>
                </c:pt>
                <c:pt idx="499">
                  <c:v>6.9</c:v>
                </c:pt>
                <c:pt idx="500">
                  <c:v>6.74</c:v>
                </c:pt>
                <c:pt idx="501">
                  <c:v>6.6</c:v>
                </c:pt>
                <c:pt idx="502">
                  <c:v>6.45</c:v>
                </c:pt>
                <c:pt idx="503">
                  <c:v>6.28</c:v>
                </c:pt>
                <c:pt idx="504">
                  <c:v>6.11</c:v>
                </c:pt>
                <c:pt idx="505">
                  <c:v>5.98</c:v>
                </c:pt>
                <c:pt idx="506">
                  <c:v>5.85</c:v>
                </c:pt>
                <c:pt idx="507">
                  <c:v>5.68</c:v>
                </c:pt>
                <c:pt idx="508">
                  <c:v>5.5</c:v>
                </c:pt>
                <c:pt idx="509">
                  <c:v>5.35</c:v>
                </c:pt>
                <c:pt idx="510">
                  <c:v>5.2</c:v>
                </c:pt>
                <c:pt idx="511">
                  <c:v>5.0599999999999996</c:v>
                </c:pt>
                <c:pt idx="512">
                  <c:v>4.91</c:v>
                </c:pt>
                <c:pt idx="513">
                  <c:v>4.79</c:v>
                </c:pt>
                <c:pt idx="514">
                  <c:v>4.66</c:v>
                </c:pt>
                <c:pt idx="515">
                  <c:v>4.53</c:v>
                </c:pt>
                <c:pt idx="516">
                  <c:v>4.4000000000000004</c:v>
                </c:pt>
                <c:pt idx="517">
                  <c:v>4.28</c:v>
                </c:pt>
                <c:pt idx="518">
                  <c:v>4.1500000000000004</c:v>
                </c:pt>
                <c:pt idx="519">
                  <c:v>4.04</c:v>
                </c:pt>
                <c:pt idx="520">
                  <c:v>3.92</c:v>
                </c:pt>
                <c:pt idx="521">
                  <c:v>3.8</c:v>
                </c:pt>
                <c:pt idx="522">
                  <c:v>3.68</c:v>
                </c:pt>
                <c:pt idx="523">
                  <c:v>3.56</c:v>
                </c:pt>
                <c:pt idx="524">
                  <c:v>3.44</c:v>
                </c:pt>
                <c:pt idx="525">
                  <c:v>3.34</c:v>
                </c:pt>
                <c:pt idx="526">
                  <c:v>3.25</c:v>
                </c:pt>
                <c:pt idx="527">
                  <c:v>3.13</c:v>
                </c:pt>
                <c:pt idx="528">
                  <c:v>3.02</c:v>
                </c:pt>
                <c:pt idx="529">
                  <c:v>2.93</c:v>
                </c:pt>
                <c:pt idx="530">
                  <c:v>2.85</c:v>
                </c:pt>
                <c:pt idx="531">
                  <c:v>2.77</c:v>
                </c:pt>
                <c:pt idx="532">
                  <c:v>2.7</c:v>
                </c:pt>
                <c:pt idx="533">
                  <c:v>2.61</c:v>
                </c:pt>
                <c:pt idx="534">
                  <c:v>2.52</c:v>
                </c:pt>
                <c:pt idx="535">
                  <c:v>2.42</c:v>
                </c:pt>
                <c:pt idx="536">
                  <c:v>2.3199999999999998</c:v>
                </c:pt>
                <c:pt idx="537">
                  <c:v>2.25</c:v>
                </c:pt>
                <c:pt idx="538">
                  <c:v>2.1800000000000002</c:v>
                </c:pt>
                <c:pt idx="539">
                  <c:v>2.11</c:v>
                </c:pt>
                <c:pt idx="540">
                  <c:v>2.0499999999999998</c:v>
                </c:pt>
                <c:pt idx="541">
                  <c:v>1.97</c:v>
                </c:pt>
                <c:pt idx="542">
                  <c:v>1.89</c:v>
                </c:pt>
                <c:pt idx="543">
                  <c:v>1.82</c:v>
                </c:pt>
                <c:pt idx="544">
                  <c:v>1.75</c:v>
                </c:pt>
                <c:pt idx="545">
                  <c:v>1.68</c:v>
                </c:pt>
                <c:pt idx="546">
                  <c:v>1.62</c:v>
                </c:pt>
                <c:pt idx="547">
                  <c:v>1.55</c:v>
                </c:pt>
                <c:pt idx="548">
                  <c:v>1.49</c:v>
                </c:pt>
                <c:pt idx="549">
                  <c:v>1.43</c:v>
                </c:pt>
                <c:pt idx="550">
                  <c:v>1.38</c:v>
                </c:pt>
                <c:pt idx="551">
                  <c:v>1.32</c:v>
                </c:pt>
                <c:pt idx="552">
                  <c:v>1.26</c:v>
                </c:pt>
                <c:pt idx="553">
                  <c:v>1.21</c:v>
                </c:pt>
                <c:pt idx="554">
                  <c:v>1.1599999999999999</c:v>
                </c:pt>
                <c:pt idx="555">
                  <c:v>1.1100000000000001</c:v>
                </c:pt>
                <c:pt idx="556">
                  <c:v>1.06</c:v>
                </c:pt>
                <c:pt idx="557">
                  <c:v>1.01</c:v>
                </c:pt>
                <c:pt idx="558">
                  <c:v>0.97</c:v>
                </c:pt>
                <c:pt idx="559">
                  <c:v>0.92</c:v>
                </c:pt>
                <c:pt idx="560">
                  <c:v>0.88</c:v>
                </c:pt>
                <c:pt idx="561">
                  <c:v>0.84</c:v>
                </c:pt>
                <c:pt idx="562">
                  <c:v>0.8</c:v>
                </c:pt>
                <c:pt idx="563">
                  <c:v>0.77</c:v>
                </c:pt>
                <c:pt idx="564">
                  <c:v>0.74</c:v>
                </c:pt>
                <c:pt idx="565">
                  <c:v>0.7</c:v>
                </c:pt>
                <c:pt idx="566">
                  <c:v>0.67</c:v>
                </c:pt>
                <c:pt idx="567">
                  <c:v>0.63</c:v>
                </c:pt>
                <c:pt idx="568">
                  <c:v>0.6</c:v>
                </c:pt>
                <c:pt idx="569">
                  <c:v>0.56999999999999995</c:v>
                </c:pt>
                <c:pt idx="570">
                  <c:v>0.54</c:v>
                </c:pt>
                <c:pt idx="571">
                  <c:v>0.51</c:v>
                </c:pt>
                <c:pt idx="572">
                  <c:v>0.48</c:v>
                </c:pt>
                <c:pt idx="573">
                  <c:v>0.46</c:v>
                </c:pt>
                <c:pt idx="574">
                  <c:v>0.44</c:v>
                </c:pt>
                <c:pt idx="575">
                  <c:v>0.41</c:v>
                </c:pt>
                <c:pt idx="576">
                  <c:v>0.39</c:v>
                </c:pt>
                <c:pt idx="577">
                  <c:v>0.37</c:v>
                </c:pt>
                <c:pt idx="578">
                  <c:v>0.35</c:v>
                </c:pt>
                <c:pt idx="579">
                  <c:v>0.33</c:v>
                </c:pt>
                <c:pt idx="580">
                  <c:v>0.32</c:v>
                </c:pt>
                <c:pt idx="581">
                  <c:v>0.3</c:v>
                </c:pt>
                <c:pt idx="582">
                  <c:v>0.28999999999999998</c:v>
                </c:pt>
                <c:pt idx="583">
                  <c:v>0.27</c:v>
                </c:pt>
                <c:pt idx="584">
                  <c:v>0.26</c:v>
                </c:pt>
                <c:pt idx="585">
                  <c:v>0.25</c:v>
                </c:pt>
                <c:pt idx="586">
                  <c:v>0.24</c:v>
                </c:pt>
                <c:pt idx="587">
                  <c:v>0.22</c:v>
                </c:pt>
                <c:pt idx="588">
                  <c:v>0.21</c:v>
                </c:pt>
                <c:pt idx="589">
                  <c:v>0.2</c:v>
                </c:pt>
                <c:pt idx="590">
                  <c:v>0.2</c:v>
                </c:pt>
                <c:pt idx="591">
                  <c:v>0.19</c:v>
                </c:pt>
                <c:pt idx="592">
                  <c:v>0.18</c:v>
                </c:pt>
                <c:pt idx="593">
                  <c:v>0.17</c:v>
                </c:pt>
                <c:pt idx="594">
                  <c:v>0.16</c:v>
                </c:pt>
                <c:pt idx="595">
                  <c:v>0.15</c:v>
                </c:pt>
                <c:pt idx="596">
                  <c:v>0.14000000000000001</c:v>
                </c:pt>
                <c:pt idx="597">
                  <c:v>0.13</c:v>
                </c:pt>
                <c:pt idx="598">
                  <c:v>0.12</c:v>
                </c:pt>
                <c:pt idx="599">
                  <c:v>0.11</c:v>
                </c:pt>
                <c:pt idx="600">
                  <c:v>0.1</c:v>
                </c:pt>
                <c:pt idx="601">
                  <c:v>0.09</c:v>
                </c:pt>
                <c:pt idx="602">
                  <c:v>0.09</c:v>
                </c:pt>
                <c:pt idx="603">
                  <c:v>0.08</c:v>
                </c:pt>
                <c:pt idx="604">
                  <c:v>7.0000000000000007E-2</c:v>
                </c:pt>
                <c:pt idx="605">
                  <c:v>0.06</c:v>
                </c:pt>
                <c:pt idx="606">
                  <c:v>0.05</c:v>
                </c:pt>
                <c:pt idx="607">
                  <c:v>0.04</c:v>
                </c:pt>
                <c:pt idx="608">
                  <c:v>0.03</c:v>
                </c:pt>
                <c:pt idx="609">
                  <c:v>0.02</c:v>
                </c:pt>
                <c:pt idx="610">
                  <c:v>0.02</c:v>
                </c:pt>
                <c:pt idx="611">
                  <c:v>0.01</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2-F47D-4AA7-BC77-77697B22E1EE}"/>
            </c:ext>
          </c:extLst>
        </c:ser>
        <c:dLbls>
          <c:showLegendKey val="0"/>
          <c:showVal val="0"/>
          <c:showCatName val="0"/>
          <c:showSerName val="0"/>
          <c:showPercent val="0"/>
          <c:showBubbleSize val="0"/>
        </c:dLbls>
        <c:axId val="1285692512"/>
        <c:axId val="1285696352"/>
      </c:scatterChart>
      <c:valAx>
        <c:axId val="1285692512"/>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5696352"/>
        <c:crosses val="autoZero"/>
        <c:crossBetween val="midCat"/>
        <c:majorUnit val="90"/>
      </c:valAx>
      <c:valAx>
        <c:axId val="1285696352"/>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5692512"/>
        <c:crosses val="autoZero"/>
        <c:crossBetween val="midCat"/>
      </c:valAx>
      <c:spPr>
        <a:noFill/>
        <a:ln>
          <a:noFill/>
        </a:ln>
        <a:effectLst/>
      </c:spPr>
    </c:plotArea>
    <c:legend>
      <c:legendPos val="r"/>
      <c:layout>
        <c:manualLayout>
          <c:xMode val="edge"/>
          <c:yMode val="edge"/>
          <c:x val="0.28429816294064769"/>
          <c:y val="6.7124820702598217E-2"/>
          <c:w val="0.4366839556360716"/>
          <c:h val="7.062829369827837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vs Crank Angle</a:t>
            </a:r>
            <a:endParaRPr lang="en-GB"/>
          </a:p>
        </c:rich>
      </c:tx>
      <c:layout>
        <c:manualLayout>
          <c:xMode val="edge"/>
          <c:yMode val="edge"/>
          <c:x val="0.3835162552176275"/>
          <c:y val="1.257764052047002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6268375251518265E-2"/>
          <c:y val="7.7642501200818045E-2"/>
          <c:w val="0.9287755608886632"/>
          <c:h val="0.86754401951230442"/>
        </c:manualLayout>
      </c:layout>
      <c:scatterChart>
        <c:scatterStyle val="smoothMarker"/>
        <c:varyColors val="0"/>
        <c:ser>
          <c:idx val="0"/>
          <c:order val="0"/>
          <c:tx>
            <c:v>Exhaust Valve Velocity</c:v>
          </c:tx>
          <c:spPr>
            <a:ln w="25400" cap="rnd">
              <a:solidFill>
                <a:schemeClr val="accent1"/>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Data'!$D$3:$D$723</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0.23999999999999988</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0.23999999999999988</c:v>
                </c:pt>
                <c:pt idx="96">
                  <c:v>0</c:v>
                </c:pt>
                <c:pt idx="97">
                  <c:v>0.24000000000000019</c:v>
                </c:pt>
                <c:pt idx="98">
                  <c:v>0</c:v>
                </c:pt>
                <c:pt idx="99">
                  <c:v>0</c:v>
                </c:pt>
                <c:pt idx="100">
                  <c:v>0.24000000000000019</c:v>
                </c:pt>
                <c:pt idx="101">
                  <c:v>0</c:v>
                </c:pt>
                <c:pt idx="102">
                  <c:v>0.23999999999999952</c:v>
                </c:pt>
                <c:pt idx="103">
                  <c:v>0</c:v>
                </c:pt>
                <c:pt idx="104">
                  <c:v>0.24000000000000019</c:v>
                </c:pt>
                <c:pt idx="105">
                  <c:v>0.24000000000000019</c:v>
                </c:pt>
                <c:pt idx="106">
                  <c:v>0.23999999999999952</c:v>
                </c:pt>
                <c:pt idx="107">
                  <c:v>0.24000000000000019</c:v>
                </c:pt>
                <c:pt idx="108">
                  <c:v>0.24000000000000019</c:v>
                </c:pt>
                <c:pt idx="109">
                  <c:v>0.23999999999999952</c:v>
                </c:pt>
                <c:pt idx="110">
                  <c:v>0.24000000000000019</c:v>
                </c:pt>
                <c:pt idx="111">
                  <c:v>0</c:v>
                </c:pt>
                <c:pt idx="112">
                  <c:v>0.24000000000000019</c:v>
                </c:pt>
                <c:pt idx="113">
                  <c:v>0.23999999999999952</c:v>
                </c:pt>
                <c:pt idx="114">
                  <c:v>0.24000000000000019</c:v>
                </c:pt>
                <c:pt idx="115">
                  <c:v>0.24000000000000019</c:v>
                </c:pt>
                <c:pt idx="116">
                  <c:v>0.24000000000000019</c:v>
                </c:pt>
                <c:pt idx="117">
                  <c:v>0.24000000000000019</c:v>
                </c:pt>
                <c:pt idx="118">
                  <c:v>0.23999999999999888</c:v>
                </c:pt>
                <c:pt idx="119">
                  <c:v>0</c:v>
                </c:pt>
                <c:pt idx="120">
                  <c:v>0.24000000000000019</c:v>
                </c:pt>
                <c:pt idx="121">
                  <c:v>0.24000000000000019</c:v>
                </c:pt>
                <c:pt idx="122">
                  <c:v>0.24000000000000019</c:v>
                </c:pt>
                <c:pt idx="123">
                  <c:v>0.24000000000000019</c:v>
                </c:pt>
                <c:pt idx="124">
                  <c:v>0.24000000000000019</c:v>
                </c:pt>
                <c:pt idx="125">
                  <c:v>0.23999999999999888</c:v>
                </c:pt>
                <c:pt idx="126">
                  <c:v>0.24000000000000019</c:v>
                </c:pt>
                <c:pt idx="127">
                  <c:v>0.24000000000000019</c:v>
                </c:pt>
                <c:pt idx="128">
                  <c:v>0.24000000000000019</c:v>
                </c:pt>
                <c:pt idx="129">
                  <c:v>0.24000000000000019</c:v>
                </c:pt>
                <c:pt idx="130">
                  <c:v>0.24000000000000019</c:v>
                </c:pt>
                <c:pt idx="131">
                  <c:v>0</c:v>
                </c:pt>
                <c:pt idx="132">
                  <c:v>0.23999999999999888</c:v>
                </c:pt>
                <c:pt idx="133">
                  <c:v>0.24000000000000019</c:v>
                </c:pt>
                <c:pt idx="134">
                  <c:v>0.24000000000000019</c:v>
                </c:pt>
                <c:pt idx="135">
                  <c:v>0.24000000000000019</c:v>
                </c:pt>
                <c:pt idx="136">
                  <c:v>0.24000000000000019</c:v>
                </c:pt>
                <c:pt idx="137">
                  <c:v>0.24000000000000019</c:v>
                </c:pt>
                <c:pt idx="138">
                  <c:v>0.23999999999999888</c:v>
                </c:pt>
                <c:pt idx="139">
                  <c:v>0.24000000000000019</c:v>
                </c:pt>
                <c:pt idx="140">
                  <c:v>0.24000000000000019</c:v>
                </c:pt>
                <c:pt idx="141">
                  <c:v>0.24000000000000019</c:v>
                </c:pt>
                <c:pt idx="142">
                  <c:v>0.24000000000000019</c:v>
                </c:pt>
                <c:pt idx="143">
                  <c:v>0.24000000000000019</c:v>
                </c:pt>
                <c:pt idx="144">
                  <c:v>0.24000000000000019</c:v>
                </c:pt>
                <c:pt idx="145">
                  <c:v>0.24000000000000019</c:v>
                </c:pt>
                <c:pt idx="146">
                  <c:v>0.48000000000000037</c:v>
                </c:pt>
                <c:pt idx="147">
                  <c:v>0.23999999999999752</c:v>
                </c:pt>
                <c:pt idx="148">
                  <c:v>0.48000000000000037</c:v>
                </c:pt>
                <c:pt idx="149">
                  <c:v>0.48000000000000037</c:v>
                </c:pt>
                <c:pt idx="150">
                  <c:v>0.48000000000000037</c:v>
                </c:pt>
                <c:pt idx="151">
                  <c:v>0.48000000000000037</c:v>
                </c:pt>
                <c:pt idx="152">
                  <c:v>0.48000000000000037</c:v>
                </c:pt>
                <c:pt idx="153">
                  <c:v>0.47999999999999776</c:v>
                </c:pt>
                <c:pt idx="154">
                  <c:v>0.48000000000000037</c:v>
                </c:pt>
                <c:pt idx="155">
                  <c:v>0.72000000000000064</c:v>
                </c:pt>
                <c:pt idx="156">
                  <c:v>0.72000000000000064</c:v>
                </c:pt>
                <c:pt idx="157">
                  <c:v>0.48000000000000037</c:v>
                </c:pt>
                <c:pt idx="158">
                  <c:v>0.71999999999999786</c:v>
                </c:pt>
                <c:pt idx="159">
                  <c:v>0.72000000000000064</c:v>
                </c:pt>
                <c:pt idx="160">
                  <c:v>0.96000000000000074</c:v>
                </c:pt>
                <c:pt idx="161">
                  <c:v>0.72000000000000064</c:v>
                </c:pt>
                <c:pt idx="162">
                  <c:v>0.95999999999999808</c:v>
                </c:pt>
                <c:pt idx="163">
                  <c:v>0.96000000000000074</c:v>
                </c:pt>
                <c:pt idx="164">
                  <c:v>0.96000000000000074</c:v>
                </c:pt>
                <c:pt idx="165">
                  <c:v>0.72000000000000064</c:v>
                </c:pt>
                <c:pt idx="166">
                  <c:v>0.96000000000000074</c:v>
                </c:pt>
                <c:pt idx="167">
                  <c:v>0.95999999999999552</c:v>
                </c:pt>
                <c:pt idx="168">
                  <c:v>1.2000000000000011</c:v>
                </c:pt>
                <c:pt idx="169">
                  <c:v>0.96000000000000074</c:v>
                </c:pt>
                <c:pt idx="170">
                  <c:v>1.2000000000000011</c:v>
                </c:pt>
                <c:pt idx="171">
                  <c:v>0.96000000000000074</c:v>
                </c:pt>
                <c:pt idx="172">
                  <c:v>1.1999999999999955</c:v>
                </c:pt>
                <c:pt idx="173">
                  <c:v>1.2000000000000011</c:v>
                </c:pt>
                <c:pt idx="174">
                  <c:v>1.2000000000000011</c:v>
                </c:pt>
                <c:pt idx="175">
                  <c:v>0.96000000000000074</c:v>
                </c:pt>
                <c:pt idx="176">
                  <c:v>0.96000000000000074</c:v>
                </c:pt>
                <c:pt idx="177">
                  <c:v>1.4400000000000013</c:v>
                </c:pt>
                <c:pt idx="178">
                  <c:v>1.6799999999999962</c:v>
                </c:pt>
                <c:pt idx="179">
                  <c:v>1.4400000000000013</c:v>
                </c:pt>
                <c:pt idx="180">
                  <c:v>1.4400000000000013</c:v>
                </c:pt>
                <c:pt idx="181">
                  <c:v>1.4400000000000013</c:v>
                </c:pt>
                <c:pt idx="182">
                  <c:v>1.4399999999999957</c:v>
                </c:pt>
                <c:pt idx="183">
                  <c:v>1.4400000000000013</c:v>
                </c:pt>
                <c:pt idx="184">
                  <c:v>1.6800000000000013</c:v>
                </c:pt>
                <c:pt idx="185">
                  <c:v>1.6799999999999962</c:v>
                </c:pt>
                <c:pt idx="186">
                  <c:v>1.6800000000000064</c:v>
                </c:pt>
                <c:pt idx="187">
                  <c:v>1.6799999999999962</c:v>
                </c:pt>
                <c:pt idx="188">
                  <c:v>1.6799999999999962</c:v>
                </c:pt>
                <c:pt idx="189">
                  <c:v>1.6800000000000064</c:v>
                </c:pt>
                <c:pt idx="190">
                  <c:v>1.9200000000000015</c:v>
                </c:pt>
                <c:pt idx="191">
                  <c:v>1.6799999999999962</c:v>
                </c:pt>
                <c:pt idx="192">
                  <c:v>1.6799999999999962</c:v>
                </c:pt>
                <c:pt idx="193">
                  <c:v>0.72000000000000586</c:v>
                </c:pt>
                <c:pt idx="194">
                  <c:v>0.96000000000000074</c:v>
                </c:pt>
                <c:pt idx="195">
                  <c:v>2.8799999999999915</c:v>
                </c:pt>
                <c:pt idx="196">
                  <c:v>2.8800000000000026</c:v>
                </c:pt>
                <c:pt idx="197">
                  <c:v>2.4000000000000021</c:v>
                </c:pt>
                <c:pt idx="198">
                  <c:v>2.639999999999997</c:v>
                </c:pt>
                <c:pt idx="199">
                  <c:v>1.6800000000000064</c:v>
                </c:pt>
                <c:pt idx="200">
                  <c:v>1.919999999999991</c:v>
                </c:pt>
                <c:pt idx="201">
                  <c:v>2.4000000000000021</c:v>
                </c:pt>
                <c:pt idx="202">
                  <c:v>2.639999999999997</c:v>
                </c:pt>
                <c:pt idx="203">
                  <c:v>2.1600000000000072</c:v>
                </c:pt>
                <c:pt idx="204">
                  <c:v>2.1599999999999966</c:v>
                </c:pt>
                <c:pt idx="205">
                  <c:v>2.4000000000000021</c:v>
                </c:pt>
                <c:pt idx="206">
                  <c:v>2.4000000000000021</c:v>
                </c:pt>
                <c:pt idx="207">
                  <c:v>2.639999999999997</c:v>
                </c:pt>
                <c:pt idx="208">
                  <c:v>2.8800000000000026</c:v>
                </c:pt>
                <c:pt idx="209">
                  <c:v>2.399999999999991</c:v>
                </c:pt>
                <c:pt idx="210">
                  <c:v>2.4000000000000128</c:v>
                </c:pt>
                <c:pt idx="211">
                  <c:v>2.8800000000000026</c:v>
                </c:pt>
                <c:pt idx="212">
                  <c:v>2.8799999999999812</c:v>
                </c:pt>
                <c:pt idx="213">
                  <c:v>2.1600000000000179</c:v>
                </c:pt>
                <c:pt idx="214">
                  <c:v>2.399999999999991</c:v>
                </c:pt>
                <c:pt idx="215">
                  <c:v>3.6000000000000085</c:v>
                </c:pt>
                <c:pt idx="216">
                  <c:v>3.8399999999999821</c:v>
                </c:pt>
                <c:pt idx="217">
                  <c:v>2.4000000000000128</c:v>
                </c:pt>
                <c:pt idx="218">
                  <c:v>2.6399999999999864</c:v>
                </c:pt>
                <c:pt idx="219">
                  <c:v>3.1200000000000183</c:v>
                </c:pt>
                <c:pt idx="220">
                  <c:v>3.119999999999997</c:v>
                </c:pt>
                <c:pt idx="221">
                  <c:v>3.119999999999997</c:v>
                </c:pt>
                <c:pt idx="222">
                  <c:v>3.119999999999997</c:v>
                </c:pt>
                <c:pt idx="223">
                  <c:v>4.0799999999999983</c:v>
                </c:pt>
                <c:pt idx="224">
                  <c:v>3.840000000000003</c:v>
                </c:pt>
                <c:pt idx="225">
                  <c:v>3.119999999999997</c:v>
                </c:pt>
                <c:pt idx="226">
                  <c:v>3.119999999999997</c:v>
                </c:pt>
                <c:pt idx="227">
                  <c:v>2.6400000000000072</c:v>
                </c:pt>
                <c:pt idx="228">
                  <c:v>2.399999999999991</c:v>
                </c:pt>
                <c:pt idx="229">
                  <c:v>3.6000000000000085</c:v>
                </c:pt>
                <c:pt idx="230">
                  <c:v>3.5999999999999872</c:v>
                </c:pt>
                <c:pt idx="231">
                  <c:v>3.3600000000000128</c:v>
                </c:pt>
                <c:pt idx="232">
                  <c:v>3.119999999999997</c:v>
                </c:pt>
                <c:pt idx="233">
                  <c:v>3.119999999999997</c:v>
                </c:pt>
                <c:pt idx="234">
                  <c:v>2.8800000000000026</c:v>
                </c:pt>
                <c:pt idx="235">
                  <c:v>2.6399999999999864</c:v>
                </c:pt>
                <c:pt idx="236">
                  <c:v>2.6400000000000072</c:v>
                </c:pt>
                <c:pt idx="237">
                  <c:v>2.6400000000000072</c:v>
                </c:pt>
                <c:pt idx="238">
                  <c:v>2.399999999999991</c:v>
                </c:pt>
                <c:pt idx="239">
                  <c:v>2.1599999999999966</c:v>
                </c:pt>
                <c:pt idx="240">
                  <c:v>2.1599999999999966</c:v>
                </c:pt>
                <c:pt idx="241">
                  <c:v>0.96000000000002206</c:v>
                </c:pt>
                <c:pt idx="242">
                  <c:v>1.1999999999999744</c:v>
                </c:pt>
                <c:pt idx="243">
                  <c:v>0.72000000000002728</c:v>
                </c:pt>
                <c:pt idx="244">
                  <c:v>0.71999999999998454</c:v>
                </c:pt>
                <c:pt idx="245">
                  <c:v>0.23999999999999488</c:v>
                </c:pt>
                <c:pt idx="246">
                  <c:v>0.23999999999999488</c:v>
                </c:pt>
                <c:pt idx="247">
                  <c:v>-0.23999999999999488</c:v>
                </c:pt>
                <c:pt idx="248">
                  <c:v>-0.47999999999998977</c:v>
                </c:pt>
                <c:pt idx="249">
                  <c:v>-0.71999999999998454</c:v>
                </c:pt>
                <c:pt idx="250">
                  <c:v>-0.96000000000002206</c:v>
                </c:pt>
                <c:pt idx="251">
                  <c:v>-1.6800000000000064</c:v>
                </c:pt>
                <c:pt idx="252">
                  <c:v>-1.9199999999999802</c:v>
                </c:pt>
                <c:pt idx="253">
                  <c:v>-4.3200000000000145</c:v>
                </c:pt>
                <c:pt idx="254">
                  <c:v>-4.3199999999999932</c:v>
                </c:pt>
                <c:pt idx="255">
                  <c:v>-2.6400000000000072</c:v>
                </c:pt>
                <c:pt idx="256">
                  <c:v>-2.399999999999991</c:v>
                </c:pt>
                <c:pt idx="257">
                  <c:v>-3.6000000000000085</c:v>
                </c:pt>
                <c:pt idx="258">
                  <c:v>-3.3599999999999923</c:v>
                </c:pt>
                <c:pt idx="259">
                  <c:v>-3.840000000000003</c:v>
                </c:pt>
                <c:pt idx="260">
                  <c:v>-3.840000000000003</c:v>
                </c:pt>
                <c:pt idx="261">
                  <c:v>-2.6399999999999864</c:v>
                </c:pt>
                <c:pt idx="262">
                  <c:v>-2.6400000000000072</c:v>
                </c:pt>
                <c:pt idx="263">
                  <c:v>-3.6000000000000085</c:v>
                </c:pt>
                <c:pt idx="264">
                  <c:v>-3.5999999999999872</c:v>
                </c:pt>
                <c:pt idx="265">
                  <c:v>-3.119999999999997</c:v>
                </c:pt>
                <c:pt idx="266">
                  <c:v>-3.119999999999997</c:v>
                </c:pt>
                <c:pt idx="267">
                  <c:v>-3.3600000000000128</c:v>
                </c:pt>
                <c:pt idx="268">
                  <c:v>-3.3599999999999923</c:v>
                </c:pt>
                <c:pt idx="269">
                  <c:v>-3.3600000000000128</c:v>
                </c:pt>
                <c:pt idx="270">
                  <c:v>-3.3599999999999923</c:v>
                </c:pt>
                <c:pt idx="271">
                  <c:v>-3.3599999999999923</c:v>
                </c:pt>
                <c:pt idx="272">
                  <c:v>-3.3600000000000128</c:v>
                </c:pt>
                <c:pt idx="273">
                  <c:v>-3.5999999999999872</c:v>
                </c:pt>
                <c:pt idx="274">
                  <c:v>-3.6000000000000085</c:v>
                </c:pt>
                <c:pt idx="275">
                  <c:v>-2.6399999999999864</c:v>
                </c:pt>
                <c:pt idx="276">
                  <c:v>-2.6400000000000072</c:v>
                </c:pt>
                <c:pt idx="277">
                  <c:v>-3.119999999999997</c:v>
                </c:pt>
                <c:pt idx="278">
                  <c:v>-3.119999999999997</c:v>
                </c:pt>
                <c:pt idx="279">
                  <c:v>-3.119999999999997</c:v>
                </c:pt>
                <c:pt idx="280">
                  <c:v>-2.8800000000000026</c:v>
                </c:pt>
                <c:pt idx="281">
                  <c:v>-2.4000000000000128</c:v>
                </c:pt>
                <c:pt idx="282">
                  <c:v>-2.1599999999999966</c:v>
                </c:pt>
                <c:pt idx="283">
                  <c:v>-2.8800000000000026</c:v>
                </c:pt>
                <c:pt idx="284">
                  <c:v>-2.639999999999997</c:v>
                </c:pt>
                <c:pt idx="285">
                  <c:v>-2.639999999999997</c:v>
                </c:pt>
                <c:pt idx="286">
                  <c:v>-2.4000000000000021</c:v>
                </c:pt>
                <c:pt idx="287">
                  <c:v>-1.9200000000000015</c:v>
                </c:pt>
                <c:pt idx="288">
                  <c:v>-1.9200000000000015</c:v>
                </c:pt>
                <c:pt idx="289">
                  <c:v>-2.639999999999997</c:v>
                </c:pt>
                <c:pt idx="290">
                  <c:v>-2.4000000000000021</c:v>
                </c:pt>
                <c:pt idx="291">
                  <c:v>-2.1599999999999966</c:v>
                </c:pt>
                <c:pt idx="292">
                  <c:v>-2.1599999999999966</c:v>
                </c:pt>
                <c:pt idx="293">
                  <c:v>-1.9200000000000015</c:v>
                </c:pt>
                <c:pt idx="294">
                  <c:v>-1.9200000000000015</c:v>
                </c:pt>
                <c:pt idx="295">
                  <c:v>-1.9200000000000015</c:v>
                </c:pt>
                <c:pt idx="296">
                  <c:v>-1.9200000000000015</c:v>
                </c:pt>
                <c:pt idx="297">
                  <c:v>-2.1599999999999966</c:v>
                </c:pt>
                <c:pt idx="298">
                  <c:v>-1.9200000000000015</c:v>
                </c:pt>
                <c:pt idx="299">
                  <c:v>-1.6799999999999962</c:v>
                </c:pt>
                <c:pt idx="300">
                  <c:v>-1.6800000000000064</c:v>
                </c:pt>
                <c:pt idx="301">
                  <c:v>-1.6799999999999962</c:v>
                </c:pt>
                <c:pt idx="302">
                  <c:v>-1.6799999999999962</c:v>
                </c:pt>
                <c:pt idx="303">
                  <c:v>-1.6800000000000064</c:v>
                </c:pt>
                <c:pt idx="304">
                  <c:v>-1.6799999999999962</c:v>
                </c:pt>
                <c:pt idx="305">
                  <c:v>-1.4400000000000013</c:v>
                </c:pt>
                <c:pt idx="306">
                  <c:v>-1.4400000000000013</c:v>
                </c:pt>
                <c:pt idx="307">
                  <c:v>-1.4399999999999957</c:v>
                </c:pt>
                <c:pt idx="308">
                  <c:v>-1.2000000000000011</c:v>
                </c:pt>
                <c:pt idx="309">
                  <c:v>-1.6800000000000013</c:v>
                </c:pt>
                <c:pt idx="310">
                  <c:v>-1.4400000000000013</c:v>
                </c:pt>
                <c:pt idx="311">
                  <c:v>-1.4399999999999957</c:v>
                </c:pt>
                <c:pt idx="312">
                  <c:v>-1.2000000000000011</c:v>
                </c:pt>
                <c:pt idx="313">
                  <c:v>-1.2000000000000011</c:v>
                </c:pt>
                <c:pt idx="314">
                  <c:v>-1.2000000000000011</c:v>
                </c:pt>
                <c:pt idx="315">
                  <c:v>-0.96000000000000074</c:v>
                </c:pt>
                <c:pt idx="316">
                  <c:v>-0.95999999999999552</c:v>
                </c:pt>
                <c:pt idx="317">
                  <c:v>-1.2000000000000011</c:v>
                </c:pt>
                <c:pt idx="318">
                  <c:v>-0.96000000000000074</c:v>
                </c:pt>
                <c:pt idx="319">
                  <c:v>-1.2000000000000011</c:v>
                </c:pt>
                <c:pt idx="320">
                  <c:v>-0.96000000000000074</c:v>
                </c:pt>
                <c:pt idx="321">
                  <c:v>-1.2000000000000011</c:v>
                </c:pt>
                <c:pt idx="322">
                  <c:v>-0.95999999999999552</c:v>
                </c:pt>
                <c:pt idx="323">
                  <c:v>-0.96000000000000074</c:v>
                </c:pt>
                <c:pt idx="324">
                  <c:v>-0.96000000000000074</c:v>
                </c:pt>
                <c:pt idx="325">
                  <c:v>-0.72000000000000064</c:v>
                </c:pt>
                <c:pt idx="326">
                  <c:v>-0.48000000000000037</c:v>
                </c:pt>
                <c:pt idx="327">
                  <c:v>-0.95999999999999808</c:v>
                </c:pt>
                <c:pt idx="328">
                  <c:v>-0.72000000000000064</c:v>
                </c:pt>
                <c:pt idx="329">
                  <c:v>-0.72000000000000064</c:v>
                </c:pt>
                <c:pt idx="330">
                  <c:v>-0.72000000000000064</c:v>
                </c:pt>
                <c:pt idx="331">
                  <c:v>-0.48000000000000037</c:v>
                </c:pt>
                <c:pt idx="332">
                  <c:v>-0.47999999999999776</c:v>
                </c:pt>
                <c:pt idx="333">
                  <c:v>-0.72000000000000064</c:v>
                </c:pt>
                <c:pt idx="334">
                  <c:v>-0.48000000000000037</c:v>
                </c:pt>
                <c:pt idx="335">
                  <c:v>-0.72000000000000064</c:v>
                </c:pt>
                <c:pt idx="336">
                  <c:v>-0.48000000000000037</c:v>
                </c:pt>
                <c:pt idx="337">
                  <c:v>-0.24000000000000019</c:v>
                </c:pt>
                <c:pt idx="338">
                  <c:v>-0.23999999999999752</c:v>
                </c:pt>
                <c:pt idx="339">
                  <c:v>-0.48000000000000037</c:v>
                </c:pt>
                <c:pt idx="340">
                  <c:v>-0.24000000000000019</c:v>
                </c:pt>
                <c:pt idx="341">
                  <c:v>-0.48000000000000037</c:v>
                </c:pt>
                <c:pt idx="342">
                  <c:v>-0.24000000000000019</c:v>
                </c:pt>
                <c:pt idx="343">
                  <c:v>-0.48000000000000037</c:v>
                </c:pt>
                <c:pt idx="344">
                  <c:v>-0.24000000000000019</c:v>
                </c:pt>
                <c:pt idx="345">
                  <c:v>-0.24000000000000019</c:v>
                </c:pt>
                <c:pt idx="346">
                  <c:v>0</c:v>
                </c:pt>
                <c:pt idx="347">
                  <c:v>-0.47999999999999776</c:v>
                </c:pt>
                <c:pt idx="348">
                  <c:v>-0.24000000000000019</c:v>
                </c:pt>
                <c:pt idx="349">
                  <c:v>-0.24000000000000019</c:v>
                </c:pt>
                <c:pt idx="350">
                  <c:v>-0.24000000000000019</c:v>
                </c:pt>
                <c:pt idx="351">
                  <c:v>-0.24000000000000019</c:v>
                </c:pt>
                <c:pt idx="352">
                  <c:v>-0.24000000000000019</c:v>
                </c:pt>
                <c:pt idx="353">
                  <c:v>-0.24000000000000019</c:v>
                </c:pt>
                <c:pt idx="354">
                  <c:v>0</c:v>
                </c:pt>
                <c:pt idx="355">
                  <c:v>-0.24000000000000019</c:v>
                </c:pt>
                <c:pt idx="356">
                  <c:v>-0.24000000000000019</c:v>
                </c:pt>
                <c:pt idx="357">
                  <c:v>-0.24000000000000019</c:v>
                </c:pt>
                <c:pt idx="358">
                  <c:v>-0.23999999999999888</c:v>
                </c:pt>
                <c:pt idx="359">
                  <c:v>-0.24000000000000019</c:v>
                </c:pt>
                <c:pt idx="360">
                  <c:v>-0.24000000000000019</c:v>
                </c:pt>
                <c:pt idx="361">
                  <c:v>-0.24000000000000019</c:v>
                </c:pt>
                <c:pt idx="362">
                  <c:v>-0.24000000000000019</c:v>
                </c:pt>
                <c:pt idx="363">
                  <c:v>-0.24000000000000019</c:v>
                </c:pt>
                <c:pt idx="364">
                  <c:v>-0.23999999999999888</c:v>
                </c:pt>
                <c:pt idx="365">
                  <c:v>-0.24000000000000019</c:v>
                </c:pt>
                <c:pt idx="366">
                  <c:v>-0.24000000000000019</c:v>
                </c:pt>
                <c:pt idx="367">
                  <c:v>-0.24000000000000019</c:v>
                </c:pt>
                <c:pt idx="368">
                  <c:v>-0.24000000000000019</c:v>
                </c:pt>
                <c:pt idx="369">
                  <c:v>-0.24000000000000019</c:v>
                </c:pt>
                <c:pt idx="370">
                  <c:v>-0.23999999999999888</c:v>
                </c:pt>
                <c:pt idx="371">
                  <c:v>-0.24000000000000019</c:v>
                </c:pt>
                <c:pt idx="372">
                  <c:v>-0.24000000000000019</c:v>
                </c:pt>
                <c:pt idx="373">
                  <c:v>-0.24000000000000019</c:v>
                </c:pt>
                <c:pt idx="374">
                  <c:v>-0.24000000000000019</c:v>
                </c:pt>
                <c:pt idx="375">
                  <c:v>-0.24000000000000019</c:v>
                </c:pt>
                <c:pt idx="376">
                  <c:v>-0.23999999999999888</c:v>
                </c:pt>
                <c:pt idx="377">
                  <c:v>-0.24000000000000019</c:v>
                </c:pt>
                <c:pt idx="378">
                  <c:v>-0.24000000000000019</c:v>
                </c:pt>
                <c:pt idx="379">
                  <c:v>-0.24000000000000019</c:v>
                </c:pt>
                <c:pt idx="380">
                  <c:v>-0.24000000000000019</c:v>
                </c:pt>
                <c:pt idx="381">
                  <c:v>-0.23999999999999952</c:v>
                </c:pt>
                <c:pt idx="382">
                  <c:v>-0.24000000000000019</c:v>
                </c:pt>
                <c:pt idx="383">
                  <c:v>-0.24000000000000019</c:v>
                </c:pt>
                <c:pt idx="384">
                  <c:v>-0.23999999999999952</c:v>
                </c:pt>
                <c:pt idx="385">
                  <c:v>-0.24000000000000019</c:v>
                </c:pt>
                <c:pt idx="386">
                  <c:v>0</c:v>
                </c:pt>
                <c:pt idx="387">
                  <c:v>-0.24000000000000019</c:v>
                </c:pt>
                <c:pt idx="388">
                  <c:v>-0.23999999999999952</c:v>
                </c:pt>
                <c:pt idx="389">
                  <c:v>-0.24000000000000019</c:v>
                </c:pt>
                <c:pt idx="390">
                  <c:v>-0.24000000000000019</c:v>
                </c:pt>
                <c:pt idx="391">
                  <c:v>-0.23999999999999952</c:v>
                </c:pt>
                <c:pt idx="392">
                  <c:v>-0.24000000000000019</c:v>
                </c:pt>
                <c:pt idx="393">
                  <c:v>-0.24000000000000019</c:v>
                </c:pt>
                <c:pt idx="394">
                  <c:v>-0.23999999999999988</c:v>
                </c:pt>
                <c:pt idx="395">
                  <c:v>0</c:v>
                </c:pt>
                <c:pt idx="396">
                  <c:v>-0.23999999999999988</c:v>
                </c:pt>
                <c:pt idx="397">
                  <c:v>0</c:v>
                </c:pt>
                <c:pt idx="398">
                  <c:v>-0.24000000000000019</c:v>
                </c:pt>
                <c:pt idx="399">
                  <c:v>0</c:v>
                </c:pt>
                <c:pt idx="400">
                  <c:v>-0.23999999999999988</c:v>
                </c:pt>
                <c:pt idx="401">
                  <c:v>0</c:v>
                </c:pt>
                <c:pt idx="402">
                  <c:v>-0.23999999999999988</c:v>
                </c:pt>
                <c:pt idx="403">
                  <c:v>0</c:v>
                </c:pt>
                <c:pt idx="404">
                  <c:v>0</c:v>
                </c:pt>
                <c:pt idx="405">
                  <c:v>0</c:v>
                </c:pt>
                <c:pt idx="406">
                  <c:v>0</c:v>
                </c:pt>
                <c:pt idx="407">
                  <c:v>0</c:v>
                </c:pt>
                <c:pt idx="408">
                  <c:v>-0.24000000000000019</c:v>
                </c:pt>
                <c:pt idx="409">
                  <c:v>0</c:v>
                </c:pt>
                <c:pt idx="410">
                  <c:v>0</c:v>
                </c:pt>
                <c:pt idx="411">
                  <c:v>0</c:v>
                </c:pt>
                <c:pt idx="412">
                  <c:v>0</c:v>
                </c:pt>
                <c:pt idx="413">
                  <c:v>0</c:v>
                </c:pt>
                <c:pt idx="414">
                  <c:v>0</c:v>
                </c:pt>
                <c:pt idx="415">
                  <c:v>0</c:v>
                </c:pt>
                <c:pt idx="416">
                  <c:v>0</c:v>
                </c:pt>
                <c:pt idx="417">
                  <c:v>0</c:v>
                </c:pt>
                <c:pt idx="418">
                  <c:v>-0.23999999999999988</c:v>
                </c:pt>
                <c:pt idx="419">
                  <c:v>0</c:v>
                </c:pt>
                <c:pt idx="420">
                  <c:v>0</c:v>
                </c:pt>
                <c:pt idx="421">
                  <c:v>0</c:v>
                </c:pt>
                <c:pt idx="422">
                  <c:v>0</c:v>
                </c:pt>
                <c:pt idx="423">
                  <c:v>0</c:v>
                </c:pt>
                <c:pt idx="424">
                  <c:v>0</c:v>
                </c:pt>
                <c:pt idx="425">
                  <c:v>0</c:v>
                </c:pt>
                <c:pt idx="426">
                  <c:v>0</c:v>
                </c:pt>
                <c:pt idx="427">
                  <c:v>0</c:v>
                </c:pt>
                <c:pt idx="428">
                  <c:v>-0.24000000000000007</c:v>
                </c:pt>
                <c:pt idx="429">
                  <c:v>0</c:v>
                </c:pt>
                <c:pt idx="430">
                  <c:v>0</c:v>
                </c:pt>
                <c:pt idx="431">
                  <c:v>0</c:v>
                </c:pt>
                <c:pt idx="432">
                  <c:v>0</c:v>
                </c:pt>
                <c:pt idx="433">
                  <c:v>0</c:v>
                </c:pt>
                <c:pt idx="434">
                  <c:v>0</c:v>
                </c:pt>
                <c:pt idx="435">
                  <c:v>0</c:v>
                </c:pt>
                <c:pt idx="436">
                  <c:v>0</c:v>
                </c:pt>
                <c:pt idx="437">
                  <c:v>0</c:v>
                </c:pt>
                <c:pt idx="438">
                  <c:v>0</c:v>
                </c:pt>
                <c:pt idx="439">
                  <c:v>0</c:v>
                </c:pt>
                <c:pt idx="440">
                  <c:v>-0.24000000000000007</c:v>
                </c:pt>
                <c:pt idx="441">
                  <c:v>0</c:v>
                </c:pt>
                <c:pt idx="442">
                  <c:v>0</c:v>
                </c:pt>
                <c:pt idx="443">
                  <c:v>0</c:v>
                </c:pt>
                <c:pt idx="444">
                  <c:v>0</c:v>
                </c:pt>
                <c:pt idx="445">
                  <c:v>0</c:v>
                </c:pt>
                <c:pt idx="446">
                  <c:v>0</c:v>
                </c:pt>
                <c:pt idx="447">
                  <c:v>0</c:v>
                </c:pt>
                <c:pt idx="448">
                  <c:v>0</c:v>
                </c:pt>
                <c:pt idx="449">
                  <c:v>0</c:v>
                </c:pt>
                <c:pt idx="450">
                  <c:v>0</c:v>
                </c:pt>
                <c:pt idx="451">
                  <c:v>0</c:v>
                </c:pt>
                <c:pt idx="452">
                  <c:v>-0.23999999999999996</c:v>
                </c:pt>
                <c:pt idx="453">
                  <c:v>0</c:v>
                </c:pt>
                <c:pt idx="454">
                  <c:v>0</c:v>
                </c:pt>
                <c:pt idx="455">
                  <c:v>0</c:v>
                </c:pt>
                <c:pt idx="456">
                  <c:v>0</c:v>
                </c:pt>
                <c:pt idx="457">
                  <c:v>0</c:v>
                </c:pt>
                <c:pt idx="458">
                  <c:v>0</c:v>
                </c:pt>
                <c:pt idx="459">
                  <c:v>0</c:v>
                </c:pt>
                <c:pt idx="460">
                  <c:v>0</c:v>
                </c:pt>
                <c:pt idx="461">
                  <c:v>0</c:v>
                </c:pt>
                <c:pt idx="462">
                  <c:v>-0.24000000000000002</c:v>
                </c:pt>
                <c:pt idx="463">
                  <c:v>0</c:v>
                </c:pt>
                <c:pt idx="464">
                  <c:v>0</c:v>
                </c:pt>
                <c:pt idx="465">
                  <c:v>0</c:v>
                </c:pt>
                <c:pt idx="466">
                  <c:v>0</c:v>
                </c:pt>
                <c:pt idx="467">
                  <c:v>0</c:v>
                </c:pt>
                <c:pt idx="468">
                  <c:v>0</c:v>
                </c:pt>
                <c:pt idx="469">
                  <c:v>0</c:v>
                </c:pt>
                <c:pt idx="470">
                  <c:v>0</c:v>
                </c:pt>
                <c:pt idx="471">
                  <c:v>0</c:v>
                </c:pt>
                <c:pt idx="472">
                  <c:v>0</c:v>
                </c:pt>
                <c:pt idx="473">
                  <c:v>0</c:v>
                </c:pt>
                <c:pt idx="474">
                  <c:v>-0.24000000000000002</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0.24000000000000002</c:v>
                </c:pt>
                <c:pt idx="605">
                  <c:v>0</c:v>
                </c:pt>
                <c:pt idx="606">
                  <c:v>0</c:v>
                </c:pt>
                <c:pt idx="607">
                  <c:v>0</c:v>
                </c:pt>
                <c:pt idx="608">
                  <c:v>0</c:v>
                </c:pt>
                <c:pt idx="609">
                  <c:v>0</c:v>
                </c:pt>
                <c:pt idx="610">
                  <c:v>0</c:v>
                </c:pt>
                <c:pt idx="611">
                  <c:v>0</c:v>
                </c:pt>
                <c:pt idx="612">
                  <c:v>0</c:v>
                </c:pt>
                <c:pt idx="613">
                  <c:v>0</c:v>
                </c:pt>
                <c:pt idx="614">
                  <c:v>0</c:v>
                </c:pt>
                <c:pt idx="615">
                  <c:v>0</c:v>
                </c:pt>
                <c:pt idx="616">
                  <c:v>0.24000000000000002</c:v>
                </c:pt>
                <c:pt idx="617">
                  <c:v>0</c:v>
                </c:pt>
                <c:pt idx="618">
                  <c:v>0</c:v>
                </c:pt>
                <c:pt idx="619">
                  <c:v>0</c:v>
                </c:pt>
                <c:pt idx="620">
                  <c:v>0</c:v>
                </c:pt>
                <c:pt idx="621">
                  <c:v>0</c:v>
                </c:pt>
                <c:pt idx="622">
                  <c:v>0</c:v>
                </c:pt>
                <c:pt idx="623">
                  <c:v>0</c:v>
                </c:pt>
                <c:pt idx="624">
                  <c:v>0</c:v>
                </c:pt>
                <c:pt idx="625">
                  <c:v>0</c:v>
                </c:pt>
                <c:pt idx="626">
                  <c:v>0</c:v>
                </c:pt>
                <c:pt idx="627">
                  <c:v>0</c:v>
                </c:pt>
                <c:pt idx="628">
                  <c:v>0.23999999999999996</c:v>
                </c:pt>
                <c:pt idx="629">
                  <c:v>0</c:v>
                </c:pt>
                <c:pt idx="630">
                  <c:v>0</c:v>
                </c:pt>
                <c:pt idx="631">
                  <c:v>0</c:v>
                </c:pt>
                <c:pt idx="632">
                  <c:v>0</c:v>
                </c:pt>
                <c:pt idx="633">
                  <c:v>0</c:v>
                </c:pt>
                <c:pt idx="634">
                  <c:v>0</c:v>
                </c:pt>
                <c:pt idx="635">
                  <c:v>0</c:v>
                </c:pt>
                <c:pt idx="636">
                  <c:v>0</c:v>
                </c:pt>
                <c:pt idx="637">
                  <c:v>0</c:v>
                </c:pt>
                <c:pt idx="638">
                  <c:v>0</c:v>
                </c:pt>
                <c:pt idx="639">
                  <c:v>0</c:v>
                </c:pt>
                <c:pt idx="640">
                  <c:v>0.24000000000000007</c:v>
                </c:pt>
                <c:pt idx="641">
                  <c:v>0</c:v>
                </c:pt>
                <c:pt idx="642">
                  <c:v>0</c:v>
                </c:pt>
                <c:pt idx="643">
                  <c:v>0</c:v>
                </c:pt>
                <c:pt idx="644">
                  <c:v>0</c:v>
                </c:pt>
                <c:pt idx="645">
                  <c:v>0</c:v>
                </c:pt>
                <c:pt idx="646">
                  <c:v>0</c:v>
                </c:pt>
                <c:pt idx="647">
                  <c:v>0</c:v>
                </c:pt>
                <c:pt idx="648">
                  <c:v>0</c:v>
                </c:pt>
                <c:pt idx="649">
                  <c:v>0</c:v>
                </c:pt>
                <c:pt idx="650">
                  <c:v>0</c:v>
                </c:pt>
                <c:pt idx="651">
                  <c:v>0</c:v>
                </c:pt>
                <c:pt idx="652">
                  <c:v>0.24000000000000007</c:v>
                </c:pt>
                <c:pt idx="653">
                  <c:v>0</c:v>
                </c:pt>
                <c:pt idx="654">
                  <c:v>0</c:v>
                </c:pt>
                <c:pt idx="655">
                  <c:v>0</c:v>
                </c:pt>
                <c:pt idx="656">
                  <c:v>0</c:v>
                </c:pt>
                <c:pt idx="657">
                  <c:v>0</c:v>
                </c:pt>
                <c:pt idx="658">
                  <c:v>0</c:v>
                </c:pt>
                <c:pt idx="659">
                  <c:v>0</c:v>
                </c:pt>
                <c:pt idx="660">
                  <c:v>0</c:v>
                </c:pt>
                <c:pt idx="661">
                  <c:v>0</c:v>
                </c:pt>
                <c:pt idx="662">
                  <c:v>0</c:v>
                </c:pt>
                <c:pt idx="663">
                  <c:v>0</c:v>
                </c:pt>
                <c:pt idx="664">
                  <c:v>0.23999999999999988</c:v>
                </c:pt>
                <c:pt idx="665">
                  <c:v>0</c:v>
                </c:pt>
                <c:pt idx="666">
                  <c:v>0</c:v>
                </c:pt>
                <c:pt idx="667">
                  <c:v>0</c:v>
                </c:pt>
                <c:pt idx="668">
                  <c:v>0</c:v>
                </c:pt>
                <c:pt idx="669">
                  <c:v>0</c:v>
                </c:pt>
                <c:pt idx="670">
                  <c:v>0</c:v>
                </c:pt>
                <c:pt idx="671">
                  <c:v>0</c:v>
                </c:pt>
                <c:pt idx="672">
                  <c:v>0</c:v>
                </c:pt>
                <c:pt idx="673">
                  <c:v>0</c:v>
                </c:pt>
                <c:pt idx="674">
                  <c:v>0</c:v>
                </c:pt>
                <c:pt idx="675">
                  <c:v>0</c:v>
                </c:pt>
                <c:pt idx="676">
                  <c:v>0.24000000000000019</c:v>
                </c:pt>
                <c:pt idx="677">
                  <c:v>0</c:v>
                </c:pt>
                <c:pt idx="678">
                  <c:v>0</c:v>
                </c:pt>
                <c:pt idx="679">
                  <c:v>0</c:v>
                </c:pt>
                <c:pt idx="680">
                  <c:v>0</c:v>
                </c:pt>
                <c:pt idx="681">
                  <c:v>0</c:v>
                </c:pt>
                <c:pt idx="682">
                  <c:v>0</c:v>
                </c:pt>
                <c:pt idx="683">
                  <c:v>0</c:v>
                </c:pt>
                <c:pt idx="684">
                  <c:v>0</c:v>
                </c:pt>
                <c:pt idx="685">
                  <c:v>0</c:v>
                </c:pt>
                <c:pt idx="686">
                  <c:v>0</c:v>
                </c:pt>
                <c:pt idx="687">
                  <c:v>0</c:v>
                </c:pt>
                <c:pt idx="688">
                  <c:v>0.23999999999999988</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0.23999999999999988</c:v>
                </c:pt>
                <c:pt idx="707">
                  <c:v>0</c:v>
                </c:pt>
                <c:pt idx="708">
                  <c:v>0</c:v>
                </c:pt>
                <c:pt idx="709">
                  <c:v>0</c:v>
                </c:pt>
                <c:pt idx="710">
                  <c:v>0</c:v>
                </c:pt>
                <c:pt idx="711">
                  <c:v>0</c:v>
                </c:pt>
                <c:pt idx="712">
                  <c:v>0</c:v>
                </c:pt>
                <c:pt idx="713">
                  <c:v>0</c:v>
                </c:pt>
                <c:pt idx="714">
                  <c:v>0</c:v>
                </c:pt>
                <c:pt idx="715">
                  <c:v>0</c:v>
                </c:pt>
                <c:pt idx="716">
                  <c:v>0</c:v>
                </c:pt>
                <c:pt idx="717">
                  <c:v>0</c:v>
                </c:pt>
                <c:pt idx="718">
                  <c:v>0.24000000000000019</c:v>
                </c:pt>
                <c:pt idx="719">
                  <c:v>0</c:v>
                </c:pt>
                <c:pt idx="720">
                  <c:v>0</c:v>
                </c:pt>
              </c:numCache>
            </c:numRef>
          </c:yVal>
          <c:smooth val="1"/>
          <c:extLst>
            <c:ext xmlns:c16="http://schemas.microsoft.com/office/drawing/2014/chart" uri="{C3380CC4-5D6E-409C-BE32-E72D297353CC}">
              <c16:uniqueId val="{00000002-7664-466C-8243-115966E42DCE}"/>
            </c:ext>
          </c:extLst>
        </c:ser>
        <c:ser>
          <c:idx val="1"/>
          <c:order val="1"/>
          <c:tx>
            <c:v>Intake Valve Velocity</c:v>
          </c:tx>
          <c:spPr>
            <a:ln w="25400" cap="rnd">
              <a:solidFill>
                <a:schemeClr val="accent2"/>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Data'!$E$3:$E$723</c:f>
              <c:numCache>
                <c:formatCode>General</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formatCode="0">
                  <c:v>0</c:v>
                </c:pt>
                <c:pt idx="134">
                  <c:v>0</c:v>
                </c:pt>
                <c:pt idx="135">
                  <c:v>0</c:v>
                </c:pt>
                <c:pt idx="136">
                  <c:v>0</c:v>
                </c:pt>
                <c:pt idx="137">
                  <c:v>0</c:v>
                </c:pt>
                <c:pt idx="138">
                  <c:v>0</c:v>
                </c:pt>
                <c:pt idx="139">
                  <c:v>0</c:v>
                </c:pt>
                <c:pt idx="140">
                  <c:v>0.24000000000000002</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-0.24000000000000002</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0.24000000000000002</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0.24000000000000002</c:v>
                </c:pt>
                <c:pt idx="327">
                  <c:v>0</c:v>
                </c:pt>
                <c:pt idx="328">
                  <c:v>0.23999999999999996</c:v>
                </c:pt>
                <c:pt idx="329">
                  <c:v>0</c:v>
                </c:pt>
                <c:pt idx="330">
                  <c:v>0.24000000000000007</c:v>
                </c:pt>
                <c:pt idx="331">
                  <c:v>0</c:v>
                </c:pt>
                <c:pt idx="332">
                  <c:v>0.24000000000000007</c:v>
                </c:pt>
                <c:pt idx="333">
                  <c:v>0.23999999999999988</c:v>
                </c:pt>
                <c:pt idx="334">
                  <c:v>0.24000000000000019</c:v>
                </c:pt>
                <c:pt idx="335">
                  <c:v>0.23999999999999988</c:v>
                </c:pt>
                <c:pt idx="336">
                  <c:v>0.23999999999999988</c:v>
                </c:pt>
                <c:pt idx="337">
                  <c:v>0</c:v>
                </c:pt>
                <c:pt idx="338">
                  <c:v>0.24000000000000019</c:v>
                </c:pt>
                <c:pt idx="339">
                  <c:v>0.23999999999999988</c:v>
                </c:pt>
                <c:pt idx="340">
                  <c:v>0.23999999999999988</c:v>
                </c:pt>
                <c:pt idx="341">
                  <c:v>0.24000000000000019</c:v>
                </c:pt>
                <c:pt idx="342">
                  <c:v>0.24000000000000019</c:v>
                </c:pt>
                <c:pt idx="343">
                  <c:v>0</c:v>
                </c:pt>
                <c:pt idx="344">
                  <c:v>0.23999999999999952</c:v>
                </c:pt>
                <c:pt idx="345">
                  <c:v>0.24000000000000019</c:v>
                </c:pt>
                <c:pt idx="346">
                  <c:v>0.24000000000000019</c:v>
                </c:pt>
                <c:pt idx="347">
                  <c:v>0.23999999999999952</c:v>
                </c:pt>
                <c:pt idx="348">
                  <c:v>0.24000000000000019</c:v>
                </c:pt>
                <c:pt idx="349">
                  <c:v>0</c:v>
                </c:pt>
                <c:pt idx="350">
                  <c:v>0.24000000000000019</c:v>
                </c:pt>
                <c:pt idx="351">
                  <c:v>0.23999999999999952</c:v>
                </c:pt>
                <c:pt idx="352">
                  <c:v>0.24000000000000019</c:v>
                </c:pt>
                <c:pt idx="353">
                  <c:v>0.24000000000000019</c:v>
                </c:pt>
                <c:pt idx="354">
                  <c:v>0.23999999999999952</c:v>
                </c:pt>
                <c:pt idx="355">
                  <c:v>0.24000000000000019</c:v>
                </c:pt>
                <c:pt idx="356">
                  <c:v>0.24000000000000019</c:v>
                </c:pt>
                <c:pt idx="357">
                  <c:v>0</c:v>
                </c:pt>
                <c:pt idx="358">
                  <c:v>0.24000000000000019</c:v>
                </c:pt>
                <c:pt idx="359">
                  <c:v>0.24000000000000019</c:v>
                </c:pt>
                <c:pt idx="360">
                  <c:v>0.23999999999999888</c:v>
                </c:pt>
                <c:pt idx="361">
                  <c:v>0</c:v>
                </c:pt>
                <c:pt idx="362">
                  <c:v>0.24000000000000019</c:v>
                </c:pt>
                <c:pt idx="363">
                  <c:v>0.24000000000000019</c:v>
                </c:pt>
                <c:pt idx="364">
                  <c:v>0.24000000000000019</c:v>
                </c:pt>
                <c:pt idx="365">
                  <c:v>0.24000000000000019</c:v>
                </c:pt>
                <c:pt idx="366">
                  <c:v>0.24000000000000019</c:v>
                </c:pt>
                <c:pt idx="367">
                  <c:v>0.23999999999999888</c:v>
                </c:pt>
                <c:pt idx="368">
                  <c:v>0.24000000000000019</c:v>
                </c:pt>
                <c:pt idx="369">
                  <c:v>0.24000000000000019</c:v>
                </c:pt>
                <c:pt idx="370">
                  <c:v>0.24000000000000019</c:v>
                </c:pt>
                <c:pt idx="371">
                  <c:v>0.24000000000000019</c:v>
                </c:pt>
                <c:pt idx="372">
                  <c:v>0.24000000000000019</c:v>
                </c:pt>
                <c:pt idx="373">
                  <c:v>0.23999999999999888</c:v>
                </c:pt>
                <c:pt idx="374">
                  <c:v>0.48000000000000037</c:v>
                </c:pt>
                <c:pt idx="375">
                  <c:v>0.48000000000000037</c:v>
                </c:pt>
                <c:pt idx="376">
                  <c:v>0.47999999999999904</c:v>
                </c:pt>
                <c:pt idx="377">
                  <c:v>0.24000000000000019</c:v>
                </c:pt>
                <c:pt idx="378">
                  <c:v>0.48000000000000037</c:v>
                </c:pt>
                <c:pt idx="379">
                  <c:v>0.48000000000000037</c:v>
                </c:pt>
                <c:pt idx="380">
                  <c:v>0.72000000000000064</c:v>
                </c:pt>
                <c:pt idx="381">
                  <c:v>0.47999999999999776</c:v>
                </c:pt>
                <c:pt idx="382">
                  <c:v>0.48000000000000037</c:v>
                </c:pt>
                <c:pt idx="383">
                  <c:v>0.96000000000000074</c:v>
                </c:pt>
                <c:pt idx="384">
                  <c:v>0.48000000000000037</c:v>
                </c:pt>
                <c:pt idx="385">
                  <c:v>0.72000000000000064</c:v>
                </c:pt>
                <c:pt idx="386">
                  <c:v>0.71999999999999786</c:v>
                </c:pt>
                <c:pt idx="387">
                  <c:v>0.48000000000000037</c:v>
                </c:pt>
                <c:pt idx="388">
                  <c:v>0.72000000000000064</c:v>
                </c:pt>
                <c:pt idx="389">
                  <c:v>0.72000000000000064</c:v>
                </c:pt>
                <c:pt idx="390">
                  <c:v>0.95999999999999808</c:v>
                </c:pt>
                <c:pt idx="391">
                  <c:v>0.96000000000000074</c:v>
                </c:pt>
                <c:pt idx="392">
                  <c:v>0.96000000000000074</c:v>
                </c:pt>
                <c:pt idx="393">
                  <c:v>0.95999999999999808</c:v>
                </c:pt>
                <c:pt idx="394">
                  <c:v>0.96000000000000074</c:v>
                </c:pt>
                <c:pt idx="395">
                  <c:v>0.96000000000000074</c:v>
                </c:pt>
                <c:pt idx="396">
                  <c:v>0.72000000000000064</c:v>
                </c:pt>
                <c:pt idx="397">
                  <c:v>0.96000000000000074</c:v>
                </c:pt>
                <c:pt idx="398">
                  <c:v>1.1999999999999955</c:v>
                </c:pt>
                <c:pt idx="399">
                  <c:v>0.96000000000000074</c:v>
                </c:pt>
                <c:pt idx="400">
                  <c:v>1.2000000000000011</c:v>
                </c:pt>
                <c:pt idx="401">
                  <c:v>1.2000000000000011</c:v>
                </c:pt>
                <c:pt idx="402">
                  <c:v>1.2000000000000011</c:v>
                </c:pt>
                <c:pt idx="403">
                  <c:v>1.1999999999999955</c:v>
                </c:pt>
                <c:pt idx="404">
                  <c:v>1.4400000000000013</c:v>
                </c:pt>
                <c:pt idx="405">
                  <c:v>1.2000000000000011</c:v>
                </c:pt>
                <c:pt idx="406">
                  <c:v>1.4400000000000013</c:v>
                </c:pt>
                <c:pt idx="407">
                  <c:v>1.2000000000000011</c:v>
                </c:pt>
                <c:pt idx="408">
                  <c:v>1.4399999999999957</c:v>
                </c:pt>
                <c:pt idx="409">
                  <c:v>1.4400000000000013</c:v>
                </c:pt>
                <c:pt idx="410">
                  <c:v>1.6800000000000013</c:v>
                </c:pt>
                <c:pt idx="411">
                  <c:v>1.2000000000000011</c:v>
                </c:pt>
                <c:pt idx="412">
                  <c:v>1.4399999999999957</c:v>
                </c:pt>
                <c:pt idx="413">
                  <c:v>1.6800000000000013</c:v>
                </c:pt>
                <c:pt idx="414">
                  <c:v>1.9200000000000015</c:v>
                </c:pt>
                <c:pt idx="415">
                  <c:v>1.6799999999999962</c:v>
                </c:pt>
                <c:pt idx="416">
                  <c:v>1.6800000000000064</c:v>
                </c:pt>
                <c:pt idx="417">
                  <c:v>1.4399999999999906</c:v>
                </c:pt>
                <c:pt idx="418">
                  <c:v>1.4400000000000013</c:v>
                </c:pt>
                <c:pt idx="419">
                  <c:v>2.1600000000000072</c:v>
                </c:pt>
                <c:pt idx="420">
                  <c:v>2.1599999999999966</c:v>
                </c:pt>
                <c:pt idx="421">
                  <c:v>1.9200000000000015</c:v>
                </c:pt>
                <c:pt idx="422">
                  <c:v>2.1599999999999966</c:v>
                </c:pt>
                <c:pt idx="423">
                  <c:v>1.6800000000000064</c:v>
                </c:pt>
                <c:pt idx="424">
                  <c:v>1.6799999999999962</c:v>
                </c:pt>
                <c:pt idx="425">
                  <c:v>2.1599999999999966</c:v>
                </c:pt>
                <c:pt idx="426">
                  <c:v>2.4000000000000021</c:v>
                </c:pt>
                <c:pt idx="427">
                  <c:v>2.1599999999999966</c:v>
                </c:pt>
                <c:pt idx="428">
                  <c:v>2.4000000000000021</c:v>
                </c:pt>
                <c:pt idx="429">
                  <c:v>2.1599999999999966</c:v>
                </c:pt>
                <c:pt idx="430">
                  <c:v>2.4000000000000021</c:v>
                </c:pt>
                <c:pt idx="431">
                  <c:v>2.1600000000000072</c:v>
                </c:pt>
                <c:pt idx="432">
                  <c:v>2.1599999999999966</c:v>
                </c:pt>
                <c:pt idx="433">
                  <c:v>2.4000000000000021</c:v>
                </c:pt>
                <c:pt idx="434">
                  <c:v>2.639999999999997</c:v>
                </c:pt>
                <c:pt idx="435">
                  <c:v>2.8800000000000026</c:v>
                </c:pt>
                <c:pt idx="436">
                  <c:v>3.1199999999999863</c:v>
                </c:pt>
                <c:pt idx="437">
                  <c:v>2.1600000000000179</c:v>
                </c:pt>
                <c:pt idx="438">
                  <c:v>2.399999999999991</c:v>
                </c:pt>
                <c:pt idx="439">
                  <c:v>2.399999999999991</c:v>
                </c:pt>
                <c:pt idx="440">
                  <c:v>2.6400000000000072</c:v>
                </c:pt>
                <c:pt idx="441">
                  <c:v>2.8800000000000026</c:v>
                </c:pt>
                <c:pt idx="442">
                  <c:v>3.119999999999997</c:v>
                </c:pt>
                <c:pt idx="443">
                  <c:v>2.8800000000000026</c:v>
                </c:pt>
                <c:pt idx="444">
                  <c:v>2.8800000000000026</c:v>
                </c:pt>
                <c:pt idx="445">
                  <c:v>3.3599999999999923</c:v>
                </c:pt>
                <c:pt idx="446">
                  <c:v>3.6000000000000085</c:v>
                </c:pt>
                <c:pt idx="447">
                  <c:v>1.6799999999999853</c:v>
                </c:pt>
                <c:pt idx="448">
                  <c:v>1.6800000000000064</c:v>
                </c:pt>
                <c:pt idx="449">
                  <c:v>4.5600000000000094</c:v>
                </c:pt>
                <c:pt idx="450">
                  <c:v>4.5599999999999872</c:v>
                </c:pt>
                <c:pt idx="451">
                  <c:v>3.3600000000000128</c:v>
                </c:pt>
                <c:pt idx="452">
                  <c:v>3.3599999999999923</c:v>
                </c:pt>
                <c:pt idx="453">
                  <c:v>3.119999999999997</c:v>
                </c:pt>
                <c:pt idx="454">
                  <c:v>3.3599999999999923</c:v>
                </c:pt>
                <c:pt idx="455">
                  <c:v>3.6000000000000085</c:v>
                </c:pt>
                <c:pt idx="456">
                  <c:v>3.6000000000000085</c:v>
                </c:pt>
                <c:pt idx="457">
                  <c:v>3.840000000000003</c:v>
                </c:pt>
                <c:pt idx="458">
                  <c:v>3.8399999999999821</c:v>
                </c:pt>
                <c:pt idx="459">
                  <c:v>3.119999999999997</c:v>
                </c:pt>
                <c:pt idx="460">
                  <c:v>3.1200000000000183</c:v>
                </c:pt>
                <c:pt idx="461">
                  <c:v>3.5999999999999872</c:v>
                </c:pt>
                <c:pt idx="462">
                  <c:v>3.6000000000000085</c:v>
                </c:pt>
                <c:pt idx="463">
                  <c:v>3.5999999999999872</c:v>
                </c:pt>
                <c:pt idx="464">
                  <c:v>3.840000000000003</c:v>
                </c:pt>
                <c:pt idx="465">
                  <c:v>2.8800000000000026</c:v>
                </c:pt>
                <c:pt idx="466">
                  <c:v>3.119999999999997</c:v>
                </c:pt>
                <c:pt idx="467">
                  <c:v>3.3600000000000128</c:v>
                </c:pt>
                <c:pt idx="468">
                  <c:v>3.3599999999999706</c:v>
                </c:pt>
                <c:pt idx="469">
                  <c:v>2.8800000000000234</c:v>
                </c:pt>
                <c:pt idx="470">
                  <c:v>2.8799999999999812</c:v>
                </c:pt>
                <c:pt idx="471">
                  <c:v>2.1599999999999966</c:v>
                </c:pt>
                <c:pt idx="472">
                  <c:v>2.4000000000000341</c:v>
                </c:pt>
                <c:pt idx="473">
                  <c:v>1.679999999999964</c:v>
                </c:pt>
                <c:pt idx="474">
                  <c:v>1.9200000000000015</c:v>
                </c:pt>
                <c:pt idx="475">
                  <c:v>0.72000000000002728</c:v>
                </c:pt>
                <c:pt idx="476">
                  <c:v>0.95999999999997954</c:v>
                </c:pt>
                <c:pt idx="477">
                  <c:v>0.72000000000002728</c:v>
                </c:pt>
                <c:pt idx="478">
                  <c:v>0.47999999999998977</c:v>
                </c:pt>
                <c:pt idx="479">
                  <c:v>0</c:v>
                </c:pt>
                <c:pt idx="480">
                  <c:v>0.23999999999999488</c:v>
                </c:pt>
                <c:pt idx="481">
                  <c:v>-0.47999999999998977</c:v>
                </c:pt>
                <c:pt idx="482">
                  <c:v>-0.23999999999999488</c:v>
                </c:pt>
                <c:pt idx="483">
                  <c:v>-0.96000000000002206</c:v>
                </c:pt>
                <c:pt idx="484">
                  <c:v>-1.1999999999999744</c:v>
                </c:pt>
                <c:pt idx="485">
                  <c:v>-1.9200000000000015</c:v>
                </c:pt>
                <c:pt idx="486">
                  <c:v>-1.9200000000000015</c:v>
                </c:pt>
                <c:pt idx="487">
                  <c:v>-2.640000000000029</c:v>
                </c:pt>
                <c:pt idx="488">
                  <c:v>-2.8799999999999812</c:v>
                </c:pt>
                <c:pt idx="489">
                  <c:v>-2.6399999999999864</c:v>
                </c:pt>
                <c:pt idx="490">
                  <c:v>-2.8800000000000234</c:v>
                </c:pt>
                <c:pt idx="491">
                  <c:v>-3.3600000000000128</c:v>
                </c:pt>
                <c:pt idx="492">
                  <c:v>-3.3599999999999706</c:v>
                </c:pt>
                <c:pt idx="493">
                  <c:v>-3.3600000000000128</c:v>
                </c:pt>
                <c:pt idx="494">
                  <c:v>-3.5999999999999872</c:v>
                </c:pt>
                <c:pt idx="495">
                  <c:v>-3.840000000000003</c:v>
                </c:pt>
                <c:pt idx="496">
                  <c:v>-4.0799999999999983</c:v>
                </c:pt>
                <c:pt idx="497">
                  <c:v>-3.6000000000000085</c:v>
                </c:pt>
                <c:pt idx="498">
                  <c:v>-3.6000000000000085</c:v>
                </c:pt>
                <c:pt idx="499">
                  <c:v>-3.8399999999999821</c:v>
                </c:pt>
                <c:pt idx="500">
                  <c:v>-3.840000000000003</c:v>
                </c:pt>
                <c:pt idx="501">
                  <c:v>-3.3600000000000128</c:v>
                </c:pt>
                <c:pt idx="502">
                  <c:v>-3.5999999999999872</c:v>
                </c:pt>
                <c:pt idx="503">
                  <c:v>-4.0799999999999983</c:v>
                </c:pt>
                <c:pt idx="504">
                  <c:v>-4.0799999999999983</c:v>
                </c:pt>
                <c:pt idx="505">
                  <c:v>-3.119999999999997</c:v>
                </c:pt>
                <c:pt idx="506">
                  <c:v>-3.1200000000000183</c:v>
                </c:pt>
                <c:pt idx="507">
                  <c:v>-4.0799999999999983</c:v>
                </c:pt>
                <c:pt idx="508">
                  <c:v>-4.3199999999999932</c:v>
                </c:pt>
                <c:pt idx="509">
                  <c:v>-3.6000000000000085</c:v>
                </c:pt>
                <c:pt idx="510">
                  <c:v>-3.5999999999999872</c:v>
                </c:pt>
                <c:pt idx="511">
                  <c:v>-3.3600000000000128</c:v>
                </c:pt>
                <c:pt idx="512">
                  <c:v>-3.5999999999999872</c:v>
                </c:pt>
                <c:pt idx="513">
                  <c:v>-2.8800000000000026</c:v>
                </c:pt>
                <c:pt idx="514">
                  <c:v>-3.119999999999997</c:v>
                </c:pt>
                <c:pt idx="515">
                  <c:v>-3.119999999999997</c:v>
                </c:pt>
                <c:pt idx="516">
                  <c:v>-3.119999999999997</c:v>
                </c:pt>
                <c:pt idx="517">
                  <c:v>-2.8800000000000026</c:v>
                </c:pt>
                <c:pt idx="518">
                  <c:v>-3.119999999999997</c:v>
                </c:pt>
                <c:pt idx="519">
                  <c:v>-2.6400000000000072</c:v>
                </c:pt>
                <c:pt idx="520">
                  <c:v>-2.8800000000000026</c:v>
                </c:pt>
                <c:pt idx="521">
                  <c:v>-2.8800000000000026</c:v>
                </c:pt>
                <c:pt idx="522">
                  <c:v>-2.8799999999999915</c:v>
                </c:pt>
                <c:pt idx="523">
                  <c:v>-2.8800000000000026</c:v>
                </c:pt>
                <c:pt idx="524">
                  <c:v>-2.8800000000000026</c:v>
                </c:pt>
                <c:pt idx="525">
                  <c:v>-2.4000000000000021</c:v>
                </c:pt>
                <c:pt idx="526">
                  <c:v>-2.1599999999999966</c:v>
                </c:pt>
                <c:pt idx="527">
                  <c:v>-2.8800000000000026</c:v>
                </c:pt>
                <c:pt idx="528">
                  <c:v>-2.639999999999997</c:v>
                </c:pt>
                <c:pt idx="529">
                  <c:v>-2.1599999999999966</c:v>
                </c:pt>
                <c:pt idx="530">
                  <c:v>-1.9200000000000015</c:v>
                </c:pt>
                <c:pt idx="531">
                  <c:v>-1.9200000000000015</c:v>
                </c:pt>
                <c:pt idx="532">
                  <c:v>-1.6799999999999962</c:v>
                </c:pt>
                <c:pt idx="533">
                  <c:v>-2.1600000000000072</c:v>
                </c:pt>
                <c:pt idx="534">
                  <c:v>-2.1599999999999966</c:v>
                </c:pt>
                <c:pt idx="535">
                  <c:v>-2.4000000000000021</c:v>
                </c:pt>
                <c:pt idx="536">
                  <c:v>-2.4000000000000021</c:v>
                </c:pt>
                <c:pt idx="537">
                  <c:v>-1.6799999999999962</c:v>
                </c:pt>
                <c:pt idx="538">
                  <c:v>-1.6799999999999962</c:v>
                </c:pt>
                <c:pt idx="539">
                  <c:v>-1.6800000000000064</c:v>
                </c:pt>
                <c:pt idx="540">
                  <c:v>-1.4400000000000013</c:v>
                </c:pt>
                <c:pt idx="541">
                  <c:v>-1.9199999999999962</c:v>
                </c:pt>
                <c:pt idx="542">
                  <c:v>-1.9200000000000015</c:v>
                </c:pt>
                <c:pt idx="543">
                  <c:v>-1.6799999999999962</c:v>
                </c:pt>
                <c:pt idx="544">
                  <c:v>-1.6800000000000013</c:v>
                </c:pt>
                <c:pt idx="545">
                  <c:v>-1.6800000000000013</c:v>
                </c:pt>
                <c:pt idx="546">
                  <c:v>-1.4399999999999957</c:v>
                </c:pt>
                <c:pt idx="547">
                  <c:v>-1.6800000000000013</c:v>
                </c:pt>
                <c:pt idx="548">
                  <c:v>-1.4400000000000013</c:v>
                </c:pt>
                <c:pt idx="549">
                  <c:v>-1.4400000000000013</c:v>
                </c:pt>
                <c:pt idx="550">
                  <c:v>-1.2000000000000011</c:v>
                </c:pt>
                <c:pt idx="551">
                  <c:v>-1.4399999999999957</c:v>
                </c:pt>
                <c:pt idx="552">
                  <c:v>-1.4400000000000013</c:v>
                </c:pt>
                <c:pt idx="553">
                  <c:v>-1.2000000000000011</c:v>
                </c:pt>
                <c:pt idx="554">
                  <c:v>-1.2000000000000011</c:v>
                </c:pt>
                <c:pt idx="555">
                  <c:v>-1.1999999999999955</c:v>
                </c:pt>
                <c:pt idx="556">
                  <c:v>-1.2000000000000011</c:v>
                </c:pt>
                <c:pt idx="557">
                  <c:v>-1.2000000000000011</c:v>
                </c:pt>
                <c:pt idx="558">
                  <c:v>-0.96000000000000074</c:v>
                </c:pt>
                <c:pt idx="559">
                  <c:v>-1.1999999999999984</c:v>
                </c:pt>
                <c:pt idx="560">
                  <c:v>-0.96000000000000074</c:v>
                </c:pt>
                <c:pt idx="561">
                  <c:v>-0.96000000000000074</c:v>
                </c:pt>
                <c:pt idx="562">
                  <c:v>-0.95999999999999808</c:v>
                </c:pt>
                <c:pt idx="563">
                  <c:v>-0.72000000000000064</c:v>
                </c:pt>
                <c:pt idx="564">
                  <c:v>-0.72000000000000064</c:v>
                </c:pt>
                <c:pt idx="565">
                  <c:v>-0.96000000000000074</c:v>
                </c:pt>
                <c:pt idx="566">
                  <c:v>-0.71999999999999786</c:v>
                </c:pt>
                <c:pt idx="567">
                  <c:v>-0.96000000000000074</c:v>
                </c:pt>
                <c:pt idx="568">
                  <c:v>-0.72000000000000064</c:v>
                </c:pt>
                <c:pt idx="569">
                  <c:v>-0.72000000000000064</c:v>
                </c:pt>
                <c:pt idx="570">
                  <c:v>-0.71999999999999786</c:v>
                </c:pt>
                <c:pt idx="571">
                  <c:v>-0.72000000000000064</c:v>
                </c:pt>
                <c:pt idx="572">
                  <c:v>-0.72000000000000064</c:v>
                </c:pt>
                <c:pt idx="573">
                  <c:v>-0.47999999999999904</c:v>
                </c:pt>
                <c:pt idx="574">
                  <c:v>-0.48000000000000037</c:v>
                </c:pt>
                <c:pt idx="575">
                  <c:v>-0.72000000000000064</c:v>
                </c:pt>
                <c:pt idx="576">
                  <c:v>-0.47999999999999904</c:v>
                </c:pt>
                <c:pt idx="577">
                  <c:v>-0.48000000000000037</c:v>
                </c:pt>
                <c:pt idx="578">
                  <c:v>-0.48000000000000037</c:v>
                </c:pt>
                <c:pt idx="579">
                  <c:v>-0.47999999999999904</c:v>
                </c:pt>
                <c:pt idx="580">
                  <c:v>-0.24000000000000019</c:v>
                </c:pt>
                <c:pt idx="581">
                  <c:v>-0.48000000000000037</c:v>
                </c:pt>
                <c:pt idx="582">
                  <c:v>-0.24000000000000019</c:v>
                </c:pt>
                <c:pt idx="583">
                  <c:v>-0.47999999999999904</c:v>
                </c:pt>
                <c:pt idx="584">
                  <c:v>-0.24000000000000019</c:v>
                </c:pt>
                <c:pt idx="585">
                  <c:v>-0.24000000000000019</c:v>
                </c:pt>
                <c:pt idx="586">
                  <c:v>-0.24000000000000019</c:v>
                </c:pt>
                <c:pt idx="587">
                  <c:v>-0.47999999999999976</c:v>
                </c:pt>
                <c:pt idx="588">
                  <c:v>-0.24000000000000019</c:v>
                </c:pt>
                <c:pt idx="589">
                  <c:v>-0.23999999999999952</c:v>
                </c:pt>
                <c:pt idx="590">
                  <c:v>0</c:v>
                </c:pt>
                <c:pt idx="591">
                  <c:v>-0.24000000000000019</c:v>
                </c:pt>
                <c:pt idx="592">
                  <c:v>-0.24000000000000019</c:v>
                </c:pt>
                <c:pt idx="593">
                  <c:v>-0.23999999999999952</c:v>
                </c:pt>
                <c:pt idx="594">
                  <c:v>-0.24000000000000019</c:v>
                </c:pt>
                <c:pt idx="595">
                  <c:v>-0.24000000000000019</c:v>
                </c:pt>
                <c:pt idx="596">
                  <c:v>-0.23999999999999952</c:v>
                </c:pt>
                <c:pt idx="597">
                  <c:v>-0.24000000000000019</c:v>
                </c:pt>
                <c:pt idx="598">
                  <c:v>-0.24000000000000019</c:v>
                </c:pt>
                <c:pt idx="599">
                  <c:v>-0.23999999999999988</c:v>
                </c:pt>
                <c:pt idx="600">
                  <c:v>-0.23999999999999988</c:v>
                </c:pt>
                <c:pt idx="601">
                  <c:v>-0.24000000000000019</c:v>
                </c:pt>
                <c:pt idx="602">
                  <c:v>0</c:v>
                </c:pt>
                <c:pt idx="603">
                  <c:v>-0.23999999999999988</c:v>
                </c:pt>
                <c:pt idx="604">
                  <c:v>-0.23999999999999988</c:v>
                </c:pt>
                <c:pt idx="605">
                  <c:v>-0.24000000000000019</c:v>
                </c:pt>
                <c:pt idx="606">
                  <c:v>-0.23999999999999988</c:v>
                </c:pt>
                <c:pt idx="607">
                  <c:v>-0.24000000000000007</c:v>
                </c:pt>
                <c:pt idx="608">
                  <c:v>-0.24000000000000007</c:v>
                </c:pt>
                <c:pt idx="609">
                  <c:v>-0.23999999999999996</c:v>
                </c:pt>
                <c:pt idx="610">
                  <c:v>0</c:v>
                </c:pt>
                <c:pt idx="611">
                  <c:v>-0.24000000000000002</c:v>
                </c:pt>
                <c:pt idx="612">
                  <c:v>-0.24000000000000002</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3-7664-466C-8243-115966E42DCE}"/>
            </c:ext>
          </c:extLst>
        </c:ser>
        <c:dLbls>
          <c:showLegendKey val="0"/>
          <c:showVal val="0"/>
          <c:showCatName val="0"/>
          <c:showSerName val="0"/>
          <c:showPercent val="0"/>
          <c:showBubbleSize val="0"/>
        </c:dLbls>
        <c:axId val="1115589471"/>
        <c:axId val="1115593311"/>
      </c:scatterChart>
      <c:valAx>
        <c:axId val="1115589471"/>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5593311"/>
        <c:crosses val="autoZero"/>
        <c:crossBetween val="midCat"/>
        <c:majorUnit val="90"/>
      </c:valAx>
      <c:valAx>
        <c:axId val="1115593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5589471"/>
        <c:crosses val="autoZero"/>
        <c:crossBetween val="midCat"/>
        <c:majorUnit val="1"/>
      </c:valAx>
      <c:spPr>
        <a:noFill/>
        <a:ln>
          <a:noFill/>
        </a:ln>
        <a:effectLst/>
      </c:spPr>
    </c:plotArea>
    <c:legend>
      <c:legendPos val="r"/>
      <c:layout>
        <c:manualLayout>
          <c:xMode val="edge"/>
          <c:yMode val="edge"/>
          <c:x val="0.3338944467115148"/>
          <c:y val="6.2925011182875926E-2"/>
          <c:w val="0.35425790817148017"/>
          <c:h val="7.062829369827837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4413003786384463E-2"/>
          <c:y val="6.9365687470392207E-2"/>
          <c:w val="0.90802468597305941"/>
          <c:h val="0.85919298425153956"/>
        </c:manualLayout>
      </c:layout>
      <c:scatterChart>
        <c:scatterStyle val="smoothMarker"/>
        <c:varyColors val="0"/>
        <c:ser>
          <c:idx val="4"/>
          <c:order val="0"/>
          <c:tx>
            <c:v>Exhaust Valve Acceleration</c:v>
          </c:tx>
          <c:spPr>
            <a:ln w="19050" cap="rnd">
              <a:solidFill>
                <a:srgbClr val="0070C0"/>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Data'!$F$3:$F$723</c:f>
              <c:numCache>
                <c:formatCode>0</c:formatCode>
                <c:ptCount val="7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5759.9999999999964</c:v>
                </c:pt>
                <c:pt idx="32">
                  <c:v>-5759.9999999999964</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5759.9999999999964</c:v>
                </c:pt>
                <c:pt idx="96">
                  <c:v>-5759.9999999999964</c:v>
                </c:pt>
                <c:pt idx="97">
                  <c:v>5760.0000000000036</c:v>
                </c:pt>
                <c:pt idx="98">
                  <c:v>-5760.0000000000036</c:v>
                </c:pt>
                <c:pt idx="99">
                  <c:v>0</c:v>
                </c:pt>
                <c:pt idx="100">
                  <c:v>5760.0000000000036</c:v>
                </c:pt>
                <c:pt idx="101">
                  <c:v>-5760.0000000000036</c:v>
                </c:pt>
                <c:pt idx="102">
                  <c:v>5759.9999999999882</c:v>
                </c:pt>
                <c:pt idx="103">
                  <c:v>-5759.9999999999882</c:v>
                </c:pt>
                <c:pt idx="104">
                  <c:v>5760.0000000000036</c:v>
                </c:pt>
                <c:pt idx="105">
                  <c:v>0</c:v>
                </c:pt>
                <c:pt idx="106">
                  <c:v>-1.5987211554602254E-11</c:v>
                </c:pt>
                <c:pt idx="107">
                  <c:v>1.5987211554602254E-11</c:v>
                </c:pt>
                <c:pt idx="108">
                  <c:v>0</c:v>
                </c:pt>
                <c:pt idx="109">
                  <c:v>-1.5987211554602254E-11</c:v>
                </c:pt>
                <c:pt idx="110">
                  <c:v>1.5987211554602254E-11</c:v>
                </c:pt>
                <c:pt idx="111">
                  <c:v>-5760.0000000000036</c:v>
                </c:pt>
                <c:pt idx="112">
                  <c:v>5760.0000000000036</c:v>
                </c:pt>
                <c:pt idx="113">
                  <c:v>-1.5987211554602254E-11</c:v>
                </c:pt>
                <c:pt idx="114">
                  <c:v>1.5987211554602254E-11</c:v>
                </c:pt>
                <c:pt idx="115">
                  <c:v>0</c:v>
                </c:pt>
                <c:pt idx="116">
                  <c:v>0</c:v>
                </c:pt>
                <c:pt idx="117">
                  <c:v>0</c:v>
                </c:pt>
                <c:pt idx="118">
                  <c:v>-3.1308289294429414E-11</c:v>
                </c:pt>
                <c:pt idx="119">
                  <c:v>-5759.9999999999727</c:v>
                </c:pt>
                <c:pt idx="120">
                  <c:v>5760.0000000000036</c:v>
                </c:pt>
                <c:pt idx="121">
                  <c:v>0</c:v>
                </c:pt>
                <c:pt idx="122">
                  <c:v>0</c:v>
                </c:pt>
                <c:pt idx="123">
                  <c:v>0</c:v>
                </c:pt>
                <c:pt idx="124">
                  <c:v>0</c:v>
                </c:pt>
                <c:pt idx="125">
                  <c:v>-3.1308289294429414E-11</c:v>
                </c:pt>
                <c:pt idx="126">
                  <c:v>3.1308289294429414E-11</c:v>
                </c:pt>
                <c:pt idx="127">
                  <c:v>0</c:v>
                </c:pt>
                <c:pt idx="128">
                  <c:v>0</c:v>
                </c:pt>
                <c:pt idx="129">
                  <c:v>0</c:v>
                </c:pt>
                <c:pt idx="130">
                  <c:v>0</c:v>
                </c:pt>
                <c:pt idx="131">
                  <c:v>-5760.0000000000036</c:v>
                </c:pt>
                <c:pt idx="132">
                  <c:v>5759.9999999999727</c:v>
                </c:pt>
                <c:pt idx="133">
                  <c:v>3.1308289294429414E-11</c:v>
                </c:pt>
                <c:pt idx="134">
                  <c:v>0</c:v>
                </c:pt>
                <c:pt idx="135">
                  <c:v>0</c:v>
                </c:pt>
                <c:pt idx="136">
                  <c:v>0</c:v>
                </c:pt>
                <c:pt idx="137">
                  <c:v>0</c:v>
                </c:pt>
                <c:pt idx="138">
                  <c:v>-3.1308289294429414E-11</c:v>
                </c:pt>
                <c:pt idx="139">
                  <c:v>3.1308289294429414E-11</c:v>
                </c:pt>
                <c:pt idx="140">
                  <c:v>0</c:v>
                </c:pt>
                <c:pt idx="141">
                  <c:v>0</c:v>
                </c:pt>
                <c:pt idx="142">
                  <c:v>0</c:v>
                </c:pt>
                <c:pt idx="143">
                  <c:v>0</c:v>
                </c:pt>
                <c:pt idx="144">
                  <c:v>0</c:v>
                </c:pt>
                <c:pt idx="145">
                  <c:v>0</c:v>
                </c:pt>
                <c:pt idx="146">
                  <c:v>5760.0000000000036</c:v>
                </c:pt>
                <c:pt idx="147">
                  <c:v>-5760.0000000000682</c:v>
                </c:pt>
                <c:pt idx="148">
                  <c:v>5760.0000000000682</c:v>
                </c:pt>
                <c:pt idx="149">
                  <c:v>0</c:v>
                </c:pt>
                <c:pt idx="150">
                  <c:v>0</c:v>
                </c:pt>
                <c:pt idx="151">
                  <c:v>0</c:v>
                </c:pt>
                <c:pt idx="152">
                  <c:v>0</c:v>
                </c:pt>
                <c:pt idx="153">
                  <c:v>-6.2616578588858829E-11</c:v>
                </c:pt>
                <c:pt idx="154">
                  <c:v>6.2616578588858829E-11</c:v>
                </c:pt>
                <c:pt idx="155">
                  <c:v>5760.0000000000064</c:v>
                </c:pt>
                <c:pt idx="156">
                  <c:v>0</c:v>
                </c:pt>
                <c:pt idx="157">
                  <c:v>-5760.0000000000064</c:v>
                </c:pt>
                <c:pt idx="158">
                  <c:v>5759.9999999999391</c:v>
                </c:pt>
                <c:pt idx="159">
                  <c:v>6.6613381477509392E-11</c:v>
                </c:pt>
                <c:pt idx="160">
                  <c:v>5760.0000000000027</c:v>
                </c:pt>
                <c:pt idx="161">
                  <c:v>-5760.0000000000027</c:v>
                </c:pt>
                <c:pt idx="162">
                  <c:v>5759.9999999999382</c:v>
                </c:pt>
                <c:pt idx="163">
                  <c:v>6.3948846218409017E-11</c:v>
                </c:pt>
                <c:pt idx="164">
                  <c:v>0</c:v>
                </c:pt>
                <c:pt idx="165">
                  <c:v>-5760.0000000000027</c:v>
                </c:pt>
                <c:pt idx="166">
                  <c:v>5760.0000000000027</c:v>
                </c:pt>
                <c:pt idx="167">
                  <c:v>-1.2523315717771766E-10</c:v>
                </c:pt>
                <c:pt idx="168">
                  <c:v>5760.0000000001328</c:v>
                </c:pt>
                <c:pt idx="169">
                  <c:v>-5760.0000000000073</c:v>
                </c:pt>
                <c:pt idx="170">
                  <c:v>5760.0000000000073</c:v>
                </c:pt>
                <c:pt idx="171">
                  <c:v>-5760.0000000000073</c:v>
                </c:pt>
                <c:pt idx="172">
                  <c:v>5759.9999999998745</c:v>
                </c:pt>
                <c:pt idx="173">
                  <c:v>1.3322676295501878E-10</c:v>
                </c:pt>
                <c:pt idx="174">
                  <c:v>0</c:v>
                </c:pt>
                <c:pt idx="175">
                  <c:v>-5760.0000000000073</c:v>
                </c:pt>
                <c:pt idx="176">
                  <c:v>0</c:v>
                </c:pt>
                <c:pt idx="177">
                  <c:v>11520.000000000013</c:v>
                </c:pt>
                <c:pt idx="178">
                  <c:v>5759.9999999998763</c:v>
                </c:pt>
                <c:pt idx="179">
                  <c:v>-5759.9999999998763</c:v>
                </c:pt>
                <c:pt idx="180">
                  <c:v>0</c:v>
                </c:pt>
                <c:pt idx="181">
                  <c:v>0</c:v>
                </c:pt>
                <c:pt idx="182">
                  <c:v>-1.3322676295501878E-10</c:v>
                </c:pt>
                <c:pt idx="183">
                  <c:v>1.3322676295501878E-10</c:v>
                </c:pt>
                <c:pt idx="184">
                  <c:v>5759.9999999999991</c:v>
                </c:pt>
                <c:pt idx="185">
                  <c:v>-1.2256862191861728E-10</c:v>
                </c:pt>
                <c:pt idx="186">
                  <c:v>2.4513724383723456E-10</c:v>
                </c:pt>
                <c:pt idx="187">
                  <c:v>-2.4513724383723456E-10</c:v>
                </c:pt>
                <c:pt idx="188">
                  <c:v>0</c:v>
                </c:pt>
                <c:pt idx="189">
                  <c:v>2.4513724383723456E-10</c:v>
                </c:pt>
                <c:pt idx="190">
                  <c:v>5759.9999999998818</c:v>
                </c:pt>
                <c:pt idx="191">
                  <c:v>-5760.0000000001273</c:v>
                </c:pt>
                <c:pt idx="192">
                  <c:v>0</c:v>
                </c:pt>
                <c:pt idx="193">
                  <c:v>-23039.999999999767</c:v>
                </c:pt>
                <c:pt idx="194">
                  <c:v>5759.9999999998763</c:v>
                </c:pt>
                <c:pt idx="195">
                  <c:v>46079.999999999767</c:v>
                </c:pt>
                <c:pt idx="196">
                  <c:v>2.6645352591003757E-10</c:v>
                </c:pt>
                <c:pt idx="197">
                  <c:v>-11520.000000000009</c:v>
                </c:pt>
                <c:pt idx="198">
                  <c:v>5759.9999999998763</c:v>
                </c:pt>
                <c:pt idx="199">
                  <c:v>-23039.999999999774</c:v>
                </c:pt>
                <c:pt idx="200">
                  <c:v>5759.9999999996317</c:v>
                </c:pt>
                <c:pt idx="201">
                  <c:v>11520.000000000266</c:v>
                </c:pt>
                <c:pt idx="202">
                  <c:v>5759.9999999998763</c:v>
                </c:pt>
                <c:pt idx="203">
                  <c:v>-11519.999999999753</c:v>
                </c:pt>
                <c:pt idx="204">
                  <c:v>-2.5579538487363607E-10</c:v>
                </c:pt>
                <c:pt idx="205">
                  <c:v>5760.0000000001328</c:v>
                </c:pt>
                <c:pt idx="206">
                  <c:v>0</c:v>
                </c:pt>
                <c:pt idx="207">
                  <c:v>5759.9999999998763</c:v>
                </c:pt>
                <c:pt idx="208">
                  <c:v>5760.0000000001328</c:v>
                </c:pt>
                <c:pt idx="209">
                  <c:v>-11520.000000000275</c:v>
                </c:pt>
                <c:pt idx="210">
                  <c:v>5.2224891078367364E-10</c:v>
                </c:pt>
                <c:pt idx="211">
                  <c:v>11519.999999999753</c:v>
                </c:pt>
                <c:pt idx="212">
                  <c:v>-5.1159076974727213E-10</c:v>
                </c:pt>
                <c:pt idx="213">
                  <c:v>-17279.99999999912</c:v>
                </c:pt>
                <c:pt idx="214">
                  <c:v>5759.9999999993543</c:v>
                </c:pt>
                <c:pt idx="215">
                  <c:v>28800.000000000418</c:v>
                </c:pt>
                <c:pt idx="216">
                  <c:v>5759.9999999993652</c:v>
                </c:pt>
                <c:pt idx="217">
                  <c:v>-34559.999999999258</c:v>
                </c:pt>
                <c:pt idx="218">
                  <c:v>5759.9999999993652</c:v>
                </c:pt>
                <c:pt idx="219">
                  <c:v>11520.000000000766</c:v>
                </c:pt>
                <c:pt idx="220">
                  <c:v>-5.1159076974727213E-10</c:v>
                </c:pt>
                <c:pt idx="221">
                  <c:v>0</c:v>
                </c:pt>
                <c:pt idx="222">
                  <c:v>0</c:v>
                </c:pt>
                <c:pt idx="223">
                  <c:v>23040.000000000029</c:v>
                </c:pt>
                <c:pt idx="224">
                  <c:v>-5759.9999999998881</c:v>
                </c:pt>
                <c:pt idx="225">
                  <c:v>-17280.000000000142</c:v>
                </c:pt>
                <c:pt idx="226">
                  <c:v>0</c:v>
                </c:pt>
                <c:pt idx="227">
                  <c:v>-11519.999999999753</c:v>
                </c:pt>
                <c:pt idx="228">
                  <c:v>-5760.0000000003884</c:v>
                </c:pt>
                <c:pt idx="229">
                  <c:v>28800.000000000418</c:v>
                </c:pt>
                <c:pt idx="230">
                  <c:v>-5.1159076974727213E-10</c:v>
                </c:pt>
                <c:pt idx="231">
                  <c:v>-5759.9999999993861</c:v>
                </c:pt>
                <c:pt idx="232">
                  <c:v>-5760.0000000003783</c:v>
                </c:pt>
                <c:pt idx="233">
                  <c:v>0</c:v>
                </c:pt>
                <c:pt idx="234">
                  <c:v>-5759.9999999998663</c:v>
                </c:pt>
                <c:pt idx="235">
                  <c:v>-5760.0000000003884</c:v>
                </c:pt>
                <c:pt idx="236">
                  <c:v>5.0093262871087063E-10</c:v>
                </c:pt>
                <c:pt idx="237">
                  <c:v>0</c:v>
                </c:pt>
                <c:pt idx="238">
                  <c:v>-5760.0000000003884</c:v>
                </c:pt>
                <c:pt idx="239">
                  <c:v>-5759.9999999998663</c:v>
                </c:pt>
                <c:pt idx="240">
                  <c:v>0</c:v>
                </c:pt>
                <c:pt idx="241">
                  <c:v>-28799.999999999382</c:v>
                </c:pt>
                <c:pt idx="242">
                  <c:v>5759.9999999988568</c:v>
                </c:pt>
                <c:pt idx="243">
                  <c:v>-11519.99999999873</c:v>
                </c:pt>
                <c:pt idx="244">
                  <c:v>-1.0258460747536446E-9</c:v>
                </c:pt>
                <c:pt idx="245">
                  <c:v>-11519.999999999751</c:v>
                </c:pt>
                <c:pt idx="246">
                  <c:v>0</c:v>
                </c:pt>
                <c:pt idx="247">
                  <c:v>-11519.999999999753</c:v>
                </c:pt>
                <c:pt idx="248">
                  <c:v>-5759.9999999998763</c:v>
                </c:pt>
                <c:pt idx="249">
                  <c:v>-5759.9999999998745</c:v>
                </c:pt>
                <c:pt idx="250">
                  <c:v>-5760.0000000008995</c:v>
                </c:pt>
                <c:pt idx="251">
                  <c:v>-17279.999999999625</c:v>
                </c:pt>
                <c:pt idx="252">
                  <c:v>-5759.9999999993706</c:v>
                </c:pt>
                <c:pt idx="253">
                  <c:v>-57600.000000000815</c:v>
                </c:pt>
                <c:pt idx="254">
                  <c:v>5.1159076974727213E-10</c:v>
                </c:pt>
                <c:pt idx="255">
                  <c:v>40319.999999999658</c:v>
                </c:pt>
                <c:pt idx="256">
                  <c:v>5760.0000000003884</c:v>
                </c:pt>
                <c:pt idx="257">
                  <c:v>-28800.000000000418</c:v>
                </c:pt>
                <c:pt idx="258">
                  <c:v>5760.0000000003884</c:v>
                </c:pt>
                <c:pt idx="259">
                  <c:v>-11520.000000000255</c:v>
                </c:pt>
                <c:pt idx="260">
                  <c:v>0</c:v>
                </c:pt>
                <c:pt idx="261">
                  <c:v>28800.000000000397</c:v>
                </c:pt>
                <c:pt idx="262">
                  <c:v>-5.0093262871087063E-10</c:v>
                </c:pt>
                <c:pt idx="263">
                  <c:v>-23040.000000000029</c:v>
                </c:pt>
                <c:pt idx="264">
                  <c:v>5.1159076974727213E-10</c:v>
                </c:pt>
                <c:pt idx="265">
                  <c:v>11519.999999999764</c:v>
                </c:pt>
                <c:pt idx="266">
                  <c:v>0</c:v>
                </c:pt>
                <c:pt idx="267">
                  <c:v>-5760.0000000003783</c:v>
                </c:pt>
                <c:pt idx="268">
                  <c:v>4.9027448767446913E-10</c:v>
                </c:pt>
                <c:pt idx="269">
                  <c:v>-4.9027448767446913E-10</c:v>
                </c:pt>
                <c:pt idx="270">
                  <c:v>4.9027448767446913E-10</c:v>
                </c:pt>
                <c:pt idx="271">
                  <c:v>0</c:v>
                </c:pt>
                <c:pt idx="272">
                  <c:v>-4.9027448767446913E-10</c:v>
                </c:pt>
                <c:pt idx="273">
                  <c:v>-5759.9999999993861</c:v>
                </c:pt>
                <c:pt idx="274">
                  <c:v>-5.1159076974727213E-10</c:v>
                </c:pt>
                <c:pt idx="275">
                  <c:v>23040.000000000531</c:v>
                </c:pt>
                <c:pt idx="276">
                  <c:v>-5.0093262871087063E-10</c:v>
                </c:pt>
                <c:pt idx="277">
                  <c:v>-11519.999999999753</c:v>
                </c:pt>
                <c:pt idx="278">
                  <c:v>0</c:v>
                </c:pt>
                <c:pt idx="279">
                  <c:v>0</c:v>
                </c:pt>
                <c:pt idx="280">
                  <c:v>5759.9999999998663</c:v>
                </c:pt>
                <c:pt idx="281">
                  <c:v>11519.999999999753</c:v>
                </c:pt>
                <c:pt idx="282">
                  <c:v>5760.0000000003884</c:v>
                </c:pt>
                <c:pt idx="283">
                  <c:v>-17280.000000000142</c:v>
                </c:pt>
                <c:pt idx="284">
                  <c:v>5760.0000000001328</c:v>
                </c:pt>
                <c:pt idx="285">
                  <c:v>0</c:v>
                </c:pt>
                <c:pt idx="286">
                  <c:v>5759.9999999998763</c:v>
                </c:pt>
                <c:pt idx="287">
                  <c:v>11520.000000000015</c:v>
                </c:pt>
                <c:pt idx="288">
                  <c:v>0</c:v>
                </c:pt>
                <c:pt idx="289">
                  <c:v>-17279.999999999891</c:v>
                </c:pt>
                <c:pt idx="290">
                  <c:v>5759.9999999998763</c:v>
                </c:pt>
                <c:pt idx="291">
                  <c:v>5760.0000000001328</c:v>
                </c:pt>
                <c:pt idx="292">
                  <c:v>0</c:v>
                </c:pt>
                <c:pt idx="293">
                  <c:v>5759.9999999998818</c:v>
                </c:pt>
                <c:pt idx="294">
                  <c:v>0</c:v>
                </c:pt>
                <c:pt idx="295">
                  <c:v>0</c:v>
                </c:pt>
                <c:pt idx="296">
                  <c:v>0</c:v>
                </c:pt>
                <c:pt idx="297">
                  <c:v>-5759.9999999998818</c:v>
                </c:pt>
                <c:pt idx="298">
                  <c:v>5759.9999999998818</c:v>
                </c:pt>
                <c:pt idx="299">
                  <c:v>5760.0000000001273</c:v>
                </c:pt>
                <c:pt idx="300">
                  <c:v>-2.4513724383723456E-10</c:v>
                </c:pt>
                <c:pt idx="301">
                  <c:v>2.4513724383723456E-10</c:v>
                </c:pt>
                <c:pt idx="302">
                  <c:v>0</c:v>
                </c:pt>
                <c:pt idx="303">
                  <c:v>-2.4513724383723456E-10</c:v>
                </c:pt>
                <c:pt idx="304">
                  <c:v>2.4513724383723456E-10</c:v>
                </c:pt>
                <c:pt idx="305">
                  <c:v>5759.9999999998763</c:v>
                </c:pt>
                <c:pt idx="306">
                  <c:v>0</c:v>
                </c:pt>
                <c:pt idx="307">
                  <c:v>1.3322676295501878E-10</c:v>
                </c:pt>
                <c:pt idx="308">
                  <c:v>5759.9999999998718</c:v>
                </c:pt>
                <c:pt idx="309">
                  <c:v>-11520.000000000005</c:v>
                </c:pt>
                <c:pt idx="310">
                  <c:v>5759.9999999999991</c:v>
                </c:pt>
                <c:pt idx="311">
                  <c:v>1.3322676295501878E-10</c:v>
                </c:pt>
                <c:pt idx="312">
                  <c:v>5759.9999999998718</c:v>
                </c:pt>
                <c:pt idx="313">
                  <c:v>0</c:v>
                </c:pt>
                <c:pt idx="314">
                  <c:v>0</c:v>
                </c:pt>
                <c:pt idx="315">
                  <c:v>5760.0000000000073</c:v>
                </c:pt>
                <c:pt idx="316">
                  <c:v>1.2523315717771766E-10</c:v>
                </c:pt>
                <c:pt idx="317">
                  <c:v>-5760.0000000001328</c:v>
                </c:pt>
                <c:pt idx="318">
                  <c:v>5760.0000000000073</c:v>
                </c:pt>
                <c:pt idx="319">
                  <c:v>-5760.0000000000073</c:v>
                </c:pt>
                <c:pt idx="320">
                  <c:v>5760.0000000000073</c:v>
                </c:pt>
                <c:pt idx="321">
                  <c:v>-5760.0000000000073</c:v>
                </c:pt>
                <c:pt idx="322">
                  <c:v>5760.0000000001328</c:v>
                </c:pt>
                <c:pt idx="323">
                  <c:v>-1.2523315717771766E-10</c:v>
                </c:pt>
                <c:pt idx="324">
                  <c:v>0</c:v>
                </c:pt>
                <c:pt idx="325">
                  <c:v>5760.0000000000027</c:v>
                </c:pt>
                <c:pt idx="326">
                  <c:v>5760.0000000000064</c:v>
                </c:pt>
                <c:pt idx="327">
                  <c:v>-11519.999999999944</c:v>
                </c:pt>
                <c:pt idx="328">
                  <c:v>5759.9999999999382</c:v>
                </c:pt>
                <c:pt idx="329">
                  <c:v>0</c:v>
                </c:pt>
                <c:pt idx="330">
                  <c:v>0</c:v>
                </c:pt>
                <c:pt idx="331">
                  <c:v>5760.0000000000064</c:v>
                </c:pt>
                <c:pt idx="332">
                  <c:v>6.2616578588858829E-11</c:v>
                </c:pt>
                <c:pt idx="333">
                  <c:v>-5760.0000000000682</c:v>
                </c:pt>
                <c:pt idx="334">
                  <c:v>5760.0000000000064</c:v>
                </c:pt>
                <c:pt idx="335">
                  <c:v>-5760.0000000000064</c:v>
                </c:pt>
                <c:pt idx="336">
                  <c:v>5760.0000000000064</c:v>
                </c:pt>
                <c:pt idx="337">
                  <c:v>5760.0000000000036</c:v>
                </c:pt>
                <c:pt idx="338">
                  <c:v>6.3948846218409017E-11</c:v>
                </c:pt>
                <c:pt idx="339">
                  <c:v>-5760.0000000000682</c:v>
                </c:pt>
                <c:pt idx="340">
                  <c:v>5760.0000000000036</c:v>
                </c:pt>
                <c:pt idx="341">
                  <c:v>-5760.0000000000036</c:v>
                </c:pt>
                <c:pt idx="342">
                  <c:v>5760.0000000000036</c:v>
                </c:pt>
                <c:pt idx="343">
                  <c:v>-5760.0000000000036</c:v>
                </c:pt>
                <c:pt idx="344">
                  <c:v>5760.0000000000036</c:v>
                </c:pt>
                <c:pt idx="345">
                  <c:v>0</c:v>
                </c:pt>
                <c:pt idx="346">
                  <c:v>5760.0000000000036</c:v>
                </c:pt>
                <c:pt idx="347">
                  <c:v>-11519.999999999945</c:v>
                </c:pt>
                <c:pt idx="348">
                  <c:v>5759.9999999999418</c:v>
                </c:pt>
                <c:pt idx="349">
                  <c:v>0</c:v>
                </c:pt>
                <c:pt idx="350">
                  <c:v>0</c:v>
                </c:pt>
                <c:pt idx="351">
                  <c:v>0</c:v>
                </c:pt>
                <c:pt idx="352">
                  <c:v>0</c:v>
                </c:pt>
                <c:pt idx="353">
                  <c:v>0</c:v>
                </c:pt>
                <c:pt idx="354">
                  <c:v>5760.0000000000036</c:v>
                </c:pt>
                <c:pt idx="355">
                  <c:v>-5760.0000000000036</c:v>
                </c:pt>
                <c:pt idx="356">
                  <c:v>0</c:v>
                </c:pt>
                <c:pt idx="357">
                  <c:v>0</c:v>
                </c:pt>
                <c:pt idx="358">
                  <c:v>3.1308289294429414E-11</c:v>
                </c:pt>
                <c:pt idx="359">
                  <c:v>-3.1308289294429414E-11</c:v>
                </c:pt>
                <c:pt idx="360">
                  <c:v>0</c:v>
                </c:pt>
                <c:pt idx="361">
                  <c:v>0</c:v>
                </c:pt>
                <c:pt idx="362">
                  <c:v>0</c:v>
                </c:pt>
                <c:pt idx="363">
                  <c:v>0</c:v>
                </c:pt>
                <c:pt idx="364">
                  <c:v>3.1308289294429414E-11</c:v>
                </c:pt>
                <c:pt idx="365">
                  <c:v>-3.1308289294429414E-11</c:v>
                </c:pt>
                <c:pt idx="366">
                  <c:v>0</c:v>
                </c:pt>
                <c:pt idx="367">
                  <c:v>0</c:v>
                </c:pt>
                <c:pt idx="368">
                  <c:v>0</c:v>
                </c:pt>
                <c:pt idx="369">
                  <c:v>0</c:v>
                </c:pt>
                <c:pt idx="370">
                  <c:v>3.1308289294429414E-11</c:v>
                </c:pt>
                <c:pt idx="371">
                  <c:v>-3.1308289294429414E-11</c:v>
                </c:pt>
                <c:pt idx="372">
                  <c:v>0</c:v>
                </c:pt>
                <c:pt idx="373">
                  <c:v>0</c:v>
                </c:pt>
                <c:pt idx="374">
                  <c:v>0</c:v>
                </c:pt>
                <c:pt idx="375">
                  <c:v>0</c:v>
                </c:pt>
                <c:pt idx="376">
                  <c:v>3.1308289294429414E-11</c:v>
                </c:pt>
                <c:pt idx="377">
                  <c:v>-3.1308289294429414E-11</c:v>
                </c:pt>
                <c:pt idx="378">
                  <c:v>0</c:v>
                </c:pt>
                <c:pt idx="379">
                  <c:v>0</c:v>
                </c:pt>
                <c:pt idx="380">
                  <c:v>0</c:v>
                </c:pt>
                <c:pt idx="381">
                  <c:v>1.5987211554602254E-11</c:v>
                </c:pt>
                <c:pt idx="382">
                  <c:v>-1.5987211554602254E-11</c:v>
                </c:pt>
                <c:pt idx="383">
                  <c:v>0</c:v>
                </c:pt>
                <c:pt idx="384">
                  <c:v>1.5987211554602254E-11</c:v>
                </c:pt>
                <c:pt idx="385">
                  <c:v>-1.5987211554602254E-11</c:v>
                </c:pt>
                <c:pt idx="386">
                  <c:v>5760.0000000000036</c:v>
                </c:pt>
                <c:pt idx="387">
                  <c:v>-5760.0000000000036</c:v>
                </c:pt>
                <c:pt idx="388">
                  <c:v>1.5987211554602254E-11</c:v>
                </c:pt>
                <c:pt idx="389">
                  <c:v>-1.5987211554602254E-11</c:v>
                </c:pt>
                <c:pt idx="390">
                  <c:v>0</c:v>
                </c:pt>
                <c:pt idx="391">
                  <c:v>1.5987211554602254E-11</c:v>
                </c:pt>
                <c:pt idx="392">
                  <c:v>-1.5987211554602254E-11</c:v>
                </c:pt>
                <c:pt idx="393">
                  <c:v>0</c:v>
                </c:pt>
                <c:pt idx="394">
                  <c:v>7.3274719625260316E-12</c:v>
                </c:pt>
                <c:pt idx="395">
                  <c:v>5759.9999999999964</c:v>
                </c:pt>
                <c:pt idx="396">
                  <c:v>-5759.9999999999964</c:v>
                </c:pt>
                <c:pt idx="397">
                  <c:v>5759.9999999999964</c:v>
                </c:pt>
                <c:pt idx="398">
                  <c:v>-5760.0000000000036</c:v>
                </c:pt>
                <c:pt idx="399">
                  <c:v>5760.0000000000036</c:v>
                </c:pt>
                <c:pt idx="400">
                  <c:v>-5759.9999999999964</c:v>
                </c:pt>
                <c:pt idx="401">
                  <c:v>5759.9999999999964</c:v>
                </c:pt>
                <c:pt idx="402">
                  <c:v>-5759.9999999999964</c:v>
                </c:pt>
                <c:pt idx="403">
                  <c:v>5759.9999999999964</c:v>
                </c:pt>
                <c:pt idx="404">
                  <c:v>0</c:v>
                </c:pt>
                <c:pt idx="405">
                  <c:v>0</c:v>
                </c:pt>
                <c:pt idx="406">
                  <c:v>0</c:v>
                </c:pt>
                <c:pt idx="407">
                  <c:v>0</c:v>
                </c:pt>
                <c:pt idx="408">
                  <c:v>-5760.0000000000036</c:v>
                </c:pt>
                <c:pt idx="409">
                  <c:v>5760.0000000000036</c:v>
                </c:pt>
                <c:pt idx="410">
                  <c:v>0</c:v>
                </c:pt>
                <c:pt idx="411">
                  <c:v>0</c:v>
                </c:pt>
                <c:pt idx="412">
                  <c:v>0</c:v>
                </c:pt>
                <c:pt idx="413">
                  <c:v>0</c:v>
                </c:pt>
                <c:pt idx="414">
                  <c:v>0</c:v>
                </c:pt>
                <c:pt idx="415">
                  <c:v>0</c:v>
                </c:pt>
                <c:pt idx="416">
                  <c:v>0</c:v>
                </c:pt>
                <c:pt idx="417">
                  <c:v>0</c:v>
                </c:pt>
                <c:pt idx="418">
                  <c:v>-5759.9999999999964</c:v>
                </c:pt>
                <c:pt idx="419">
                  <c:v>5759.9999999999964</c:v>
                </c:pt>
                <c:pt idx="420">
                  <c:v>0</c:v>
                </c:pt>
                <c:pt idx="421">
                  <c:v>0</c:v>
                </c:pt>
                <c:pt idx="422">
                  <c:v>0</c:v>
                </c:pt>
                <c:pt idx="423">
                  <c:v>0</c:v>
                </c:pt>
                <c:pt idx="424">
                  <c:v>0</c:v>
                </c:pt>
                <c:pt idx="425">
                  <c:v>0</c:v>
                </c:pt>
                <c:pt idx="426">
                  <c:v>0</c:v>
                </c:pt>
                <c:pt idx="427">
                  <c:v>0</c:v>
                </c:pt>
                <c:pt idx="428">
                  <c:v>-5760.0000000000018</c:v>
                </c:pt>
                <c:pt idx="429">
                  <c:v>5760.0000000000018</c:v>
                </c:pt>
                <c:pt idx="430">
                  <c:v>0</c:v>
                </c:pt>
                <c:pt idx="431">
                  <c:v>0</c:v>
                </c:pt>
                <c:pt idx="432">
                  <c:v>0</c:v>
                </c:pt>
                <c:pt idx="433">
                  <c:v>0</c:v>
                </c:pt>
                <c:pt idx="434">
                  <c:v>0</c:v>
                </c:pt>
                <c:pt idx="435">
                  <c:v>0</c:v>
                </c:pt>
                <c:pt idx="436">
                  <c:v>0</c:v>
                </c:pt>
                <c:pt idx="437">
                  <c:v>0</c:v>
                </c:pt>
                <c:pt idx="438">
                  <c:v>0</c:v>
                </c:pt>
                <c:pt idx="439">
                  <c:v>0</c:v>
                </c:pt>
                <c:pt idx="440">
                  <c:v>-5760.0000000000018</c:v>
                </c:pt>
                <c:pt idx="441">
                  <c:v>5760.0000000000018</c:v>
                </c:pt>
                <c:pt idx="442">
                  <c:v>0</c:v>
                </c:pt>
                <c:pt idx="443">
                  <c:v>0</c:v>
                </c:pt>
                <c:pt idx="444">
                  <c:v>0</c:v>
                </c:pt>
                <c:pt idx="445">
                  <c:v>0</c:v>
                </c:pt>
                <c:pt idx="446">
                  <c:v>0</c:v>
                </c:pt>
                <c:pt idx="447">
                  <c:v>0</c:v>
                </c:pt>
                <c:pt idx="448">
                  <c:v>0</c:v>
                </c:pt>
                <c:pt idx="449">
                  <c:v>0</c:v>
                </c:pt>
                <c:pt idx="450">
                  <c:v>0</c:v>
                </c:pt>
                <c:pt idx="451">
                  <c:v>0</c:v>
                </c:pt>
                <c:pt idx="452">
                  <c:v>-5759.9999999999991</c:v>
                </c:pt>
                <c:pt idx="453">
                  <c:v>5759.9999999999991</c:v>
                </c:pt>
                <c:pt idx="454">
                  <c:v>0</c:v>
                </c:pt>
                <c:pt idx="455">
                  <c:v>0</c:v>
                </c:pt>
                <c:pt idx="456">
                  <c:v>0</c:v>
                </c:pt>
                <c:pt idx="457">
                  <c:v>0</c:v>
                </c:pt>
                <c:pt idx="458">
                  <c:v>0</c:v>
                </c:pt>
                <c:pt idx="459">
                  <c:v>0</c:v>
                </c:pt>
                <c:pt idx="460">
                  <c:v>0</c:v>
                </c:pt>
                <c:pt idx="461">
                  <c:v>0</c:v>
                </c:pt>
                <c:pt idx="462">
                  <c:v>-5760</c:v>
                </c:pt>
                <c:pt idx="463">
                  <c:v>5760</c:v>
                </c:pt>
                <c:pt idx="464">
                  <c:v>0</c:v>
                </c:pt>
                <c:pt idx="465">
                  <c:v>0</c:v>
                </c:pt>
                <c:pt idx="466">
                  <c:v>0</c:v>
                </c:pt>
                <c:pt idx="467">
                  <c:v>0</c:v>
                </c:pt>
                <c:pt idx="468">
                  <c:v>0</c:v>
                </c:pt>
                <c:pt idx="469">
                  <c:v>0</c:v>
                </c:pt>
                <c:pt idx="470">
                  <c:v>0</c:v>
                </c:pt>
                <c:pt idx="471">
                  <c:v>0</c:v>
                </c:pt>
                <c:pt idx="472">
                  <c:v>0</c:v>
                </c:pt>
                <c:pt idx="473">
                  <c:v>0</c:v>
                </c:pt>
                <c:pt idx="474">
                  <c:v>-5760</c:v>
                </c:pt>
                <c:pt idx="475">
                  <c:v>5760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5760</c:v>
                </c:pt>
                <c:pt idx="605">
                  <c:v>-5760</c:v>
                </c:pt>
                <c:pt idx="606">
                  <c:v>0</c:v>
                </c:pt>
                <c:pt idx="607">
                  <c:v>0</c:v>
                </c:pt>
                <c:pt idx="608">
                  <c:v>0</c:v>
                </c:pt>
                <c:pt idx="609">
                  <c:v>0</c:v>
                </c:pt>
                <c:pt idx="610">
                  <c:v>0</c:v>
                </c:pt>
                <c:pt idx="611">
                  <c:v>0</c:v>
                </c:pt>
                <c:pt idx="612">
                  <c:v>0</c:v>
                </c:pt>
                <c:pt idx="613">
                  <c:v>0</c:v>
                </c:pt>
                <c:pt idx="614">
                  <c:v>0</c:v>
                </c:pt>
                <c:pt idx="615">
                  <c:v>0</c:v>
                </c:pt>
                <c:pt idx="616">
                  <c:v>5760</c:v>
                </c:pt>
                <c:pt idx="617">
                  <c:v>-5760</c:v>
                </c:pt>
                <c:pt idx="618">
                  <c:v>0</c:v>
                </c:pt>
                <c:pt idx="619">
                  <c:v>0</c:v>
                </c:pt>
                <c:pt idx="620">
                  <c:v>0</c:v>
                </c:pt>
                <c:pt idx="621">
                  <c:v>0</c:v>
                </c:pt>
                <c:pt idx="622">
                  <c:v>0</c:v>
                </c:pt>
                <c:pt idx="623">
                  <c:v>0</c:v>
                </c:pt>
                <c:pt idx="624">
                  <c:v>0</c:v>
                </c:pt>
                <c:pt idx="625">
                  <c:v>0</c:v>
                </c:pt>
                <c:pt idx="626">
                  <c:v>0</c:v>
                </c:pt>
                <c:pt idx="627">
                  <c:v>0</c:v>
                </c:pt>
                <c:pt idx="628">
                  <c:v>5759.9999999999991</c:v>
                </c:pt>
                <c:pt idx="629">
                  <c:v>-5759.9999999999991</c:v>
                </c:pt>
                <c:pt idx="630">
                  <c:v>0</c:v>
                </c:pt>
                <c:pt idx="631">
                  <c:v>0</c:v>
                </c:pt>
                <c:pt idx="632">
                  <c:v>0</c:v>
                </c:pt>
                <c:pt idx="633">
                  <c:v>0</c:v>
                </c:pt>
                <c:pt idx="634">
                  <c:v>0</c:v>
                </c:pt>
                <c:pt idx="635">
                  <c:v>0</c:v>
                </c:pt>
                <c:pt idx="636">
                  <c:v>0</c:v>
                </c:pt>
                <c:pt idx="637">
                  <c:v>0</c:v>
                </c:pt>
                <c:pt idx="638">
                  <c:v>0</c:v>
                </c:pt>
                <c:pt idx="639">
                  <c:v>0</c:v>
                </c:pt>
                <c:pt idx="640">
                  <c:v>5760.0000000000018</c:v>
                </c:pt>
                <c:pt idx="641">
                  <c:v>-5760.0000000000018</c:v>
                </c:pt>
                <c:pt idx="642">
                  <c:v>0</c:v>
                </c:pt>
                <c:pt idx="643">
                  <c:v>0</c:v>
                </c:pt>
                <c:pt idx="644">
                  <c:v>0</c:v>
                </c:pt>
                <c:pt idx="645">
                  <c:v>0</c:v>
                </c:pt>
                <c:pt idx="646">
                  <c:v>0</c:v>
                </c:pt>
                <c:pt idx="647">
                  <c:v>0</c:v>
                </c:pt>
                <c:pt idx="648">
                  <c:v>0</c:v>
                </c:pt>
                <c:pt idx="649">
                  <c:v>0</c:v>
                </c:pt>
                <c:pt idx="650">
                  <c:v>0</c:v>
                </c:pt>
                <c:pt idx="651">
                  <c:v>0</c:v>
                </c:pt>
                <c:pt idx="652">
                  <c:v>5760.0000000000018</c:v>
                </c:pt>
                <c:pt idx="653">
                  <c:v>-5760.0000000000018</c:v>
                </c:pt>
                <c:pt idx="654">
                  <c:v>0</c:v>
                </c:pt>
                <c:pt idx="655">
                  <c:v>0</c:v>
                </c:pt>
                <c:pt idx="656">
                  <c:v>0</c:v>
                </c:pt>
                <c:pt idx="657">
                  <c:v>0</c:v>
                </c:pt>
                <c:pt idx="658">
                  <c:v>0</c:v>
                </c:pt>
                <c:pt idx="659">
                  <c:v>0</c:v>
                </c:pt>
                <c:pt idx="660">
                  <c:v>0</c:v>
                </c:pt>
                <c:pt idx="661">
                  <c:v>0</c:v>
                </c:pt>
                <c:pt idx="662">
                  <c:v>0</c:v>
                </c:pt>
                <c:pt idx="663">
                  <c:v>0</c:v>
                </c:pt>
                <c:pt idx="664">
                  <c:v>5759.9999999999964</c:v>
                </c:pt>
                <c:pt idx="665">
                  <c:v>-5759.9999999999964</c:v>
                </c:pt>
                <c:pt idx="666">
                  <c:v>0</c:v>
                </c:pt>
                <c:pt idx="667">
                  <c:v>0</c:v>
                </c:pt>
                <c:pt idx="668">
                  <c:v>0</c:v>
                </c:pt>
                <c:pt idx="669">
                  <c:v>0</c:v>
                </c:pt>
                <c:pt idx="670">
                  <c:v>0</c:v>
                </c:pt>
                <c:pt idx="671">
                  <c:v>0</c:v>
                </c:pt>
                <c:pt idx="672">
                  <c:v>0</c:v>
                </c:pt>
                <c:pt idx="673">
                  <c:v>0</c:v>
                </c:pt>
                <c:pt idx="674">
                  <c:v>0</c:v>
                </c:pt>
                <c:pt idx="675">
                  <c:v>0</c:v>
                </c:pt>
                <c:pt idx="676">
                  <c:v>5760.0000000000036</c:v>
                </c:pt>
                <c:pt idx="677">
                  <c:v>-5760.0000000000036</c:v>
                </c:pt>
                <c:pt idx="678">
                  <c:v>0</c:v>
                </c:pt>
                <c:pt idx="679">
                  <c:v>0</c:v>
                </c:pt>
                <c:pt idx="680">
                  <c:v>0</c:v>
                </c:pt>
                <c:pt idx="681">
                  <c:v>0</c:v>
                </c:pt>
                <c:pt idx="682">
                  <c:v>0</c:v>
                </c:pt>
                <c:pt idx="683">
                  <c:v>0</c:v>
                </c:pt>
                <c:pt idx="684">
                  <c:v>0</c:v>
                </c:pt>
                <c:pt idx="685">
                  <c:v>0</c:v>
                </c:pt>
                <c:pt idx="686">
                  <c:v>0</c:v>
                </c:pt>
                <c:pt idx="687">
                  <c:v>0</c:v>
                </c:pt>
                <c:pt idx="688">
                  <c:v>5759.9999999999964</c:v>
                </c:pt>
                <c:pt idx="689">
                  <c:v>-5759.9999999999964</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5759.9999999999964</c:v>
                </c:pt>
                <c:pt idx="707">
                  <c:v>-5759.9999999999964</c:v>
                </c:pt>
                <c:pt idx="708">
                  <c:v>0</c:v>
                </c:pt>
                <c:pt idx="709">
                  <c:v>0</c:v>
                </c:pt>
                <c:pt idx="710">
                  <c:v>0</c:v>
                </c:pt>
                <c:pt idx="711">
                  <c:v>0</c:v>
                </c:pt>
                <c:pt idx="712">
                  <c:v>0</c:v>
                </c:pt>
                <c:pt idx="713">
                  <c:v>0</c:v>
                </c:pt>
                <c:pt idx="714">
                  <c:v>0</c:v>
                </c:pt>
                <c:pt idx="715">
                  <c:v>0</c:v>
                </c:pt>
                <c:pt idx="716">
                  <c:v>0</c:v>
                </c:pt>
                <c:pt idx="717">
                  <c:v>0</c:v>
                </c:pt>
                <c:pt idx="718">
                  <c:v>5760.0000000000036</c:v>
                </c:pt>
                <c:pt idx="719">
                  <c:v>-5760.0000000000036</c:v>
                </c:pt>
                <c:pt idx="720">
                  <c:v>0</c:v>
                </c:pt>
              </c:numCache>
            </c:numRef>
          </c:yVal>
          <c:smooth val="1"/>
          <c:extLst>
            <c:ext xmlns:c16="http://schemas.microsoft.com/office/drawing/2014/chart" uri="{C3380CC4-5D6E-409C-BE32-E72D297353CC}">
              <c16:uniqueId val="{00000000-50B8-4939-A2A4-CD424781B510}"/>
            </c:ext>
          </c:extLst>
        </c:ser>
        <c:ser>
          <c:idx val="5"/>
          <c:order val="1"/>
          <c:tx>
            <c:v>Intake Valve Acceleration</c:v>
          </c:tx>
          <c:spPr>
            <a:ln w="19050" cap="rnd">
              <a:solidFill>
                <a:srgbClr val="C00000"/>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Data'!$G$3:$G$723</c:f>
              <c:numCache>
                <c:formatCode>0</c:formatCode>
                <c:ptCount val="7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5760</c:v>
                </c:pt>
                <c:pt idx="141">
                  <c:v>-5760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-5760</c:v>
                </c:pt>
                <c:pt idx="161">
                  <c:v>5760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5760</c:v>
                </c:pt>
                <c:pt idx="261">
                  <c:v>-5760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5760</c:v>
                </c:pt>
                <c:pt idx="327">
                  <c:v>-5760</c:v>
                </c:pt>
                <c:pt idx="328">
                  <c:v>5759.9999999999991</c:v>
                </c:pt>
                <c:pt idx="329">
                  <c:v>-5759.9999999999991</c:v>
                </c:pt>
                <c:pt idx="330">
                  <c:v>5760.0000000000018</c:v>
                </c:pt>
                <c:pt idx="331">
                  <c:v>-5760.0000000000018</c:v>
                </c:pt>
                <c:pt idx="332">
                  <c:v>5760.0000000000018</c:v>
                </c:pt>
                <c:pt idx="333">
                  <c:v>-4.6629367034256575E-12</c:v>
                </c:pt>
                <c:pt idx="334">
                  <c:v>7.3274719625260316E-12</c:v>
                </c:pt>
                <c:pt idx="335">
                  <c:v>-7.3274719625260316E-12</c:v>
                </c:pt>
                <c:pt idx="336">
                  <c:v>0</c:v>
                </c:pt>
                <c:pt idx="337">
                  <c:v>-5759.9999999999964</c:v>
                </c:pt>
                <c:pt idx="338">
                  <c:v>5760.0000000000036</c:v>
                </c:pt>
                <c:pt idx="339">
                  <c:v>-7.3274719625260316E-12</c:v>
                </c:pt>
                <c:pt idx="340">
                  <c:v>0</c:v>
                </c:pt>
                <c:pt idx="341">
                  <c:v>7.3274719625260316E-12</c:v>
                </c:pt>
                <c:pt idx="342">
                  <c:v>0</c:v>
                </c:pt>
                <c:pt idx="343">
                  <c:v>-5760.0000000000036</c:v>
                </c:pt>
                <c:pt idx="344">
                  <c:v>5759.9999999999882</c:v>
                </c:pt>
                <c:pt idx="345">
                  <c:v>1.5987211554602254E-11</c:v>
                </c:pt>
                <c:pt idx="346">
                  <c:v>0</c:v>
                </c:pt>
                <c:pt idx="347">
                  <c:v>-1.5987211554602254E-11</c:v>
                </c:pt>
                <c:pt idx="348">
                  <c:v>1.5987211554602254E-11</c:v>
                </c:pt>
                <c:pt idx="349">
                  <c:v>-5760.0000000000036</c:v>
                </c:pt>
                <c:pt idx="350">
                  <c:v>5760.0000000000036</c:v>
                </c:pt>
                <c:pt idx="351">
                  <c:v>-1.5987211554602254E-11</c:v>
                </c:pt>
                <c:pt idx="352">
                  <c:v>1.5987211554602254E-11</c:v>
                </c:pt>
                <c:pt idx="353">
                  <c:v>0</c:v>
                </c:pt>
                <c:pt idx="354">
                  <c:v>-1.5987211554602254E-11</c:v>
                </c:pt>
                <c:pt idx="355">
                  <c:v>1.5987211554602254E-11</c:v>
                </c:pt>
                <c:pt idx="356">
                  <c:v>0</c:v>
                </c:pt>
                <c:pt idx="357">
                  <c:v>-5760.0000000000036</c:v>
                </c:pt>
                <c:pt idx="358">
                  <c:v>5760.0000000000036</c:v>
                </c:pt>
                <c:pt idx="359">
                  <c:v>0</c:v>
                </c:pt>
                <c:pt idx="360">
                  <c:v>-3.1308289294429414E-11</c:v>
                </c:pt>
                <c:pt idx="361">
                  <c:v>-5759.9999999999727</c:v>
                </c:pt>
                <c:pt idx="362">
                  <c:v>5760.0000000000036</c:v>
                </c:pt>
                <c:pt idx="363">
                  <c:v>0</c:v>
                </c:pt>
                <c:pt idx="364">
                  <c:v>0</c:v>
                </c:pt>
                <c:pt idx="365">
                  <c:v>0</c:v>
                </c:pt>
                <c:pt idx="366">
                  <c:v>0</c:v>
                </c:pt>
                <c:pt idx="367">
                  <c:v>-3.1308289294429414E-11</c:v>
                </c:pt>
                <c:pt idx="368">
                  <c:v>3.1308289294429414E-11</c:v>
                </c:pt>
                <c:pt idx="369">
                  <c:v>0</c:v>
                </c:pt>
                <c:pt idx="370">
                  <c:v>0</c:v>
                </c:pt>
                <c:pt idx="371">
                  <c:v>0</c:v>
                </c:pt>
                <c:pt idx="372">
                  <c:v>0</c:v>
                </c:pt>
                <c:pt idx="373">
                  <c:v>-3.1308289294429414E-11</c:v>
                </c:pt>
                <c:pt idx="374">
                  <c:v>5760.0000000000355</c:v>
                </c:pt>
                <c:pt idx="375">
                  <c:v>0</c:v>
                </c:pt>
                <c:pt idx="376">
                  <c:v>-3.1974423109204508E-11</c:v>
                </c:pt>
                <c:pt idx="377">
                  <c:v>-5759.9999999999718</c:v>
                </c:pt>
                <c:pt idx="378">
                  <c:v>5760.0000000000036</c:v>
                </c:pt>
                <c:pt idx="379">
                  <c:v>0</c:v>
                </c:pt>
                <c:pt idx="380">
                  <c:v>5760.0000000000064</c:v>
                </c:pt>
                <c:pt idx="381">
                  <c:v>-5760.0000000000682</c:v>
                </c:pt>
                <c:pt idx="382">
                  <c:v>6.2616578588858829E-11</c:v>
                </c:pt>
                <c:pt idx="383">
                  <c:v>11520.000000000007</c:v>
                </c:pt>
                <c:pt idx="384">
                  <c:v>-11520.000000000007</c:v>
                </c:pt>
                <c:pt idx="385">
                  <c:v>5760.0000000000064</c:v>
                </c:pt>
                <c:pt idx="386">
                  <c:v>-6.6613381477509392E-11</c:v>
                </c:pt>
                <c:pt idx="387">
                  <c:v>-5759.9999999999391</c:v>
                </c:pt>
                <c:pt idx="388">
                  <c:v>5760.0000000000064</c:v>
                </c:pt>
                <c:pt idx="389">
                  <c:v>0</c:v>
                </c:pt>
                <c:pt idx="390">
                  <c:v>5759.9999999999382</c:v>
                </c:pt>
                <c:pt idx="391">
                  <c:v>6.3948846218409017E-11</c:v>
                </c:pt>
                <c:pt idx="392">
                  <c:v>0</c:v>
                </c:pt>
                <c:pt idx="393">
                  <c:v>-6.3948846218409017E-11</c:v>
                </c:pt>
                <c:pt idx="394">
                  <c:v>6.3948846218409017E-11</c:v>
                </c:pt>
                <c:pt idx="395">
                  <c:v>0</c:v>
                </c:pt>
                <c:pt idx="396">
                  <c:v>-5760.0000000000027</c:v>
                </c:pt>
                <c:pt idx="397">
                  <c:v>5760.0000000000027</c:v>
                </c:pt>
                <c:pt idx="398">
                  <c:v>5759.9999999998745</c:v>
                </c:pt>
                <c:pt idx="399">
                  <c:v>-5759.9999999998745</c:v>
                </c:pt>
                <c:pt idx="400">
                  <c:v>5760.0000000000073</c:v>
                </c:pt>
                <c:pt idx="401">
                  <c:v>0</c:v>
                </c:pt>
                <c:pt idx="402">
                  <c:v>0</c:v>
                </c:pt>
                <c:pt idx="403">
                  <c:v>-1.3322676295501878E-10</c:v>
                </c:pt>
                <c:pt idx="404">
                  <c:v>5760.0000000001373</c:v>
                </c:pt>
                <c:pt idx="405">
                  <c:v>-5760.0000000000045</c:v>
                </c:pt>
                <c:pt idx="406">
                  <c:v>5760.0000000000045</c:v>
                </c:pt>
                <c:pt idx="407">
                  <c:v>-5760.0000000000045</c:v>
                </c:pt>
                <c:pt idx="408">
                  <c:v>5759.9999999998718</c:v>
                </c:pt>
                <c:pt idx="409">
                  <c:v>1.3322676295501878E-10</c:v>
                </c:pt>
                <c:pt idx="410">
                  <c:v>5759.9999999999991</c:v>
                </c:pt>
                <c:pt idx="411">
                  <c:v>-11520.000000000005</c:v>
                </c:pt>
                <c:pt idx="412">
                  <c:v>5759.9999999998718</c:v>
                </c:pt>
                <c:pt idx="413">
                  <c:v>5760.0000000001328</c:v>
                </c:pt>
                <c:pt idx="414">
                  <c:v>5760.0000000000045</c:v>
                </c:pt>
                <c:pt idx="415">
                  <c:v>-5760.0000000001273</c:v>
                </c:pt>
                <c:pt idx="416">
                  <c:v>2.4513724383723456E-10</c:v>
                </c:pt>
                <c:pt idx="417">
                  <c:v>-5760.0000000003783</c:v>
                </c:pt>
                <c:pt idx="418">
                  <c:v>2.5579538487363607E-10</c:v>
                </c:pt>
                <c:pt idx="419">
                  <c:v>17280.000000000142</c:v>
                </c:pt>
                <c:pt idx="420">
                  <c:v>-2.5579538487363607E-10</c:v>
                </c:pt>
                <c:pt idx="421">
                  <c:v>-5759.9999999998818</c:v>
                </c:pt>
                <c:pt idx="422">
                  <c:v>5759.9999999998818</c:v>
                </c:pt>
                <c:pt idx="423">
                  <c:v>-11519.999999999764</c:v>
                </c:pt>
                <c:pt idx="424">
                  <c:v>-2.4513724383723456E-10</c:v>
                </c:pt>
                <c:pt idx="425">
                  <c:v>11520.000000000009</c:v>
                </c:pt>
                <c:pt idx="426">
                  <c:v>5760.0000000001328</c:v>
                </c:pt>
                <c:pt idx="427">
                  <c:v>-5760.0000000001328</c:v>
                </c:pt>
                <c:pt idx="428">
                  <c:v>5760.0000000001328</c:v>
                </c:pt>
                <c:pt idx="429">
                  <c:v>-5760.0000000001328</c:v>
                </c:pt>
                <c:pt idx="430">
                  <c:v>5760.0000000001328</c:v>
                </c:pt>
                <c:pt idx="431">
                  <c:v>-5759.9999999998763</c:v>
                </c:pt>
                <c:pt idx="432">
                  <c:v>-2.5579538487363607E-10</c:v>
                </c:pt>
                <c:pt idx="433">
                  <c:v>5760.0000000001328</c:v>
                </c:pt>
                <c:pt idx="434">
                  <c:v>5759.9999999998763</c:v>
                </c:pt>
                <c:pt idx="435">
                  <c:v>5760.0000000001328</c:v>
                </c:pt>
                <c:pt idx="436">
                  <c:v>5759.9999999996098</c:v>
                </c:pt>
                <c:pt idx="437">
                  <c:v>-23039.999999999243</c:v>
                </c:pt>
                <c:pt idx="438">
                  <c:v>5759.9999999993543</c:v>
                </c:pt>
                <c:pt idx="439">
                  <c:v>0</c:v>
                </c:pt>
                <c:pt idx="440">
                  <c:v>5760.0000000003884</c:v>
                </c:pt>
                <c:pt idx="441">
                  <c:v>5759.9999999998881</c:v>
                </c:pt>
                <c:pt idx="442">
                  <c:v>5759.9999999998663</c:v>
                </c:pt>
                <c:pt idx="443">
                  <c:v>-5759.9999999998663</c:v>
                </c:pt>
                <c:pt idx="444">
                  <c:v>0</c:v>
                </c:pt>
                <c:pt idx="445">
                  <c:v>11519.999999999753</c:v>
                </c:pt>
                <c:pt idx="446">
                  <c:v>5760.0000000003884</c:v>
                </c:pt>
                <c:pt idx="447">
                  <c:v>-46080.000000000553</c:v>
                </c:pt>
                <c:pt idx="448">
                  <c:v>5.0626169922907138E-10</c:v>
                </c:pt>
                <c:pt idx="449">
                  <c:v>69120.000000000073</c:v>
                </c:pt>
                <c:pt idx="450">
                  <c:v>-5.3290705182007514E-10</c:v>
                </c:pt>
                <c:pt idx="451">
                  <c:v>-28799.999999999382</c:v>
                </c:pt>
                <c:pt idx="452">
                  <c:v>-4.9027448767446913E-10</c:v>
                </c:pt>
                <c:pt idx="453">
                  <c:v>-5759.9999999998881</c:v>
                </c:pt>
                <c:pt idx="454">
                  <c:v>5759.9999999998881</c:v>
                </c:pt>
                <c:pt idx="455">
                  <c:v>5760.0000000003884</c:v>
                </c:pt>
                <c:pt idx="456">
                  <c:v>0</c:v>
                </c:pt>
                <c:pt idx="457">
                  <c:v>5759.9999999998663</c:v>
                </c:pt>
                <c:pt idx="458">
                  <c:v>-5.0093262871087063E-10</c:v>
                </c:pt>
                <c:pt idx="459">
                  <c:v>-17279.999999999643</c:v>
                </c:pt>
                <c:pt idx="460">
                  <c:v>5.1159076974727213E-10</c:v>
                </c:pt>
                <c:pt idx="461">
                  <c:v>11519.999999999252</c:v>
                </c:pt>
                <c:pt idx="462">
                  <c:v>5.1159076974727213E-10</c:v>
                </c:pt>
                <c:pt idx="463">
                  <c:v>-5.1159076974727213E-10</c:v>
                </c:pt>
                <c:pt idx="464">
                  <c:v>5760.0000000003783</c:v>
                </c:pt>
                <c:pt idx="465">
                  <c:v>-23040.000000000011</c:v>
                </c:pt>
                <c:pt idx="466">
                  <c:v>5759.9999999998663</c:v>
                </c:pt>
                <c:pt idx="467">
                  <c:v>5760.0000000003783</c:v>
                </c:pt>
                <c:pt idx="468">
                  <c:v>-1.0125233984581428E-9</c:v>
                </c:pt>
                <c:pt idx="469">
                  <c:v>-11519.99999999873</c:v>
                </c:pt>
                <c:pt idx="470">
                  <c:v>-1.0125233984581428E-9</c:v>
                </c:pt>
                <c:pt idx="471">
                  <c:v>-17279.999999999629</c:v>
                </c:pt>
                <c:pt idx="472">
                  <c:v>5760.0000000008995</c:v>
                </c:pt>
                <c:pt idx="473">
                  <c:v>-17280.000000001684</c:v>
                </c:pt>
                <c:pt idx="474">
                  <c:v>5760.0000000008995</c:v>
                </c:pt>
                <c:pt idx="475">
                  <c:v>-28799.999999999378</c:v>
                </c:pt>
                <c:pt idx="476">
                  <c:v>5759.9999999988531</c:v>
                </c:pt>
                <c:pt idx="477">
                  <c:v>-5759.9999999988531</c:v>
                </c:pt>
                <c:pt idx="478">
                  <c:v>-5760.0000000008995</c:v>
                </c:pt>
                <c:pt idx="479">
                  <c:v>-11519.999999999753</c:v>
                </c:pt>
                <c:pt idx="480">
                  <c:v>5759.9999999998763</c:v>
                </c:pt>
                <c:pt idx="481">
                  <c:v>-17279.999999999629</c:v>
                </c:pt>
                <c:pt idx="482">
                  <c:v>5759.9999999998763</c:v>
                </c:pt>
                <c:pt idx="483">
                  <c:v>-17280.000000000651</c:v>
                </c:pt>
                <c:pt idx="484">
                  <c:v>-5759.9999999988568</c:v>
                </c:pt>
                <c:pt idx="485">
                  <c:v>-17280.000000000648</c:v>
                </c:pt>
                <c:pt idx="486">
                  <c:v>0</c:v>
                </c:pt>
                <c:pt idx="487">
                  <c:v>-17280.000000000658</c:v>
                </c:pt>
                <c:pt idx="488">
                  <c:v>-5759.9999999988531</c:v>
                </c:pt>
                <c:pt idx="489">
                  <c:v>5759.9999999998763</c:v>
                </c:pt>
                <c:pt idx="490">
                  <c:v>-5760.0000000008895</c:v>
                </c:pt>
                <c:pt idx="491">
                  <c:v>-11519.999999999744</c:v>
                </c:pt>
                <c:pt idx="492">
                  <c:v>1.0125233984581428E-9</c:v>
                </c:pt>
                <c:pt idx="493">
                  <c:v>-1.0125233984581428E-9</c:v>
                </c:pt>
                <c:pt idx="494">
                  <c:v>-5759.9999999993861</c:v>
                </c:pt>
                <c:pt idx="495">
                  <c:v>-5760.0000000003783</c:v>
                </c:pt>
                <c:pt idx="496">
                  <c:v>-5759.9999999998881</c:v>
                </c:pt>
                <c:pt idx="497">
                  <c:v>11519.999999999753</c:v>
                </c:pt>
                <c:pt idx="498">
                  <c:v>0</c:v>
                </c:pt>
                <c:pt idx="499">
                  <c:v>-5759.9999999993652</c:v>
                </c:pt>
                <c:pt idx="500">
                  <c:v>-5.0093262871087063E-10</c:v>
                </c:pt>
                <c:pt idx="501">
                  <c:v>11519.999999999764</c:v>
                </c:pt>
                <c:pt idx="502">
                  <c:v>-5759.9999999993861</c:v>
                </c:pt>
                <c:pt idx="503">
                  <c:v>-11520.000000000266</c:v>
                </c:pt>
                <c:pt idx="504">
                  <c:v>0</c:v>
                </c:pt>
                <c:pt idx="505">
                  <c:v>23040.000000000029</c:v>
                </c:pt>
                <c:pt idx="506">
                  <c:v>-5.1159076974727213E-10</c:v>
                </c:pt>
                <c:pt idx="507">
                  <c:v>-23039.99999999952</c:v>
                </c:pt>
                <c:pt idx="508">
                  <c:v>-5759.9999999998763</c:v>
                </c:pt>
                <c:pt idx="509">
                  <c:v>17279.999999999629</c:v>
                </c:pt>
                <c:pt idx="510">
                  <c:v>5.1159076974727213E-10</c:v>
                </c:pt>
                <c:pt idx="511">
                  <c:v>5759.9999999993861</c:v>
                </c:pt>
                <c:pt idx="512">
                  <c:v>-5759.9999999993861</c:v>
                </c:pt>
                <c:pt idx="513">
                  <c:v>17279.999999999629</c:v>
                </c:pt>
                <c:pt idx="514">
                  <c:v>-5759.9999999998663</c:v>
                </c:pt>
                <c:pt idx="515">
                  <c:v>0</c:v>
                </c:pt>
                <c:pt idx="516">
                  <c:v>0</c:v>
                </c:pt>
                <c:pt idx="517">
                  <c:v>5759.9999999998663</c:v>
                </c:pt>
                <c:pt idx="518">
                  <c:v>-5759.9999999998663</c:v>
                </c:pt>
                <c:pt idx="519">
                  <c:v>11519.999999999753</c:v>
                </c:pt>
                <c:pt idx="520">
                  <c:v>-5759.9999999998881</c:v>
                </c:pt>
                <c:pt idx="521">
                  <c:v>0</c:v>
                </c:pt>
                <c:pt idx="522">
                  <c:v>2.6645352591003757E-10</c:v>
                </c:pt>
                <c:pt idx="523">
                  <c:v>-2.6645352591003757E-10</c:v>
                </c:pt>
                <c:pt idx="524">
                  <c:v>0</c:v>
                </c:pt>
                <c:pt idx="525">
                  <c:v>11520.000000000009</c:v>
                </c:pt>
                <c:pt idx="526">
                  <c:v>5760.0000000001328</c:v>
                </c:pt>
                <c:pt idx="527">
                  <c:v>-17280.000000000142</c:v>
                </c:pt>
                <c:pt idx="528">
                  <c:v>5760.0000000001328</c:v>
                </c:pt>
                <c:pt idx="529">
                  <c:v>11520.000000000009</c:v>
                </c:pt>
                <c:pt idx="530">
                  <c:v>5759.9999999998818</c:v>
                </c:pt>
                <c:pt idx="531">
                  <c:v>0</c:v>
                </c:pt>
                <c:pt idx="532">
                  <c:v>5760.0000000001273</c:v>
                </c:pt>
                <c:pt idx="533">
                  <c:v>-11520.000000000266</c:v>
                </c:pt>
                <c:pt idx="534">
                  <c:v>2.5579538487363607E-10</c:v>
                </c:pt>
                <c:pt idx="535">
                  <c:v>-5760.0000000001328</c:v>
                </c:pt>
                <c:pt idx="536">
                  <c:v>0</c:v>
                </c:pt>
                <c:pt idx="537">
                  <c:v>17280.000000000142</c:v>
                </c:pt>
                <c:pt idx="538">
                  <c:v>0</c:v>
                </c:pt>
                <c:pt idx="539">
                  <c:v>-2.4513724383723456E-10</c:v>
                </c:pt>
                <c:pt idx="540">
                  <c:v>5760.0000000001219</c:v>
                </c:pt>
                <c:pt idx="541">
                  <c:v>-11519.999999999876</c:v>
                </c:pt>
                <c:pt idx="542">
                  <c:v>-1.2789769243681803E-10</c:v>
                </c:pt>
                <c:pt idx="543">
                  <c:v>5760.0000000001273</c:v>
                </c:pt>
                <c:pt idx="544">
                  <c:v>-1.2256862191861728E-10</c:v>
                </c:pt>
                <c:pt idx="545">
                  <c:v>0</c:v>
                </c:pt>
                <c:pt idx="546">
                  <c:v>5760.0000000001328</c:v>
                </c:pt>
                <c:pt idx="547">
                  <c:v>-5760.0000000001328</c:v>
                </c:pt>
                <c:pt idx="548">
                  <c:v>5759.9999999999991</c:v>
                </c:pt>
                <c:pt idx="549">
                  <c:v>0</c:v>
                </c:pt>
                <c:pt idx="550">
                  <c:v>5760.0000000000045</c:v>
                </c:pt>
                <c:pt idx="551">
                  <c:v>-5759.9999999998718</c:v>
                </c:pt>
                <c:pt idx="552">
                  <c:v>-1.3322676295501878E-10</c:v>
                </c:pt>
                <c:pt idx="553">
                  <c:v>5760.0000000000045</c:v>
                </c:pt>
                <c:pt idx="554">
                  <c:v>0</c:v>
                </c:pt>
                <c:pt idx="555">
                  <c:v>1.3322676295501878E-10</c:v>
                </c:pt>
                <c:pt idx="556">
                  <c:v>-1.3322676295501878E-10</c:v>
                </c:pt>
                <c:pt idx="557">
                  <c:v>0</c:v>
                </c:pt>
                <c:pt idx="558">
                  <c:v>5760.0000000000073</c:v>
                </c:pt>
                <c:pt idx="559">
                  <c:v>-5759.9999999999436</c:v>
                </c:pt>
                <c:pt idx="560">
                  <c:v>5759.9999999999436</c:v>
                </c:pt>
                <c:pt idx="561">
                  <c:v>0</c:v>
                </c:pt>
                <c:pt idx="562">
                  <c:v>6.3948846218409017E-11</c:v>
                </c:pt>
                <c:pt idx="563">
                  <c:v>5759.9999999999382</c:v>
                </c:pt>
                <c:pt idx="564">
                  <c:v>0</c:v>
                </c:pt>
                <c:pt idx="565">
                  <c:v>-5760.0000000000027</c:v>
                </c:pt>
                <c:pt idx="566">
                  <c:v>5760.0000000000682</c:v>
                </c:pt>
                <c:pt idx="567">
                  <c:v>-5760.0000000000682</c:v>
                </c:pt>
                <c:pt idx="568">
                  <c:v>5760.0000000000027</c:v>
                </c:pt>
                <c:pt idx="569">
                  <c:v>0</c:v>
                </c:pt>
                <c:pt idx="570">
                  <c:v>6.6613381477509392E-11</c:v>
                </c:pt>
                <c:pt idx="571">
                  <c:v>-6.6613381477509392E-11</c:v>
                </c:pt>
                <c:pt idx="572">
                  <c:v>0</c:v>
                </c:pt>
                <c:pt idx="573">
                  <c:v>5760.0000000000382</c:v>
                </c:pt>
                <c:pt idx="574">
                  <c:v>-3.1974423109204508E-11</c:v>
                </c:pt>
                <c:pt idx="575">
                  <c:v>-5760.0000000000064</c:v>
                </c:pt>
                <c:pt idx="576">
                  <c:v>5760.0000000000382</c:v>
                </c:pt>
                <c:pt idx="577">
                  <c:v>-3.1974423109204508E-11</c:v>
                </c:pt>
                <c:pt idx="578">
                  <c:v>0</c:v>
                </c:pt>
                <c:pt idx="579">
                  <c:v>3.1974423109204508E-11</c:v>
                </c:pt>
                <c:pt idx="580">
                  <c:v>5759.9999999999718</c:v>
                </c:pt>
                <c:pt idx="581">
                  <c:v>-5760.0000000000036</c:v>
                </c:pt>
                <c:pt idx="582">
                  <c:v>5760.0000000000036</c:v>
                </c:pt>
                <c:pt idx="583">
                  <c:v>-5759.9999999999718</c:v>
                </c:pt>
                <c:pt idx="584">
                  <c:v>5759.9999999999718</c:v>
                </c:pt>
                <c:pt idx="585">
                  <c:v>0</c:v>
                </c:pt>
                <c:pt idx="586">
                  <c:v>0</c:v>
                </c:pt>
                <c:pt idx="587">
                  <c:v>-5759.99999999999</c:v>
                </c:pt>
                <c:pt idx="588">
                  <c:v>5759.99999999999</c:v>
                </c:pt>
                <c:pt idx="589">
                  <c:v>1.5987211554602254E-11</c:v>
                </c:pt>
                <c:pt idx="590">
                  <c:v>5759.9999999999882</c:v>
                </c:pt>
                <c:pt idx="591">
                  <c:v>-5760.0000000000036</c:v>
                </c:pt>
                <c:pt idx="592">
                  <c:v>0</c:v>
                </c:pt>
                <c:pt idx="593">
                  <c:v>1.5987211554602254E-11</c:v>
                </c:pt>
                <c:pt idx="594">
                  <c:v>-1.5987211554602254E-11</c:v>
                </c:pt>
                <c:pt idx="595">
                  <c:v>0</c:v>
                </c:pt>
                <c:pt idx="596">
                  <c:v>1.5987211554602254E-11</c:v>
                </c:pt>
                <c:pt idx="597">
                  <c:v>-1.5987211554602254E-11</c:v>
                </c:pt>
                <c:pt idx="598">
                  <c:v>0</c:v>
                </c:pt>
                <c:pt idx="599">
                  <c:v>7.3274719625260316E-12</c:v>
                </c:pt>
                <c:pt idx="600">
                  <c:v>0</c:v>
                </c:pt>
                <c:pt idx="601">
                  <c:v>-7.3274719625260316E-12</c:v>
                </c:pt>
                <c:pt idx="602">
                  <c:v>5760.0000000000036</c:v>
                </c:pt>
                <c:pt idx="603">
                  <c:v>-5759.9999999999964</c:v>
                </c:pt>
                <c:pt idx="604">
                  <c:v>0</c:v>
                </c:pt>
                <c:pt idx="605">
                  <c:v>-7.3274719625260316E-12</c:v>
                </c:pt>
                <c:pt idx="606">
                  <c:v>7.3274719625260316E-12</c:v>
                </c:pt>
                <c:pt idx="607">
                  <c:v>-4.6629367034256575E-12</c:v>
                </c:pt>
                <c:pt idx="608">
                  <c:v>0</c:v>
                </c:pt>
                <c:pt idx="609">
                  <c:v>2.6645352591003757E-12</c:v>
                </c:pt>
                <c:pt idx="610">
                  <c:v>5759.9999999999991</c:v>
                </c:pt>
                <c:pt idx="611">
                  <c:v>-5760</c:v>
                </c:pt>
                <c:pt idx="612">
                  <c:v>0</c:v>
                </c:pt>
                <c:pt idx="613">
                  <c:v>5760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50B8-4939-A2A4-CD424781B510}"/>
            </c:ext>
          </c:extLst>
        </c:ser>
        <c:dLbls>
          <c:showLegendKey val="0"/>
          <c:showVal val="0"/>
          <c:showCatName val="0"/>
          <c:showSerName val="0"/>
          <c:showPercent val="0"/>
          <c:showBubbleSize val="0"/>
        </c:dLbls>
        <c:axId val="892097520"/>
        <c:axId val="892098000"/>
      </c:scatterChart>
      <c:valAx>
        <c:axId val="892097520"/>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2098000"/>
        <c:crosses val="autoZero"/>
        <c:crossBetween val="midCat"/>
        <c:majorUnit val="90"/>
      </c:valAx>
      <c:valAx>
        <c:axId val="8920980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(m/s^2)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2097520"/>
        <c:crosses val="autoZero"/>
        <c:crossBetween val="midCat"/>
      </c:valAx>
      <c:spPr>
        <a:noFill/>
        <a:ln>
          <a:noFill/>
        </a:ln>
        <a:effectLst/>
      </c:spPr>
    </c:plotArea>
    <c:legend>
      <c:legendPos val="b"/>
      <c:layout>
        <c:manualLayout>
          <c:xMode val="edge"/>
          <c:yMode val="edge"/>
          <c:x val="0.29944003900438021"/>
          <c:y val="8.8382848852083973E-2"/>
          <c:w val="0.39291312726363747"/>
          <c:h val="3.537486155517077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Jerk vs Crank Angle</a:t>
            </a:r>
            <a:endParaRPr lang="en-GB"/>
          </a:p>
        </c:rich>
      </c:tx>
      <c:layout>
        <c:manualLayout>
          <c:xMode val="edge"/>
          <c:yMode val="edge"/>
          <c:x val="0.44390379393418128"/>
          <c:y val="1.257764052047002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007322475735615"/>
          <c:y val="7.7617411944136794E-2"/>
          <c:w val="0.87789713216816667"/>
          <c:h val="0.82946094985059615"/>
        </c:manualLayout>
      </c:layout>
      <c:scatterChart>
        <c:scatterStyle val="smoothMarker"/>
        <c:varyColors val="0"/>
        <c:ser>
          <c:idx val="0"/>
          <c:order val="0"/>
          <c:tx>
            <c:v>Exhaust Valve Jerk</c:v>
          </c:tx>
          <c:spPr>
            <a:ln w="15875" cap="rnd">
              <a:solidFill>
                <a:schemeClr val="accent1"/>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Data'!$H$3:$H$723</c:f>
              <c:numCache>
                <c:formatCode>0</c:formatCode>
                <c:ptCount val="7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138239999.99999991</c:v>
                </c:pt>
                <c:pt idx="32">
                  <c:v>-276479999.99999982</c:v>
                </c:pt>
                <c:pt idx="33">
                  <c:v>138239999.99999991</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138239999.99999991</c:v>
                </c:pt>
                <c:pt idx="96">
                  <c:v>-276479999.99999982</c:v>
                </c:pt>
                <c:pt idx="97">
                  <c:v>276479999.99999994</c:v>
                </c:pt>
                <c:pt idx="98">
                  <c:v>-276480000.00000018</c:v>
                </c:pt>
                <c:pt idx="99">
                  <c:v>138240000.00000009</c:v>
                </c:pt>
                <c:pt idx="100">
                  <c:v>138240000.00000009</c:v>
                </c:pt>
                <c:pt idx="101">
                  <c:v>-276480000.00000018</c:v>
                </c:pt>
                <c:pt idx="102">
                  <c:v>276479999.99999982</c:v>
                </c:pt>
                <c:pt idx="103">
                  <c:v>-276479999.9999994</c:v>
                </c:pt>
                <c:pt idx="104">
                  <c:v>276479999.99999982</c:v>
                </c:pt>
                <c:pt idx="105">
                  <c:v>-138240000.00000009</c:v>
                </c:pt>
                <c:pt idx="106">
                  <c:v>-3.836930773104541E-7</c:v>
                </c:pt>
                <c:pt idx="107">
                  <c:v>7.673861546209082E-7</c:v>
                </c:pt>
                <c:pt idx="108">
                  <c:v>-3.836930773104541E-7</c:v>
                </c:pt>
                <c:pt idx="109">
                  <c:v>-3.836930773104541E-7</c:v>
                </c:pt>
                <c:pt idx="110">
                  <c:v>7.673861546209082E-7</c:v>
                </c:pt>
                <c:pt idx="111">
                  <c:v>-138240000.00000048</c:v>
                </c:pt>
                <c:pt idx="112">
                  <c:v>276480000.00000018</c:v>
                </c:pt>
                <c:pt idx="113">
                  <c:v>-138240000.00000048</c:v>
                </c:pt>
                <c:pt idx="114">
                  <c:v>7.673861546209082E-7</c:v>
                </c:pt>
                <c:pt idx="115">
                  <c:v>-3.836930773104541E-7</c:v>
                </c:pt>
                <c:pt idx="116">
                  <c:v>0</c:v>
                </c:pt>
                <c:pt idx="117">
                  <c:v>0</c:v>
                </c:pt>
                <c:pt idx="118">
                  <c:v>-7.5139894306630595E-7</c:v>
                </c:pt>
                <c:pt idx="119">
                  <c:v>-138239999.9999986</c:v>
                </c:pt>
                <c:pt idx="120">
                  <c:v>276479999.9999994</c:v>
                </c:pt>
                <c:pt idx="121">
                  <c:v>-138240000.00000009</c:v>
                </c:pt>
                <c:pt idx="122">
                  <c:v>0</c:v>
                </c:pt>
                <c:pt idx="123">
                  <c:v>0</c:v>
                </c:pt>
                <c:pt idx="124">
                  <c:v>0</c:v>
                </c:pt>
                <c:pt idx="125">
                  <c:v>-7.5139894306630595E-7</c:v>
                </c:pt>
                <c:pt idx="126">
                  <c:v>1.5027978861326119E-6</c:v>
                </c:pt>
                <c:pt idx="127">
                  <c:v>-7.5139894306630595E-7</c:v>
                </c:pt>
                <c:pt idx="128">
                  <c:v>0</c:v>
                </c:pt>
                <c:pt idx="129">
                  <c:v>0</c:v>
                </c:pt>
                <c:pt idx="130">
                  <c:v>0</c:v>
                </c:pt>
                <c:pt idx="131">
                  <c:v>-138240000.00000009</c:v>
                </c:pt>
                <c:pt idx="132">
                  <c:v>276479999.9999994</c:v>
                </c:pt>
                <c:pt idx="133">
                  <c:v>-138239999.9999986</c:v>
                </c:pt>
                <c:pt idx="134">
                  <c:v>-7.5139894306630595E-7</c:v>
                </c:pt>
                <c:pt idx="135">
                  <c:v>0</c:v>
                </c:pt>
                <c:pt idx="136">
                  <c:v>0</c:v>
                </c:pt>
                <c:pt idx="137">
                  <c:v>0</c:v>
                </c:pt>
                <c:pt idx="138">
                  <c:v>-7.5139894306630595E-7</c:v>
                </c:pt>
                <c:pt idx="139">
                  <c:v>1.5027978861326119E-6</c:v>
                </c:pt>
                <c:pt idx="140">
                  <c:v>-7.5139894306630595E-7</c:v>
                </c:pt>
                <c:pt idx="141">
                  <c:v>0</c:v>
                </c:pt>
                <c:pt idx="142">
                  <c:v>0</c:v>
                </c:pt>
                <c:pt idx="143">
                  <c:v>0</c:v>
                </c:pt>
                <c:pt idx="144">
                  <c:v>0</c:v>
                </c:pt>
                <c:pt idx="145">
                  <c:v>0</c:v>
                </c:pt>
                <c:pt idx="146">
                  <c:v>138240000.00000009</c:v>
                </c:pt>
                <c:pt idx="147">
                  <c:v>-276480000.00000173</c:v>
                </c:pt>
                <c:pt idx="148">
                  <c:v>276480000.00000322</c:v>
                </c:pt>
                <c:pt idx="149">
                  <c:v>-138240000.00000161</c:v>
                </c:pt>
                <c:pt idx="150">
                  <c:v>0</c:v>
                </c:pt>
                <c:pt idx="151">
                  <c:v>0</c:v>
                </c:pt>
                <c:pt idx="152">
                  <c:v>0</c:v>
                </c:pt>
                <c:pt idx="153">
                  <c:v>-1.5027978861326119E-6</c:v>
                </c:pt>
                <c:pt idx="154">
                  <c:v>3.0055957722652238E-6</c:v>
                </c:pt>
                <c:pt idx="155">
                  <c:v>138239999.99999863</c:v>
                </c:pt>
                <c:pt idx="156">
                  <c:v>-138240000.00000015</c:v>
                </c:pt>
                <c:pt idx="157">
                  <c:v>-138240000.00000015</c:v>
                </c:pt>
                <c:pt idx="158">
                  <c:v>276479999.99999863</c:v>
                </c:pt>
                <c:pt idx="159">
                  <c:v>-138239999.99999693</c:v>
                </c:pt>
                <c:pt idx="160">
                  <c:v>138239999.99999848</c:v>
                </c:pt>
                <c:pt idx="161">
                  <c:v>-276480000.00000012</c:v>
                </c:pt>
                <c:pt idx="162">
                  <c:v>276479999.99999863</c:v>
                </c:pt>
                <c:pt idx="163">
                  <c:v>-138239999.99999699</c:v>
                </c:pt>
                <c:pt idx="164">
                  <c:v>-1.5347723092418164E-6</c:v>
                </c:pt>
                <c:pt idx="165">
                  <c:v>-138240000.00000006</c:v>
                </c:pt>
                <c:pt idx="166">
                  <c:v>276480000.00000012</c:v>
                </c:pt>
                <c:pt idx="167">
                  <c:v>-138240000.00000307</c:v>
                </c:pt>
                <c:pt idx="168">
                  <c:v>138240000.0000062</c:v>
                </c:pt>
                <c:pt idx="169">
                  <c:v>-276480000.00000334</c:v>
                </c:pt>
                <c:pt idx="170">
                  <c:v>276480000.0000003</c:v>
                </c:pt>
                <c:pt idx="171">
                  <c:v>-276480000.0000003</c:v>
                </c:pt>
                <c:pt idx="172">
                  <c:v>276479999.99999714</c:v>
                </c:pt>
                <c:pt idx="173">
                  <c:v>-138239999.9999938</c:v>
                </c:pt>
                <c:pt idx="174">
                  <c:v>-3.1974423109204504E-6</c:v>
                </c:pt>
                <c:pt idx="175">
                  <c:v>-138240000.00000015</c:v>
                </c:pt>
                <c:pt idx="176">
                  <c:v>138240000.00000015</c:v>
                </c:pt>
                <c:pt idx="177">
                  <c:v>276480000.0000003</c:v>
                </c:pt>
                <c:pt idx="178">
                  <c:v>-138240000.00000328</c:v>
                </c:pt>
                <c:pt idx="179">
                  <c:v>-276479999.99999404</c:v>
                </c:pt>
                <c:pt idx="180">
                  <c:v>138239999.99999702</c:v>
                </c:pt>
                <c:pt idx="181">
                  <c:v>0</c:v>
                </c:pt>
                <c:pt idx="182">
                  <c:v>-3.1974423109204504E-6</c:v>
                </c:pt>
                <c:pt idx="183">
                  <c:v>6.3948846218409008E-6</c:v>
                </c:pt>
                <c:pt idx="184">
                  <c:v>138239999.99999678</c:v>
                </c:pt>
                <c:pt idx="185">
                  <c:v>-138240000.00000292</c:v>
                </c:pt>
                <c:pt idx="186">
                  <c:v>8.8249407781404426E-6</c:v>
                </c:pt>
                <c:pt idx="187">
                  <c:v>-1.1766587704187257E-5</c:v>
                </c:pt>
                <c:pt idx="188">
                  <c:v>5.8832938520936287E-6</c:v>
                </c:pt>
                <c:pt idx="189">
                  <c:v>5.8832938520936287E-6</c:v>
                </c:pt>
                <c:pt idx="190">
                  <c:v>138239999.99999127</c:v>
                </c:pt>
                <c:pt idx="191">
                  <c:v>-276480000.00000024</c:v>
                </c:pt>
                <c:pt idx="192">
                  <c:v>138240000.00000307</c:v>
                </c:pt>
                <c:pt idx="193">
                  <c:v>-552959999.9999944</c:v>
                </c:pt>
                <c:pt idx="194">
                  <c:v>691199999.99999142</c:v>
                </c:pt>
                <c:pt idx="195">
                  <c:v>967679999.99999738</c:v>
                </c:pt>
                <c:pt idx="196">
                  <c:v>-1105919999.9999881</c:v>
                </c:pt>
                <c:pt idx="197">
                  <c:v>-276480000.00000656</c:v>
                </c:pt>
                <c:pt idx="198">
                  <c:v>414719999.9999972</c:v>
                </c:pt>
                <c:pt idx="199">
                  <c:v>-691199999.99999154</c:v>
                </c:pt>
                <c:pt idx="200">
                  <c:v>691199999.99998569</c:v>
                </c:pt>
                <c:pt idx="201">
                  <c:v>138240000.0000152</c:v>
                </c:pt>
                <c:pt idx="202">
                  <c:v>-138240000.00000933</c:v>
                </c:pt>
                <c:pt idx="203">
                  <c:v>-414719999.99999106</c:v>
                </c:pt>
                <c:pt idx="204">
                  <c:v>276479999.9999879</c:v>
                </c:pt>
                <c:pt idx="205">
                  <c:v>138240000.00000933</c:v>
                </c:pt>
                <c:pt idx="206">
                  <c:v>-138240000.00000319</c:v>
                </c:pt>
                <c:pt idx="207">
                  <c:v>138239999.99999702</c:v>
                </c:pt>
                <c:pt idx="208">
                  <c:v>6.1554601415991775E-6</c:v>
                </c:pt>
                <c:pt idx="209">
                  <c:v>-414720000.00000978</c:v>
                </c:pt>
                <c:pt idx="210">
                  <c:v>276480000.00001907</c:v>
                </c:pt>
                <c:pt idx="211">
                  <c:v>276479999.99998152</c:v>
                </c:pt>
                <c:pt idx="212">
                  <c:v>-276480000.00000632</c:v>
                </c:pt>
                <c:pt idx="213">
                  <c:v>-414719999.99996656</c:v>
                </c:pt>
                <c:pt idx="214">
                  <c:v>552959999.99996328</c:v>
                </c:pt>
                <c:pt idx="215">
                  <c:v>552960000.00002551</c:v>
                </c:pt>
                <c:pt idx="216">
                  <c:v>-552960000.00002527</c:v>
                </c:pt>
                <c:pt idx="217">
                  <c:v>-967679999.99996698</c:v>
                </c:pt>
                <c:pt idx="218">
                  <c:v>967679999.99996698</c:v>
                </c:pt>
                <c:pt idx="219">
                  <c:v>138240000.00003362</c:v>
                </c:pt>
                <c:pt idx="220">
                  <c:v>-276480000.00003064</c:v>
                </c:pt>
                <c:pt idx="221">
                  <c:v>1.2278178473934531E-5</c:v>
                </c:pt>
                <c:pt idx="222">
                  <c:v>0</c:v>
                </c:pt>
                <c:pt idx="223">
                  <c:v>552960000.0000006</c:v>
                </c:pt>
                <c:pt idx="224">
                  <c:v>-691199999.99999797</c:v>
                </c:pt>
                <c:pt idx="225">
                  <c:v>-276480000.00000614</c:v>
                </c:pt>
                <c:pt idx="226">
                  <c:v>414720000.00000334</c:v>
                </c:pt>
                <c:pt idx="227">
                  <c:v>-276479999.99999404</c:v>
                </c:pt>
                <c:pt idx="228">
                  <c:v>138239999.99998471</c:v>
                </c:pt>
                <c:pt idx="229">
                  <c:v>829440000.00001931</c:v>
                </c:pt>
                <c:pt idx="230">
                  <c:v>-691200000.00002229</c:v>
                </c:pt>
                <c:pt idx="231">
                  <c:v>-138239999.99997297</c:v>
                </c:pt>
                <c:pt idx="232">
                  <c:v>-2.3814209271222353E-5</c:v>
                </c:pt>
                <c:pt idx="233">
                  <c:v>138240000.00000909</c:v>
                </c:pt>
                <c:pt idx="234">
                  <c:v>-138239999.99999678</c:v>
                </c:pt>
                <c:pt idx="235">
                  <c:v>-1.2529199011623858E-5</c:v>
                </c:pt>
                <c:pt idx="236">
                  <c:v>138240000.00002134</c:v>
                </c:pt>
                <c:pt idx="237">
                  <c:v>-1.2022383089060895E-5</c:v>
                </c:pt>
                <c:pt idx="238">
                  <c:v>-138240000.00000933</c:v>
                </c:pt>
                <c:pt idx="239">
                  <c:v>1.2529199011623858E-5</c:v>
                </c:pt>
                <c:pt idx="240">
                  <c:v>138239999.99999678</c:v>
                </c:pt>
                <c:pt idx="241">
                  <c:v>-691199999.9999851</c:v>
                </c:pt>
                <c:pt idx="242">
                  <c:v>829439999.99995768</c:v>
                </c:pt>
                <c:pt idx="243">
                  <c:v>-414719999.99994206</c:v>
                </c:pt>
                <c:pt idx="244">
                  <c:v>276479999.99994487</c:v>
                </c:pt>
                <c:pt idx="245">
                  <c:v>-276479999.99996942</c:v>
                </c:pt>
                <c:pt idx="246">
                  <c:v>276479999.99999404</c:v>
                </c:pt>
                <c:pt idx="247">
                  <c:v>-276479999.99999404</c:v>
                </c:pt>
                <c:pt idx="248">
                  <c:v>138239999.99999702</c:v>
                </c:pt>
                <c:pt idx="249">
                  <c:v>4.3655745685100555E-8</c:v>
                </c:pt>
                <c:pt idx="250">
                  <c:v>-2.4600012693554163E-5</c:v>
                </c:pt>
                <c:pt idx="251">
                  <c:v>-276479999.99996942</c:v>
                </c:pt>
                <c:pt idx="252">
                  <c:v>276480000.00000614</c:v>
                </c:pt>
                <c:pt idx="253">
                  <c:v>-1244160000.0000346</c:v>
                </c:pt>
                <c:pt idx="254">
                  <c:v>1382400000.0000317</c:v>
                </c:pt>
                <c:pt idx="255">
                  <c:v>967679999.9999795</c:v>
                </c:pt>
                <c:pt idx="256">
                  <c:v>-829439999.99998248</c:v>
                </c:pt>
                <c:pt idx="257">
                  <c:v>-829440000.00001931</c:v>
                </c:pt>
                <c:pt idx="258">
                  <c:v>829440000.00001931</c:v>
                </c:pt>
                <c:pt idx="259">
                  <c:v>-414720000.00001544</c:v>
                </c:pt>
                <c:pt idx="260">
                  <c:v>276480000.00000614</c:v>
                </c:pt>
                <c:pt idx="261">
                  <c:v>691200000.00000942</c:v>
                </c:pt>
                <c:pt idx="262">
                  <c:v>-691200000.00002158</c:v>
                </c:pt>
                <c:pt idx="263">
                  <c:v>-552959999.99998868</c:v>
                </c:pt>
                <c:pt idx="264">
                  <c:v>552960000.00001299</c:v>
                </c:pt>
                <c:pt idx="265">
                  <c:v>276479999.999982</c:v>
                </c:pt>
                <c:pt idx="266">
                  <c:v>-276479999.99999434</c:v>
                </c:pt>
                <c:pt idx="267">
                  <c:v>-138240000.00000909</c:v>
                </c:pt>
                <c:pt idx="268">
                  <c:v>138240000.00002083</c:v>
                </c:pt>
                <c:pt idx="269">
                  <c:v>-2.3533175408374515E-5</c:v>
                </c:pt>
                <c:pt idx="270">
                  <c:v>2.3533175408374515E-5</c:v>
                </c:pt>
                <c:pt idx="271">
                  <c:v>-1.1766587704187257E-5</c:v>
                </c:pt>
                <c:pt idx="272">
                  <c:v>-1.1766587704187257E-5</c:v>
                </c:pt>
                <c:pt idx="273">
                  <c:v>-138239999.99997348</c:v>
                </c:pt>
                <c:pt idx="274">
                  <c:v>138239999.99997297</c:v>
                </c:pt>
                <c:pt idx="275">
                  <c:v>552960000.00002503</c:v>
                </c:pt>
                <c:pt idx="276">
                  <c:v>-552960000.0000248</c:v>
                </c:pt>
                <c:pt idx="277">
                  <c:v>-276479999.999982</c:v>
                </c:pt>
                <c:pt idx="278">
                  <c:v>276479999.99999404</c:v>
                </c:pt>
                <c:pt idx="279">
                  <c:v>0</c:v>
                </c:pt>
                <c:pt idx="280">
                  <c:v>138239999.99999678</c:v>
                </c:pt>
                <c:pt idx="281">
                  <c:v>138239999.99999726</c:v>
                </c:pt>
                <c:pt idx="282">
                  <c:v>-138239999.99998471</c:v>
                </c:pt>
                <c:pt idx="283">
                  <c:v>-552960000.00001276</c:v>
                </c:pt>
                <c:pt idx="284">
                  <c:v>552960000.00000656</c:v>
                </c:pt>
                <c:pt idx="285">
                  <c:v>-138240000.00000319</c:v>
                </c:pt>
                <c:pt idx="286">
                  <c:v>138239999.99999702</c:v>
                </c:pt>
                <c:pt idx="287">
                  <c:v>138240000.00000331</c:v>
                </c:pt>
                <c:pt idx="288">
                  <c:v>-276480000.0000003</c:v>
                </c:pt>
                <c:pt idx="289">
                  <c:v>-414719999.99999738</c:v>
                </c:pt>
                <c:pt idx="290">
                  <c:v>552959999.9999944</c:v>
                </c:pt>
                <c:pt idx="291">
                  <c:v>6.1554601415991775E-6</c:v>
                </c:pt>
                <c:pt idx="292">
                  <c:v>-138240000.00000319</c:v>
                </c:pt>
                <c:pt idx="293">
                  <c:v>138239999.99999717</c:v>
                </c:pt>
                <c:pt idx="294">
                  <c:v>-138239999.99999717</c:v>
                </c:pt>
                <c:pt idx="295">
                  <c:v>0</c:v>
                </c:pt>
                <c:pt idx="296">
                  <c:v>0</c:v>
                </c:pt>
                <c:pt idx="297">
                  <c:v>-138239999.99999717</c:v>
                </c:pt>
                <c:pt idx="298">
                  <c:v>276479999.99999434</c:v>
                </c:pt>
                <c:pt idx="299">
                  <c:v>5.8935256674885741E-6</c:v>
                </c:pt>
                <c:pt idx="300">
                  <c:v>-138240000.00000894</c:v>
                </c:pt>
                <c:pt idx="301">
                  <c:v>1.1766587704187257E-5</c:v>
                </c:pt>
                <c:pt idx="302">
                  <c:v>-5.8832938520936287E-6</c:v>
                </c:pt>
                <c:pt idx="303">
                  <c:v>-5.8832938520936287E-6</c:v>
                </c:pt>
                <c:pt idx="304">
                  <c:v>1.1766587704187257E-5</c:v>
                </c:pt>
                <c:pt idx="305">
                  <c:v>138239999.99999112</c:v>
                </c:pt>
                <c:pt idx="306">
                  <c:v>-138239999.99999702</c:v>
                </c:pt>
                <c:pt idx="307">
                  <c:v>3.1974423109204504E-6</c:v>
                </c:pt>
                <c:pt idx="308">
                  <c:v>138239999.99999371</c:v>
                </c:pt>
                <c:pt idx="309">
                  <c:v>-414719999.99999702</c:v>
                </c:pt>
                <c:pt idx="310">
                  <c:v>414720000.00000006</c:v>
                </c:pt>
                <c:pt idx="311">
                  <c:v>-138239999.99999678</c:v>
                </c:pt>
                <c:pt idx="312">
                  <c:v>138239999.99999371</c:v>
                </c:pt>
                <c:pt idx="313">
                  <c:v>-138239999.9999969</c:v>
                </c:pt>
                <c:pt idx="314">
                  <c:v>0</c:v>
                </c:pt>
                <c:pt idx="315">
                  <c:v>138240000.00000015</c:v>
                </c:pt>
                <c:pt idx="316">
                  <c:v>-138239999.99999717</c:v>
                </c:pt>
                <c:pt idx="317">
                  <c:v>-138240000.0000062</c:v>
                </c:pt>
                <c:pt idx="318">
                  <c:v>276480000.00000334</c:v>
                </c:pt>
                <c:pt idx="319">
                  <c:v>-276480000.0000003</c:v>
                </c:pt>
                <c:pt idx="320">
                  <c:v>276480000.0000003</c:v>
                </c:pt>
                <c:pt idx="321">
                  <c:v>-276480000.0000003</c:v>
                </c:pt>
                <c:pt idx="322">
                  <c:v>276480000.00000334</c:v>
                </c:pt>
                <c:pt idx="323">
                  <c:v>-138240000.0000062</c:v>
                </c:pt>
                <c:pt idx="324">
                  <c:v>3.0055957722652238E-6</c:v>
                </c:pt>
                <c:pt idx="325">
                  <c:v>138240000.00000006</c:v>
                </c:pt>
                <c:pt idx="326">
                  <c:v>8.7311491370201111E-8</c:v>
                </c:pt>
                <c:pt idx="327">
                  <c:v>-414719999.99999875</c:v>
                </c:pt>
                <c:pt idx="328">
                  <c:v>414719999.9999972</c:v>
                </c:pt>
                <c:pt idx="329">
                  <c:v>-138239999.99999851</c:v>
                </c:pt>
                <c:pt idx="330">
                  <c:v>0</c:v>
                </c:pt>
                <c:pt idx="331">
                  <c:v>138240000.00000015</c:v>
                </c:pt>
                <c:pt idx="332">
                  <c:v>-138239999.99999863</c:v>
                </c:pt>
                <c:pt idx="333">
                  <c:v>-138240000.00000313</c:v>
                </c:pt>
                <c:pt idx="334">
                  <c:v>276480000.00000179</c:v>
                </c:pt>
                <c:pt idx="335">
                  <c:v>-276480000.0000003</c:v>
                </c:pt>
                <c:pt idx="336">
                  <c:v>276480000.0000003</c:v>
                </c:pt>
                <c:pt idx="337">
                  <c:v>-6.5483618527650833E-8</c:v>
                </c:pt>
                <c:pt idx="338">
                  <c:v>-138239999.99999854</c:v>
                </c:pt>
                <c:pt idx="339">
                  <c:v>-138240000.00000316</c:v>
                </c:pt>
                <c:pt idx="340">
                  <c:v>276480000.00000173</c:v>
                </c:pt>
                <c:pt idx="341">
                  <c:v>-276480000.00000018</c:v>
                </c:pt>
                <c:pt idx="342">
                  <c:v>276480000.00000018</c:v>
                </c:pt>
                <c:pt idx="343">
                  <c:v>-276480000.00000018</c:v>
                </c:pt>
                <c:pt idx="344">
                  <c:v>276480000.00000018</c:v>
                </c:pt>
                <c:pt idx="345">
                  <c:v>-138240000.00000009</c:v>
                </c:pt>
                <c:pt idx="346">
                  <c:v>138240000.00000009</c:v>
                </c:pt>
                <c:pt idx="347">
                  <c:v>-414719999.99999875</c:v>
                </c:pt>
                <c:pt idx="348">
                  <c:v>414719999.99999726</c:v>
                </c:pt>
                <c:pt idx="349">
                  <c:v>-138239999.9999986</c:v>
                </c:pt>
                <c:pt idx="350">
                  <c:v>0</c:v>
                </c:pt>
                <c:pt idx="351">
                  <c:v>0</c:v>
                </c:pt>
                <c:pt idx="352">
                  <c:v>0</c:v>
                </c:pt>
                <c:pt idx="353">
                  <c:v>0</c:v>
                </c:pt>
                <c:pt idx="354">
                  <c:v>138240000.00000009</c:v>
                </c:pt>
                <c:pt idx="355">
                  <c:v>-276480000.00000018</c:v>
                </c:pt>
                <c:pt idx="356">
                  <c:v>138240000.00000009</c:v>
                </c:pt>
                <c:pt idx="357">
                  <c:v>0</c:v>
                </c:pt>
                <c:pt idx="358">
                  <c:v>7.5139894306630595E-7</c:v>
                </c:pt>
                <c:pt idx="359">
                  <c:v>-1.5027978861326119E-6</c:v>
                </c:pt>
                <c:pt idx="360">
                  <c:v>7.5139894306630595E-7</c:v>
                </c:pt>
                <c:pt idx="361">
                  <c:v>0</c:v>
                </c:pt>
                <c:pt idx="362">
                  <c:v>0</c:v>
                </c:pt>
                <c:pt idx="363">
                  <c:v>0</c:v>
                </c:pt>
                <c:pt idx="364">
                  <c:v>7.5139894306630595E-7</c:v>
                </c:pt>
                <c:pt idx="365">
                  <c:v>-1.5027978861326119E-6</c:v>
                </c:pt>
                <c:pt idx="366">
                  <c:v>7.5139894306630595E-7</c:v>
                </c:pt>
                <c:pt idx="367">
                  <c:v>0</c:v>
                </c:pt>
                <c:pt idx="368">
                  <c:v>0</c:v>
                </c:pt>
                <c:pt idx="369">
                  <c:v>0</c:v>
                </c:pt>
                <c:pt idx="370">
                  <c:v>7.5139894306630595E-7</c:v>
                </c:pt>
                <c:pt idx="371">
                  <c:v>-1.5027978861326119E-6</c:v>
                </c:pt>
                <c:pt idx="372">
                  <c:v>7.5139894306630595E-7</c:v>
                </c:pt>
                <c:pt idx="373">
                  <c:v>0</c:v>
                </c:pt>
                <c:pt idx="374">
                  <c:v>0</c:v>
                </c:pt>
                <c:pt idx="375">
                  <c:v>0</c:v>
                </c:pt>
                <c:pt idx="376">
                  <c:v>7.5139894306630595E-7</c:v>
                </c:pt>
                <c:pt idx="377">
                  <c:v>-1.5027978861326119E-6</c:v>
                </c:pt>
                <c:pt idx="378">
                  <c:v>7.5139894306630595E-7</c:v>
                </c:pt>
                <c:pt idx="379">
                  <c:v>0</c:v>
                </c:pt>
                <c:pt idx="380">
                  <c:v>0</c:v>
                </c:pt>
                <c:pt idx="381">
                  <c:v>3.836930773104541E-7</c:v>
                </c:pt>
                <c:pt idx="382">
                  <c:v>-7.673861546209082E-7</c:v>
                </c:pt>
                <c:pt idx="383">
                  <c:v>3.836930773104541E-7</c:v>
                </c:pt>
                <c:pt idx="384">
                  <c:v>3.836930773104541E-7</c:v>
                </c:pt>
                <c:pt idx="385">
                  <c:v>-7.673861546209082E-7</c:v>
                </c:pt>
                <c:pt idx="386">
                  <c:v>138240000.00000048</c:v>
                </c:pt>
                <c:pt idx="387">
                  <c:v>-276480000.00000018</c:v>
                </c:pt>
                <c:pt idx="388">
                  <c:v>138240000.00000048</c:v>
                </c:pt>
                <c:pt idx="389">
                  <c:v>-7.673861546209082E-7</c:v>
                </c:pt>
                <c:pt idx="390">
                  <c:v>3.836930773104541E-7</c:v>
                </c:pt>
                <c:pt idx="391">
                  <c:v>3.836930773104541E-7</c:v>
                </c:pt>
                <c:pt idx="392">
                  <c:v>-7.673861546209082E-7</c:v>
                </c:pt>
                <c:pt idx="393">
                  <c:v>3.836930773104541E-7</c:v>
                </c:pt>
                <c:pt idx="394">
                  <c:v>1.7585932710062474E-7</c:v>
                </c:pt>
                <c:pt idx="395">
                  <c:v>138239999.99999973</c:v>
                </c:pt>
                <c:pt idx="396">
                  <c:v>-276479999.99999982</c:v>
                </c:pt>
                <c:pt idx="397">
                  <c:v>276479999.99999982</c:v>
                </c:pt>
                <c:pt idx="398">
                  <c:v>-276479999.99999994</c:v>
                </c:pt>
                <c:pt idx="399">
                  <c:v>276480000.00000018</c:v>
                </c:pt>
                <c:pt idx="400">
                  <c:v>-276479999.99999994</c:v>
                </c:pt>
                <c:pt idx="401">
                  <c:v>276479999.99999982</c:v>
                </c:pt>
                <c:pt idx="402">
                  <c:v>-276479999.99999982</c:v>
                </c:pt>
                <c:pt idx="403">
                  <c:v>276479999.99999982</c:v>
                </c:pt>
                <c:pt idx="404">
                  <c:v>-138239999.99999991</c:v>
                </c:pt>
                <c:pt idx="405">
                  <c:v>0</c:v>
                </c:pt>
                <c:pt idx="406">
                  <c:v>0</c:v>
                </c:pt>
                <c:pt idx="407">
                  <c:v>0</c:v>
                </c:pt>
                <c:pt idx="408">
                  <c:v>-138240000.00000009</c:v>
                </c:pt>
                <c:pt idx="409">
                  <c:v>276480000.00000018</c:v>
                </c:pt>
                <c:pt idx="410">
                  <c:v>-138240000.00000009</c:v>
                </c:pt>
                <c:pt idx="411">
                  <c:v>0</c:v>
                </c:pt>
                <c:pt idx="412">
                  <c:v>0</c:v>
                </c:pt>
                <c:pt idx="413">
                  <c:v>0</c:v>
                </c:pt>
                <c:pt idx="414">
                  <c:v>0</c:v>
                </c:pt>
                <c:pt idx="415">
                  <c:v>0</c:v>
                </c:pt>
                <c:pt idx="416">
                  <c:v>0</c:v>
                </c:pt>
                <c:pt idx="417">
                  <c:v>0</c:v>
                </c:pt>
                <c:pt idx="418">
                  <c:v>-138239999.99999991</c:v>
                </c:pt>
                <c:pt idx="419">
                  <c:v>276479999.99999982</c:v>
                </c:pt>
                <c:pt idx="420">
                  <c:v>-138239999.99999991</c:v>
                </c:pt>
                <c:pt idx="421">
                  <c:v>0</c:v>
                </c:pt>
                <c:pt idx="422">
                  <c:v>0</c:v>
                </c:pt>
                <c:pt idx="423">
                  <c:v>0</c:v>
                </c:pt>
                <c:pt idx="424">
                  <c:v>0</c:v>
                </c:pt>
                <c:pt idx="425">
                  <c:v>0</c:v>
                </c:pt>
                <c:pt idx="426">
                  <c:v>0</c:v>
                </c:pt>
                <c:pt idx="427">
                  <c:v>0</c:v>
                </c:pt>
                <c:pt idx="428">
                  <c:v>-138240000.00000003</c:v>
                </c:pt>
                <c:pt idx="429">
                  <c:v>276480000.00000006</c:v>
                </c:pt>
                <c:pt idx="430">
                  <c:v>-138240000.00000003</c:v>
                </c:pt>
                <c:pt idx="431">
                  <c:v>0</c:v>
                </c:pt>
                <c:pt idx="432">
                  <c:v>0</c:v>
                </c:pt>
                <c:pt idx="433">
                  <c:v>0</c:v>
                </c:pt>
                <c:pt idx="434">
                  <c:v>0</c:v>
                </c:pt>
                <c:pt idx="435">
                  <c:v>0</c:v>
                </c:pt>
                <c:pt idx="436">
                  <c:v>0</c:v>
                </c:pt>
                <c:pt idx="437">
                  <c:v>0</c:v>
                </c:pt>
                <c:pt idx="438">
                  <c:v>0</c:v>
                </c:pt>
                <c:pt idx="439">
                  <c:v>0</c:v>
                </c:pt>
                <c:pt idx="440">
                  <c:v>-138240000.00000003</c:v>
                </c:pt>
                <c:pt idx="441">
                  <c:v>276480000.00000006</c:v>
                </c:pt>
                <c:pt idx="442">
                  <c:v>-138240000.00000003</c:v>
                </c:pt>
                <c:pt idx="443">
                  <c:v>0</c:v>
                </c:pt>
                <c:pt idx="444">
                  <c:v>0</c:v>
                </c:pt>
                <c:pt idx="445">
                  <c:v>0</c:v>
                </c:pt>
                <c:pt idx="446">
                  <c:v>0</c:v>
                </c:pt>
                <c:pt idx="447">
                  <c:v>0</c:v>
                </c:pt>
                <c:pt idx="448">
                  <c:v>0</c:v>
                </c:pt>
                <c:pt idx="449">
                  <c:v>0</c:v>
                </c:pt>
                <c:pt idx="450">
                  <c:v>0</c:v>
                </c:pt>
                <c:pt idx="451">
                  <c:v>0</c:v>
                </c:pt>
                <c:pt idx="452">
                  <c:v>-138239999.99999997</c:v>
                </c:pt>
                <c:pt idx="453">
                  <c:v>276479999.99999994</c:v>
                </c:pt>
                <c:pt idx="454">
                  <c:v>-138239999.99999997</c:v>
                </c:pt>
                <c:pt idx="455">
                  <c:v>0</c:v>
                </c:pt>
                <c:pt idx="456">
                  <c:v>0</c:v>
                </c:pt>
                <c:pt idx="457">
                  <c:v>0</c:v>
                </c:pt>
                <c:pt idx="458">
                  <c:v>0</c:v>
                </c:pt>
                <c:pt idx="459">
                  <c:v>0</c:v>
                </c:pt>
                <c:pt idx="460">
                  <c:v>0</c:v>
                </c:pt>
                <c:pt idx="461">
                  <c:v>0</c:v>
                </c:pt>
                <c:pt idx="462">
                  <c:v>-138239999.99999997</c:v>
                </c:pt>
                <c:pt idx="463">
                  <c:v>276479999.99999994</c:v>
                </c:pt>
                <c:pt idx="464">
                  <c:v>-138239999.99999997</c:v>
                </c:pt>
                <c:pt idx="465">
                  <c:v>0</c:v>
                </c:pt>
                <c:pt idx="466">
                  <c:v>0</c:v>
                </c:pt>
                <c:pt idx="467">
                  <c:v>0</c:v>
                </c:pt>
                <c:pt idx="468">
                  <c:v>0</c:v>
                </c:pt>
                <c:pt idx="469">
                  <c:v>0</c:v>
                </c:pt>
                <c:pt idx="470">
                  <c:v>0</c:v>
                </c:pt>
                <c:pt idx="471">
                  <c:v>0</c:v>
                </c:pt>
                <c:pt idx="472">
                  <c:v>0</c:v>
                </c:pt>
                <c:pt idx="473">
                  <c:v>0</c:v>
                </c:pt>
                <c:pt idx="474">
                  <c:v>-138239999.99999997</c:v>
                </c:pt>
                <c:pt idx="475">
                  <c:v>276479999.99999994</c:v>
                </c:pt>
                <c:pt idx="476">
                  <c:v>-138239999.99999997</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138239999.99999997</c:v>
                </c:pt>
                <c:pt idx="605">
                  <c:v>-276479999.99999994</c:v>
                </c:pt>
                <c:pt idx="606">
                  <c:v>138239999.99999997</c:v>
                </c:pt>
                <c:pt idx="607">
                  <c:v>0</c:v>
                </c:pt>
                <c:pt idx="608">
                  <c:v>0</c:v>
                </c:pt>
                <c:pt idx="609">
                  <c:v>0</c:v>
                </c:pt>
                <c:pt idx="610">
                  <c:v>0</c:v>
                </c:pt>
                <c:pt idx="611">
                  <c:v>0</c:v>
                </c:pt>
                <c:pt idx="612">
                  <c:v>0</c:v>
                </c:pt>
                <c:pt idx="613">
                  <c:v>0</c:v>
                </c:pt>
                <c:pt idx="614">
                  <c:v>0</c:v>
                </c:pt>
                <c:pt idx="615">
                  <c:v>0</c:v>
                </c:pt>
                <c:pt idx="616">
                  <c:v>138239999.99999997</c:v>
                </c:pt>
                <c:pt idx="617">
                  <c:v>-276479999.99999994</c:v>
                </c:pt>
                <c:pt idx="618">
                  <c:v>138239999.99999997</c:v>
                </c:pt>
                <c:pt idx="619">
                  <c:v>0</c:v>
                </c:pt>
                <c:pt idx="620">
                  <c:v>0</c:v>
                </c:pt>
                <c:pt idx="621">
                  <c:v>0</c:v>
                </c:pt>
                <c:pt idx="622">
                  <c:v>0</c:v>
                </c:pt>
                <c:pt idx="623">
                  <c:v>0</c:v>
                </c:pt>
                <c:pt idx="624">
                  <c:v>0</c:v>
                </c:pt>
                <c:pt idx="625">
                  <c:v>0</c:v>
                </c:pt>
                <c:pt idx="626">
                  <c:v>0</c:v>
                </c:pt>
                <c:pt idx="627">
                  <c:v>0</c:v>
                </c:pt>
                <c:pt idx="628">
                  <c:v>138239999.99999997</c:v>
                </c:pt>
                <c:pt idx="629">
                  <c:v>-276479999.99999994</c:v>
                </c:pt>
                <c:pt idx="630">
                  <c:v>138239999.99999997</c:v>
                </c:pt>
                <c:pt idx="631">
                  <c:v>0</c:v>
                </c:pt>
                <c:pt idx="632">
                  <c:v>0</c:v>
                </c:pt>
                <c:pt idx="633">
                  <c:v>0</c:v>
                </c:pt>
                <c:pt idx="634">
                  <c:v>0</c:v>
                </c:pt>
                <c:pt idx="635">
                  <c:v>0</c:v>
                </c:pt>
                <c:pt idx="636">
                  <c:v>0</c:v>
                </c:pt>
                <c:pt idx="637">
                  <c:v>0</c:v>
                </c:pt>
                <c:pt idx="638">
                  <c:v>0</c:v>
                </c:pt>
                <c:pt idx="639">
                  <c:v>0</c:v>
                </c:pt>
                <c:pt idx="640">
                  <c:v>138240000.00000003</c:v>
                </c:pt>
                <c:pt idx="641">
                  <c:v>-276480000.00000006</c:v>
                </c:pt>
                <c:pt idx="642">
                  <c:v>138240000.00000003</c:v>
                </c:pt>
                <c:pt idx="643">
                  <c:v>0</c:v>
                </c:pt>
                <c:pt idx="644">
                  <c:v>0</c:v>
                </c:pt>
                <c:pt idx="645">
                  <c:v>0</c:v>
                </c:pt>
                <c:pt idx="646">
                  <c:v>0</c:v>
                </c:pt>
                <c:pt idx="647">
                  <c:v>0</c:v>
                </c:pt>
                <c:pt idx="648">
                  <c:v>0</c:v>
                </c:pt>
                <c:pt idx="649">
                  <c:v>0</c:v>
                </c:pt>
                <c:pt idx="650">
                  <c:v>0</c:v>
                </c:pt>
                <c:pt idx="651">
                  <c:v>0</c:v>
                </c:pt>
                <c:pt idx="652">
                  <c:v>138240000.00000003</c:v>
                </c:pt>
                <c:pt idx="653">
                  <c:v>-276480000.00000006</c:v>
                </c:pt>
                <c:pt idx="654">
                  <c:v>138240000.00000003</c:v>
                </c:pt>
                <c:pt idx="655">
                  <c:v>0</c:v>
                </c:pt>
                <c:pt idx="656">
                  <c:v>0</c:v>
                </c:pt>
                <c:pt idx="657">
                  <c:v>0</c:v>
                </c:pt>
                <c:pt idx="658">
                  <c:v>0</c:v>
                </c:pt>
                <c:pt idx="659">
                  <c:v>0</c:v>
                </c:pt>
                <c:pt idx="660">
                  <c:v>0</c:v>
                </c:pt>
                <c:pt idx="661">
                  <c:v>0</c:v>
                </c:pt>
                <c:pt idx="662">
                  <c:v>0</c:v>
                </c:pt>
                <c:pt idx="663">
                  <c:v>0</c:v>
                </c:pt>
                <c:pt idx="664">
                  <c:v>138239999.99999991</c:v>
                </c:pt>
                <c:pt idx="665">
                  <c:v>-276479999.99999982</c:v>
                </c:pt>
                <c:pt idx="666">
                  <c:v>138239999.99999991</c:v>
                </c:pt>
                <c:pt idx="667">
                  <c:v>0</c:v>
                </c:pt>
                <c:pt idx="668">
                  <c:v>0</c:v>
                </c:pt>
                <c:pt idx="669">
                  <c:v>0</c:v>
                </c:pt>
                <c:pt idx="670">
                  <c:v>0</c:v>
                </c:pt>
                <c:pt idx="671">
                  <c:v>0</c:v>
                </c:pt>
                <c:pt idx="672">
                  <c:v>0</c:v>
                </c:pt>
                <c:pt idx="673">
                  <c:v>0</c:v>
                </c:pt>
                <c:pt idx="674">
                  <c:v>0</c:v>
                </c:pt>
                <c:pt idx="675">
                  <c:v>0</c:v>
                </c:pt>
                <c:pt idx="676">
                  <c:v>138240000.00000009</c:v>
                </c:pt>
                <c:pt idx="677">
                  <c:v>-276480000.00000018</c:v>
                </c:pt>
                <c:pt idx="678">
                  <c:v>138240000.00000009</c:v>
                </c:pt>
                <c:pt idx="679">
                  <c:v>0</c:v>
                </c:pt>
                <c:pt idx="680">
                  <c:v>0</c:v>
                </c:pt>
                <c:pt idx="681">
                  <c:v>0</c:v>
                </c:pt>
                <c:pt idx="682">
                  <c:v>0</c:v>
                </c:pt>
                <c:pt idx="683">
                  <c:v>0</c:v>
                </c:pt>
                <c:pt idx="684">
                  <c:v>0</c:v>
                </c:pt>
                <c:pt idx="685">
                  <c:v>0</c:v>
                </c:pt>
                <c:pt idx="686">
                  <c:v>0</c:v>
                </c:pt>
                <c:pt idx="687">
                  <c:v>0</c:v>
                </c:pt>
                <c:pt idx="688">
                  <c:v>138239999.99999991</c:v>
                </c:pt>
                <c:pt idx="689">
                  <c:v>-276479999.99999982</c:v>
                </c:pt>
                <c:pt idx="690">
                  <c:v>138239999.99999991</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138239999.99999991</c:v>
                </c:pt>
                <c:pt idx="707">
                  <c:v>-276479999.99999982</c:v>
                </c:pt>
                <c:pt idx="708">
                  <c:v>138239999.99999991</c:v>
                </c:pt>
                <c:pt idx="709">
                  <c:v>0</c:v>
                </c:pt>
                <c:pt idx="710">
                  <c:v>0</c:v>
                </c:pt>
                <c:pt idx="711">
                  <c:v>0</c:v>
                </c:pt>
                <c:pt idx="712">
                  <c:v>0</c:v>
                </c:pt>
                <c:pt idx="713">
                  <c:v>0</c:v>
                </c:pt>
                <c:pt idx="714">
                  <c:v>0</c:v>
                </c:pt>
                <c:pt idx="715">
                  <c:v>0</c:v>
                </c:pt>
                <c:pt idx="716">
                  <c:v>0</c:v>
                </c:pt>
                <c:pt idx="717">
                  <c:v>0</c:v>
                </c:pt>
                <c:pt idx="718">
                  <c:v>138240000.00000009</c:v>
                </c:pt>
                <c:pt idx="719">
                  <c:v>-276480000.00000018</c:v>
                </c:pt>
                <c:pt idx="720">
                  <c:v>138240000.00000009</c:v>
                </c:pt>
              </c:numCache>
            </c:numRef>
          </c:yVal>
          <c:smooth val="1"/>
          <c:extLst>
            <c:ext xmlns:c16="http://schemas.microsoft.com/office/drawing/2014/chart" uri="{C3380CC4-5D6E-409C-BE32-E72D297353CC}">
              <c16:uniqueId val="{00000000-DB05-44FE-A201-279138352A30}"/>
            </c:ext>
          </c:extLst>
        </c:ser>
        <c:ser>
          <c:idx val="1"/>
          <c:order val="1"/>
          <c:tx>
            <c:v>Intake Valve Jerk</c:v>
          </c:tx>
          <c:spPr>
            <a:ln w="15875" cap="rnd">
              <a:solidFill>
                <a:schemeClr val="accent2"/>
              </a:solidFill>
              <a:round/>
            </a:ln>
            <a:effectLst/>
          </c:spPr>
          <c:marker>
            <c:symbol val="circle"/>
            <c:size val="5"/>
            <c:spPr>
              <a:noFill/>
              <a:ln w="9525">
                <a:noFill/>
              </a:ln>
              <a:effectLst/>
            </c:spPr>
          </c:marker>
          <c:xVal>
            <c:numRef>
              <c:f>'Cam Data'!$A$3:$A$723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'Cam Data'!$I$3:$I$723</c:f>
              <c:numCache>
                <c:formatCode>0</c:formatCode>
                <c:ptCount val="7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138239999.99999997</c:v>
                </c:pt>
                <c:pt idx="141">
                  <c:v>-276479999.99999994</c:v>
                </c:pt>
                <c:pt idx="142">
                  <c:v>138239999.99999997</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-138239999.99999997</c:v>
                </c:pt>
                <c:pt idx="161">
                  <c:v>276479999.99999994</c:v>
                </c:pt>
                <c:pt idx="162">
                  <c:v>-138239999.99999997</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138239999.99999997</c:v>
                </c:pt>
                <c:pt idx="261">
                  <c:v>-276479999.99999994</c:v>
                </c:pt>
                <c:pt idx="262">
                  <c:v>138239999.99999997</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138239999.99999997</c:v>
                </c:pt>
                <c:pt idx="327">
                  <c:v>-276479999.99999994</c:v>
                </c:pt>
                <c:pt idx="328">
                  <c:v>276479999.99999994</c:v>
                </c:pt>
                <c:pt idx="329">
                  <c:v>-276479999.99999994</c:v>
                </c:pt>
                <c:pt idx="330">
                  <c:v>276479999.99999994</c:v>
                </c:pt>
                <c:pt idx="331">
                  <c:v>-276480000.00000006</c:v>
                </c:pt>
                <c:pt idx="332">
                  <c:v>276480000.00000006</c:v>
                </c:pt>
                <c:pt idx="333">
                  <c:v>-138240000.00000015</c:v>
                </c:pt>
                <c:pt idx="334">
                  <c:v>2.8776980798284052E-7</c:v>
                </c:pt>
                <c:pt idx="335">
                  <c:v>-3.5171865420124949E-7</c:v>
                </c:pt>
                <c:pt idx="336">
                  <c:v>1.7585932710062474E-7</c:v>
                </c:pt>
                <c:pt idx="337">
                  <c:v>-138239999.99999991</c:v>
                </c:pt>
                <c:pt idx="338">
                  <c:v>276479999.99999994</c:v>
                </c:pt>
                <c:pt idx="339">
                  <c:v>-138240000.00000024</c:v>
                </c:pt>
                <c:pt idx="340">
                  <c:v>1.7585932710062474E-7</c:v>
                </c:pt>
                <c:pt idx="341">
                  <c:v>1.7585932710062474E-7</c:v>
                </c:pt>
                <c:pt idx="342">
                  <c:v>-1.7585932710062474E-7</c:v>
                </c:pt>
                <c:pt idx="343">
                  <c:v>-138240000.00000009</c:v>
                </c:pt>
                <c:pt idx="344">
                  <c:v>276479999.99999982</c:v>
                </c:pt>
                <c:pt idx="345">
                  <c:v>-138239999.99999931</c:v>
                </c:pt>
                <c:pt idx="346">
                  <c:v>-3.836930773104541E-7</c:v>
                </c:pt>
                <c:pt idx="347">
                  <c:v>-3.836930773104541E-7</c:v>
                </c:pt>
                <c:pt idx="348">
                  <c:v>7.673861546209082E-7</c:v>
                </c:pt>
                <c:pt idx="349">
                  <c:v>-138240000.00000048</c:v>
                </c:pt>
                <c:pt idx="350">
                  <c:v>276480000.00000018</c:v>
                </c:pt>
                <c:pt idx="351">
                  <c:v>-138240000.00000048</c:v>
                </c:pt>
                <c:pt idx="352">
                  <c:v>7.673861546209082E-7</c:v>
                </c:pt>
                <c:pt idx="353">
                  <c:v>-3.836930773104541E-7</c:v>
                </c:pt>
                <c:pt idx="354">
                  <c:v>-3.836930773104541E-7</c:v>
                </c:pt>
                <c:pt idx="355">
                  <c:v>7.673861546209082E-7</c:v>
                </c:pt>
                <c:pt idx="356">
                  <c:v>-3.836930773104541E-7</c:v>
                </c:pt>
                <c:pt idx="357">
                  <c:v>-138240000.00000009</c:v>
                </c:pt>
                <c:pt idx="358">
                  <c:v>276480000.00000018</c:v>
                </c:pt>
                <c:pt idx="359">
                  <c:v>-138240000.00000009</c:v>
                </c:pt>
                <c:pt idx="360">
                  <c:v>-7.5139894306630595E-7</c:v>
                </c:pt>
                <c:pt idx="361">
                  <c:v>-138239999.9999986</c:v>
                </c:pt>
                <c:pt idx="362">
                  <c:v>276479999.9999994</c:v>
                </c:pt>
                <c:pt idx="363">
                  <c:v>-138240000.00000009</c:v>
                </c:pt>
                <c:pt idx="364">
                  <c:v>0</c:v>
                </c:pt>
                <c:pt idx="365">
                  <c:v>0</c:v>
                </c:pt>
                <c:pt idx="366">
                  <c:v>0</c:v>
                </c:pt>
                <c:pt idx="367">
                  <c:v>-7.5139894306630595E-7</c:v>
                </c:pt>
                <c:pt idx="368">
                  <c:v>1.5027978861326119E-6</c:v>
                </c:pt>
                <c:pt idx="369">
                  <c:v>-7.5139894306630595E-7</c:v>
                </c:pt>
                <c:pt idx="370">
                  <c:v>0</c:v>
                </c:pt>
                <c:pt idx="371">
                  <c:v>0</c:v>
                </c:pt>
                <c:pt idx="372">
                  <c:v>0</c:v>
                </c:pt>
                <c:pt idx="373">
                  <c:v>-7.5139894306630595E-7</c:v>
                </c:pt>
                <c:pt idx="374">
                  <c:v>138240000.00000158</c:v>
                </c:pt>
                <c:pt idx="375">
                  <c:v>-138240000.00000083</c:v>
                </c:pt>
                <c:pt idx="376">
                  <c:v>-7.673861546209082E-7</c:v>
                </c:pt>
                <c:pt idx="377">
                  <c:v>-138239999.99999854</c:v>
                </c:pt>
                <c:pt idx="378">
                  <c:v>276479999.9999994</c:v>
                </c:pt>
                <c:pt idx="379">
                  <c:v>-138240000.00000009</c:v>
                </c:pt>
                <c:pt idx="380">
                  <c:v>138240000.00000015</c:v>
                </c:pt>
                <c:pt idx="381">
                  <c:v>-276480000.00000179</c:v>
                </c:pt>
                <c:pt idx="382">
                  <c:v>138240000.00000313</c:v>
                </c:pt>
                <c:pt idx="383">
                  <c:v>276479999.99999863</c:v>
                </c:pt>
                <c:pt idx="384">
                  <c:v>-552960000.00000036</c:v>
                </c:pt>
                <c:pt idx="385">
                  <c:v>414720000.00000036</c:v>
                </c:pt>
                <c:pt idx="386">
                  <c:v>-138240000.00000173</c:v>
                </c:pt>
                <c:pt idx="387">
                  <c:v>-138239999.99999693</c:v>
                </c:pt>
                <c:pt idx="388">
                  <c:v>276479999.99999863</c:v>
                </c:pt>
                <c:pt idx="389">
                  <c:v>-138240000.00000015</c:v>
                </c:pt>
                <c:pt idx="390">
                  <c:v>138239999.99999851</c:v>
                </c:pt>
                <c:pt idx="391">
                  <c:v>-138239999.99999699</c:v>
                </c:pt>
                <c:pt idx="392">
                  <c:v>-1.5347723092418164E-6</c:v>
                </c:pt>
                <c:pt idx="393">
                  <c:v>-1.5347723092418164E-6</c:v>
                </c:pt>
                <c:pt idx="394">
                  <c:v>3.0695446184836328E-6</c:v>
                </c:pt>
                <c:pt idx="395">
                  <c:v>-1.5347723092418164E-6</c:v>
                </c:pt>
                <c:pt idx="396">
                  <c:v>-138240000.00000006</c:v>
                </c:pt>
                <c:pt idx="397">
                  <c:v>276480000.00000012</c:v>
                </c:pt>
                <c:pt idx="398">
                  <c:v>-3.0777300707995887E-6</c:v>
                </c:pt>
                <c:pt idx="399">
                  <c:v>-276479999.99999398</c:v>
                </c:pt>
                <c:pt idx="400">
                  <c:v>276479999.99999714</c:v>
                </c:pt>
                <c:pt idx="401">
                  <c:v>-138240000.00000015</c:v>
                </c:pt>
                <c:pt idx="402">
                  <c:v>0</c:v>
                </c:pt>
                <c:pt idx="403">
                  <c:v>-3.1974423109204504E-6</c:v>
                </c:pt>
                <c:pt idx="404">
                  <c:v>138240000.00000647</c:v>
                </c:pt>
                <c:pt idx="405">
                  <c:v>-276480000.0000034</c:v>
                </c:pt>
                <c:pt idx="406">
                  <c:v>276480000.00000024</c:v>
                </c:pt>
                <c:pt idx="407">
                  <c:v>-276480000.00000024</c:v>
                </c:pt>
                <c:pt idx="408">
                  <c:v>276479999.99999702</c:v>
                </c:pt>
                <c:pt idx="409">
                  <c:v>-138239999.99999371</c:v>
                </c:pt>
                <c:pt idx="410">
                  <c:v>138239999.99999678</c:v>
                </c:pt>
                <c:pt idx="411">
                  <c:v>-414720000.00000006</c:v>
                </c:pt>
                <c:pt idx="412">
                  <c:v>414719999.99999702</c:v>
                </c:pt>
                <c:pt idx="413">
                  <c:v>6.2645995058119289E-6</c:v>
                </c:pt>
                <c:pt idx="414">
                  <c:v>-3.0777300707995887E-6</c:v>
                </c:pt>
                <c:pt idx="415">
                  <c:v>-276480000.00000316</c:v>
                </c:pt>
                <c:pt idx="416">
                  <c:v>138240000.00000894</c:v>
                </c:pt>
                <c:pt idx="417">
                  <c:v>-138240000.00001496</c:v>
                </c:pt>
                <c:pt idx="418">
                  <c:v>138240000.0000152</c:v>
                </c:pt>
                <c:pt idx="419">
                  <c:v>414719999.99999726</c:v>
                </c:pt>
                <c:pt idx="420">
                  <c:v>-414720000.00000954</c:v>
                </c:pt>
                <c:pt idx="421">
                  <c:v>-138239999.999991</c:v>
                </c:pt>
                <c:pt idx="422">
                  <c:v>276479999.99999434</c:v>
                </c:pt>
                <c:pt idx="423">
                  <c:v>-414719999.99999142</c:v>
                </c:pt>
                <c:pt idx="424">
                  <c:v>276479999.99998844</c:v>
                </c:pt>
                <c:pt idx="425">
                  <c:v>276480000.00000614</c:v>
                </c:pt>
                <c:pt idx="426">
                  <c:v>-138239999.99999702</c:v>
                </c:pt>
                <c:pt idx="427">
                  <c:v>-276480000.00000638</c:v>
                </c:pt>
                <c:pt idx="428">
                  <c:v>276480000.00000638</c:v>
                </c:pt>
                <c:pt idx="429">
                  <c:v>-276480000.00000638</c:v>
                </c:pt>
                <c:pt idx="430">
                  <c:v>276480000.00000638</c:v>
                </c:pt>
                <c:pt idx="431">
                  <c:v>-276480000.00000024</c:v>
                </c:pt>
                <c:pt idx="432">
                  <c:v>138239999.99999088</c:v>
                </c:pt>
                <c:pt idx="433">
                  <c:v>138240000.00000933</c:v>
                </c:pt>
                <c:pt idx="434">
                  <c:v>-6.1554601415991775E-6</c:v>
                </c:pt>
                <c:pt idx="435">
                  <c:v>6.1554601415991775E-6</c:v>
                </c:pt>
                <c:pt idx="436">
                  <c:v>-1.255102688446641E-5</c:v>
                </c:pt>
                <c:pt idx="437">
                  <c:v>-691199999.99997246</c:v>
                </c:pt>
                <c:pt idx="438">
                  <c:v>691199999.99996626</c:v>
                </c:pt>
                <c:pt idx="439">
                  <c:v>-138239999.9999845</c:v>
                </c:pt>
                <c:pt idx="440">
                  <c:v>138240000.00000933</c:v>
                </c:pt>
                <c:pt idx="441">
                  <c:v>-1.2005330063402651E-5</c:v>
                </c:pt>
                <c:pt idx="442">
                  <c:v>-5.2386894822120667E-7</c:v>
                </c:pt>
                <c:pt idx="443">
                  <c:v>-276479999.99999356</c:v>
                </c:pt>
                <c:pt idx="444">
                  <c:v>138239999.99999678</c:v>
                </c:pt>
                <c:pt idx="445">
                  <c:v>276479999.99999404</c:v>
                </c:pt>
                <c:pt idx="446">
                  <c:v>-138239999.99998471</c:v>
                </c:pt>
                <c:pt idx="447">
                  <c:v>-1244160000.0000224</c:v>
                </c:pt>
                <c:pt idx="448">
                  <c:v>1105920000.0000255</c:v>
                </c:pt>
                <c:pt idx="449">
                  <c:v>1658879999.9999895</c:v>
                </c:pt>
                <c:pt idx="450">
                  <c:v>-1658880000.0000145</c:v>
                </c:pt>
                <c:pt idx="451">
                  <c:v>-691199999.99997234</c:v>
                </c:pt>
                <c:pt idx="452">
                  <c:v>691199999.9999733</c:v>
                </c:pt>
                <c:pt idx="453">
                  <c:v>-138239999.99998555</c:v>
                </c:pt>
                <c:pt idx="454">
                  <c:v>276479999.99999458</c:v>
                </c:pt>
                <c:pt idx="455">
                  <c:v>1.2005330063402651E-5</c:v>
                </c:pt>
                <c:pt idx="456">
                  <c:v>-138240000.00000933</c:v>
                </c:pt>
                <c:pt idx="457">
                  <c:v>138239999.99999678</c:v>
                </c:pt>
                <c:pt idx="458">
                  <c:v>-138240000.00000882</c:v>
                </c:pt>
                <c:pt idx="459">
                  <c:v>-414719999.99997938</c:v>
                </c:pt>
                <c:pt idx="460">
                  <c:v>414720000.0000037</c:v>
                </c:pt>
                <c:pt idx="461">
                  <c:v>276479999.99996978</c:v>
                </c:pt>
                <c:pt idx="462">
                  <c:v>-276479999.99996978</c:v>
                </c:pt>
                <c:pt idx="463">
                  <c:v>-2.4556356947869062E-5</c:v>
                </c:pt>
                <c:pt idx="464">
                  <c:v>138240000.00002134</c:v>
                </c:pt>
                <c:pt idx="465">
                  <c:v>-691200000.0000093</c:v>
                </c:pt>
                <c:pt idx="466">
                  <c:v>691199999.9999969</c:v>
                </c:pt>
                <c:pt idx="467">
                  <c:v>1.2289092410355805E-5</c:v>
                </c:pt>
                <c:pt idx="468">
                  <c:v>-138240000.00003335</c:v>
                </c:pt>
                <c:pt idx="469">
                  <c:v>-276479999.99994522</c:v>
                </c:pt>
                <c:pt idx="470">
                  <c:v>276479999.99994522</c:v>
                </c:pt>
                <c:pt idx="471">
                  <c:v>-414719999.9999668</c:v>
                </c:pt>
                <c:pt idx="472">
                  <c:v>552960000.00001264</c:v>
                </c:pt>
                <c:pt idx="473">
                  <c:v>-552960000.00006199</c:v>
                </c:pt>
                <c:pt idx="474">
                  <c:v>552960000.00006199</c:v>
                </c:pt>
                <c:pt idx="475">
                  <c:v>-829440000.00000656</c:v>
                </c:pt>
                <c:pt idx="476">
                  <c:v>829439999.99995744</c:v>
                </c:pt>
                <c:pt idx="477">
                  <c:v>-276479999.99994493</c:v>
                </c:pt>
                <c:pt idx="478">
                  <c:v>-4.9112713895738125E-5</c:v>
                </c:pt>
                <c:pt idx="479">
                  <c:v>-138239999.99997246</c:v>
                </c:pt>
                <c:pt idx="480">
                  <c:v>414719999.99999106</c:v>
                </c:pt>
                <c:pt idx="481">
                  <c:v>-552959999.99998808</c:v>
                </c:pt>
                <c:pt idx="482">
                  <c:v>552959999.99998808</c:v>
                </c:pt>
                <c:pt idx="483">
                  <c:v>-552960000.00001264</c:v>
                </c:pt>
                <c:pt idx="484">
                  <c:v>276480000.00004303</c:v>
                </c:pt>
                <c:pt idx="485">
                  <c:v>-276480000.00004292</c:v>
                </c:pt>
                <c:pt idx="486">
                  <c:v>414720000.0000155</c:v>
                </c:pt>
                <c:pt idx="487">
                  <c:v>-414720000.00001574</c:v>
                </c:pt>
                <c:pt idx="488">
                  <c:v>276480000.00004327</c:v>
                </c:pt>
                <c:pt idx="489">
                  <c:v>276479999.99996948</c:v>
                </c:pt>
                <c:pt idx="490">
                  <c:v>-276480000.00001836</c:v>
                </c:pt>
                <c:pt idx="491">
                  <c:v>-138239999.99997249</c:v>
                </c:pt>
                <c:pt idx="492">
                  <c:v>276480000.00001818</c:v>
                </c:pt>
                <c:pt idx="493">
                  <c:v>-4.8601123125990846E-5</c:v>
                </c:pt>
                <c:pt idx="494">
                  <c:v>-138239999.99996096</c:v>
                </c:pt>
                <c:pt idx="495">
                  <c:v>-2.3814209271222353E-5</c:v>
                </c:pt>
                <c:pt idx="496">
                  <c:v>1.1765223462134598E-5</c:v>
                </c:pt>
                <c:pt idx="497">
                  <c:v>414719999.9999913</c:v>
                </c:pt>
                <c:pt idx="498">
                  <c:v>-276479999.99999404</c:v>
                </c:pt>
                <c:pt idx="499">
                  <c:v>-138239999.99998474</c:v>
                </c:pt>
                <c:pt idx="500">
                  <c:v>138239999.99997273</c:v>
                </c:pt>
                <c:pt idx="501">
                  <c:v>276480000.00000632</c:v>
                </c:pt>
                <c:pt idx="502">
                  <c:v>-414719999.9999795</c:v>
                </c:pt>
                <c:pt idx="503">
                  <c:v>-138240000.0000211</c:v>
                </c:pt>
                <c:pt idx="504">
                  <c:v>276480000.00000638</c:v>
                </c:pt>
                <c:pt idx="505">
                  <c:v>552960000.0000006</c:v>
                </c:pt>
                <c:pt idx="506">
                  <c:v>-552960000.00001299</c:v>
                </c:pt>
                <c:pt idx="507">
                  <c:v>-552959999.99997616</c:v>
                </c:pt>
                <c:pt idx="508">
                  <c:v>414719999.99999142</c:v>
                </c:pt>
                <c:pt idx="509">
                  <c:v>552959999.99998808</c:v>
                </c:pt>
                <c:pt idx="510">
                  <c:v>-414719999.99997872</c:v>
                </c:pt>
                <c:pt idx="511">
                  <c:v>138239999.99997297</c:v>
                </c:pt>
                <c:pt idx="512">
                  <c:v>-276479999.9999705</c:v>
                </c:pt>
                <c:pt idx="513">
                  <c:v>552959999.99997628</c:v>
                </c:pt>
                <c:pt idx="514">
                  <c:v>-552959999.99998784</c:v>
                </c:pt>
                <c:pt idx="515">
                  <c:v>138239999.99999678</c:v>
                </c:pt>
                <c:pt idx="516">
                  <c:v>0</c:v>
                </c:pt>
                <c:pt idx="517">
                  <c:v>138239999.99999678</c:v>
                </c:pt>
                <c:pt idx="518">
                  <c:v>-276479999.99999356</c:v>
                </c:pt>
                <c:pt idx="519">
                  <c:v>414719999.99999076</c:v>
                </c:pt>
                <c:pt idx="520">
                  <c:v>-414719999.9999913</c:v>
                </c:pt>
                <c:pt idx="521">
                  <c:v>138239999.99999729</c:v>
                </c:pt>
                <c:pt idx="522">
                  <c:v>6.3948846218409008E-6</c:v>
                </c:pt>
                <c:pt idx="523">
                  <c:v>-1.2789769243681802E-5</c:v>
                </c:pt>
                <c:pt idx="524">
                  <c:v>6.3948846218409008E-6</c:v>
                </c:pt>
                <c:pt idx="525">
                  <c:v>276480000.00000024</c:v>
                </c:pt>
                <c:pt idx="526">
                  <c:v>-138239999.99999702</c:v>
                </c:pt>
                <c:pt idx="527">
                  <c:v>-552960000.00000656</c:v>
                </c:pt>
                <c:pt idx="528">
                  <c:v>552960000.00000656</c:v>
                </c:pt>
                <c:pt idx="529">
                  <c:v>138239999.99999702</c:v>
                </c:pt>
                <c:pt idx="530">
                  <c:v>-138240000.00000307</c:v>
                </c:pt>
                <c:pt idx="531">
                  <c:v>-138239999.99999717</c:v>
                </c:pt>
                <c:pt idx="532">
                  <c:v>138240000.00000307</c:v>
                </c:pt>
                <c:pt idx="533">
                  <c:v>-414720000.00000942</c:v>
                </c:pt>
                <c:pt idx="534">
                  <c:v>276480000.00001252</c:v>
                </c:pt>
                <c:pt idx="535">
                  <c:v>-138240000.00000933</c:v>
                </c:pt>
                <c:pt idx="536">
                  <c:v>138240000.00000319</c:v>
                </c:pt>
                <c:pt idx="537">
                  <c:v>414720000.00000334</c:v>
                </c:pt>
                <c:pt idx="538">
                  <c:v>-414720000.00000334</c:v>
                </c:pt>
                <c:pt idx="539">
                  <c:v>-5.8832938520936287E-6</c:v>
                </c:pt>
                <c:pt idx="540">
                  <c:v>138240000.00000882</c:v>
                </c:pt>
                <c:pt idx="541">
                  <c:v>-414719999.99999994</c:v>
                </c:pt>
                <c:pt idx="542">
                  <c:v>276479999.99999398</c:v>
                </c:pt>
                <c:pt idx="543">
                  <c:v>138240000.00000614</c:v>
                </c:pt>
                <c:pt idx="544">
                  <c:v>-138240000.00000599</c:v>
                </c:pt>
                <c:pt idx="545">
                  <c:v>2.9416469260468143E-6</c:v>
                </c:pt>
                <c:pt idx="546">
                  <c:v>138240000.00000319</c:v>
                </c:pt>
                <c:pt idx="547">
                  <c:v>-276480000.00000638</c:v>
                </c:pt>
                <c:pt idx="548">
                  <c:v>276480000.00000316</c:v>
                </c:pt>
                <c:pt idx="549">
                  <c:v>-138239999.99999997</c:v>
                </c:pt>
                <c:pt idx="550">
                  <c:v>138240000.00000012</c:v>
                </c:pt>
                <c:pt idx="551">
                  <c:v>-276479999.99999702</c:v>
                </c:pt>
                <c:pt idx="552">
                  <c:v>138239999.99999371</c:v>
                </c:pt>
                <c:pt idx="553">
                  <c:v>138240000.00000328</c:v>
                </c:pt>
                <c:pt idx="554">
                  <c:v>-138240000.00000012</c:v>
                </c:pt>
                <c:pt idx="555">
                  <c:v>3.1974423109204504E-6</c:v>
                </c:pt>
                <c:pt idx="556">
                  <c:v>-6.3948846218409008E-6</c:v>
                </c:pt>
                <c:pt idx="557">
                  <c:v>3.1974423109204504E-6</c:v>
                </c:pt>
                <c:pt idx="558">
                  <c:v>138240000.00000015</c:v>
                </c:pt>
                <c:pt idx="559">
                  <c:v>-276479999.99999881</c:v>
                </c:pt>
                <c:pt idx="560">
                  <c:v>276479999.99999726</c:v>
                </c:pt>
                <c:pt idx="561">
                  <c:v>-138239999.99999863</c:v>
                </c:pt>
                <c:pt idx="562">
                  <c:v>1.5347723092418164E-6</c:v>
                </c:pt>
                <c:pt idx="563">
                  <c:v>138239999.99999699</c:v>
                </c:pt>
                <c:pt idx="564">
                  <c:v>-138239999.99999851</c:v>
                </c:pt>
                <c:pt idx="565">
                  <c:v>-138240000.00000006</c:v>
                </c:pt>
                <c:pt idx="566">
                  <c:v>276480000.00000167</c:v>
                </c:pt>
                <c:pt idx="567">
                  <c:v>-276480000.00000322</c:v>
                </c:pt>
                <c:pt idx="568">
                  <c:v>276480000.00000167</c:v>
                </c:pt>
                <c:pt idx="569">
                  <c:v>-138240000.00000006</c:v>
                </c:pt>
                <c:pt idx="570">
                  <c:v>1.5987211554602252E-6</c:v>
                </c:pt>
                <c:pt idx="571">
                  <c:v>-3.1974423109204504E-6</c:v>
                </c:pt>
                <c:pt idx="572">
                  <c:v>1.5987211554602252E-6</c:v>
                </c:pt>
                <c:pt idx="573">
                  <c:v>138240000.00000092</c:v>
                </c:pt>
                <c:pt idx="574">
                  <c:v>-138240000.00000167</c:v>
                </c:pt>
                <c:pt idx="575">
                  <c:v>-138239999.99999937</c:v>
                </c:pt>
                <c:pt idx="576">
                  <c:v>276480000.00000101</c:v>
                </c:pt>
                <c:pt idx="577">
                  <c:v>-138240000.00000167</c:v>
                </c:pt>
                <c:pt idx="578">
                  <c:v>7.673861546209082E-7</c:v>
                </c:pt>
                <c:pt idx="579">
                  <c:v>7.673861546209082E-7</c:v>
                </c:pt>
                <c:pt idx="580">
                  <c:v>138239999.99999854</c:v>
                </c:pt>
                <c:pt idx="581">
                  <c:v>-276479999.9999994</c:v>
                </c:pt>
                <c:pt idx="582">
                  <c:v>276480000.00000018</c:v>
                </c:pt>
                <c:pt idx="583">
                  <c:v>-276479999.9999994</c:v>
                </c:pt>
                <c:pt idx="584">
                  <c:v>276479999.99999863</c:v>
                </c:pt>
                <c:pt idx="585">
                  <c:v>-138239999.99999931</c:v>
                </c:pt>
                <c:pt idx="586">
                  <c:v>0</c:v>
                </c:pt>
                <c:pt idx="587">
                  <c:v>-138239999.99999973</c:v>
                </c:pt>
                <c:pt idx="588">
                  <c:v>276479999.99999946</c:v>
                </c:pt>
                <c:pt idx="589">
                  <c:v>-138239999.99999934</c:v>
                </c:pt>
                <c:pt idx="590">
                  <c:v>138239999.99999931</c:v>
                </c:pt>
                <c:pt idx="591">
                  <c:v>-276479999.99999982</c:v>
                </c:pt>
                <c:pt idx="592">
                  <c:v>138240000.00000009</c:v>
                </c:pt>
                <c:pt idx="593">
                  <c:v>3.836930773104541E-7</c:v>
                </c:pt>
                <c:pt idx="594">
                  <c:v>-7.673861546209082E-7</c:v>
                </c:pt>
                <c:pt idx="595">
                  <c:v>3.836930773104541E-7</c:v>
                </c:pt>
                <c:pt idx="596">
                  <c:v>3.836930773104541E-7</c:v>
                </c:pt>
                <c:pt idx="597">
                  <c:v>-7.673861546209082E-7</c:v>
                </c:pt>
                <c:pt idx="598">
                  <c:v>3.836930773104541E-7</c:v>
                </c:pt>
                <c:pt idx="599">
                  <c:v>1.7585932710062474E-7</c:v>
                </c:pt>
                <c:pt idx="600">
                  <c:v>-1.7585932710062474E-7</c:v>
                </c:pt>
                <c:pt idx="601">
                  <c:v>-1.7585932710062474E-7</c:v>
                </c:pt>
                <c:pt idx="602">
                  <c:v>138240000.00000024</c:v>
                </c:pt>
                <c:pt idx="603">
                  <c:v>-276479999.99999994</c:v>
                </c:pt>
                <c:pt idx="604">
                  <c:v>138239999.99999991</c:v>
                </c:pt>
                <c:pt idx="605">
                  <c:v>-1.7585932710062474E-7</c:v>
                </c:pt>
                <c:pt idx="606">
                  <c:v>3.5171865420124949E-7</c:v>
                </c:pt>
                <c:pt idx="607">
                  <c:v>-2.8776980798284052E-7</c:v>
                </c:pt>
                <c:pt idx="608">
                  <c:v>1.1191048088221578E-7</c:v>
                </c:pt>
                <c:pt idx="609">
                  <c:v>6.3948846218409017E-8</c:v>
                </c:pt>
                <c:pt idx="610">
                  <c:v>138239999.99999991</c:v>
                </c:pt>
                <c:pt idx="611">
                  <c:v>-276479999.99999994</c:v>
                </c:pt>
                <c:pt idx="612">
                  <c:v>138239999.99999997</c:v>
                </c:pt>
                <c:pt idx="613">
                  <c:v>138239999.99999997</c:v>
                </c:pt>
                <c:pt idx="614">
                  <c:v>-138239999.99999997</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1-DB05-44FE-A201-279138352A30}"/>
            </c:ext>
          </c:extLst>
        </c:ser>
        <c:dLbls>
          <c:showLegendKey val="0"/>
          <c:showVal val="0"/>
          <c:showCatName val="0"/>
          <c:showSerName val="0"/>
          <c:showPercent val="0"/>
          <c:showBubbleSize val="0"/>
        </c:dLbls>
        <c:axId val="1113274624"/>
        <c:axId val="1113275104"/>
      </c:scatterChart>
      <c:valAx>
        <c:axId val="1113274624"/>
        <c:scaling>
          <c:orientation val="minMax"/>
          <c:max val="360"/>
          <c:min val="-36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3275104"/>
        <c:crosses val="autoZero"/>
        <c:crossBetween val="midCat"/>
        <c:majorUnit val="90"/>
      </c:valAx>
      <c:valAx>
        <c:axId val="11132751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a:t>
                </a:r>
                <a:r>
                  <a:rPr lang="en-GB" baseline="0"/>
                  <a:t> (m/s^3)</a:t>
                </a:r>
                <a:endParaRPr lang="en-GB"/>
              </a:p>
            </c:rich>
          </c:tx>
          <c:layout>
            <c:manualLayout>
              <c:xMode val="edge"/>
              <c:yMode val="edge"/>
              <c:x val="2.3211784974891521E-2"/>
              <c:y val="0.4898637752398748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3274624"/>
        <c:crosses val="autoZero"/>
        <c:crossBetween val="midCat"/>
      </c:valAx>
      <c:spPr>
        <a:noFill/>
        <a:ln>
          <a:noFill/>
        </a:ln>
        <a:effectLst/>
      </c:spPr>
    </c:plotArea>
    <c:legend>
      <c:legendPos val="r"/>
      <c:layout>
        <c:manualLayout>
          <c:xMode val="edge"/>
          <c:yMode val="edge"/>
          <c:x val="0.37734670054025204"/>
          <c:y val="6.7232770530687297E-2"/>
          <c:w val="0.29165617944685851"/>
          <c:h val="7.062829369827837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400"/>
              <a:t>Flow</a:t>
            </a:r>
            <a:r>
              <a:rPr lang="en-GB" sz="2400" baseline="0"/>
              <a:t> Rate vs Valve Lift</a:t>
            </a:r>
            <a:endParaRPr lang="en-GB" sz="2400"/>
          </a:p>
        </c:rich>
      </c:tx>
      <c:layout>
        <c:manualLayout>
          <c:xMode val="edge"/>
          <c:yMode val="edge"/>
          <c:x val="0.36228495275931544"/>
          <c:y val="8.3850936803133522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9761470810634357E-2"/>
          <c:y val="8.7862081715048765E-2"/>
          <c:w val="0.89644593371043169"/>
          <c:h val="0.83234351814101815"/>
        </c:manualLayout>
      </c:layout>
      <c:scatterChart>
        <c:scatterStyle val="smoothMarker"/>
        <c:varyColors val="0"/>
        <c:ser>
          <c:idx val="0"/>
          <c:order val="0"/>
          <c:tx>
            <c:v>Intake flow rate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[2]Sheet1!$D$30:$K$30</c:f>
              <c:numCache>
                <c:formatCode>General</c:formatCode>
                <c:ptCount val="8"/>
                <c:pt idx="0">
                  <c:v>1.75</c:v>
                </c:pt>
                <c:pt idx="1">
                  <c:v>3.5</c:v>
                </c:pt>
                <c:pt idx="2">
                  <c:v>5.25</c:v>
                </c:pt>
                <c:pt idx="3">
                  <c:v>7</c:v>
                </c:pt>
                <c:pt idx="4">
                  <c:v>8.75</c:v>
                </c:pt>
                <c:pt idx="5">
                  <c:v>10.5</c:v>
                </c:pt>
                <c:pt idx="6">
                  <c:v>12.25</c:v>
                </c:pt>
                <c:pt idx="7">
                  <c:v>14</c:v>
                </c:pt>
              </c:numCache>
            </c:numRef>
          </c:xVal>
          <c:yVal>
            <c:numRef>
              <c:f>[2]Sheet1!$D$36:$K$36</c:f>
              <c:numCache>
                <c:formatCode>General</c:formatCode>
                <c:ptCount val="8"/>
                <c:pt idx="0">
                  <c:v>29.714000000000002</c:v>
                </c:pt>
                <c:pt idx="1">
                  <c:v>54.366000000000007</c:v>
                </c:pt>
                <c:pt idx="2">
                  <c:v>76.010000000000005</c:v>
                </c:pt>
                <c:pt idx="3">
                  <c:v>95.35799999999999</c:v>
                </c:pt>
                <c:pt idx="4">
                  <c:v>99.503999999999991</c:v>
                </c:pt>
                <c:pt idx="5">
                  <c:v>106.41399999999999</c:v>
                </c:pt>
                <c:pt idx="6">
                  <c:v>114.01499999999999</c:v>
                </c:pt>
                <c:pt idx="7">
                  <c:v>116.08799999999998</c:v>
                </c:pt>
              </c:numCache>
            </c:numRef>
          </c:yVal>
          <c:smooth val="1"/>
          <c:extLst>
            <c:ext xmlns:c16="http://schemas.microsoft.com/office/drawing/2014/chart" uri="{C3380CC4-5D6E-409C-BE32-E72D297353CC}">
              <c16:uniqueId val="{00000000-BFB3-4A17-A08E-576BBBAADEB9}"/>
            </c:ext>
          </c:extLst>
        </c:ser>
        <c:ser>
          <c:idx val="1"/>
          <c:order val="1"/>
          <c:tx>
            <c:v>Exhaust flow rate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[2]Sheet1!$D$43:$K$43</c:f>
              <c:numCache>
                <c:formatCode>General</c:formatCode>
                <c:ptCount val="8"/>
                <c:pt idx="0">
                  <c:v>1.5</c:v>
                </c:pt>
                <c:pt idx="1">
                  <c:v>3</c:v>
                </c:pt>
                <c:pt idx="2">
                  <c:v>4.5</c:v>
                </c:pt>
                <c:pt idx="3">
                  <c:v>6</c:v>
                </c:pt>
                <c:pt idx="4">
                  <c:v>7.5</c:v>
                </c:pt>
                <c:pt idx="5">
                  <c:v>9</c:v>
                </c:pt>
                <c:pt idx="6">
                  <c:v>10.5</c:v>
                </c:pt>
                <c:pt idx="7">
                  <c:v>12</c:v>
                </c:pt>
              </c:numCache>
            </c:numRef>
          </c:xVal>
          <c:yVal>
            <c:numRef>
              <c:f>[2]Sheet1!$D$49:$K$49</c:f>
              <c:numCache>
                <c:formatCode>General</c:formatCode>
                <c:ptCount val="8"/>
                <c:pt idx="0">
                  <c:v>17.745000000000001</c:v>
                </c:pt>
                <c:pt idx="1">
                  <c:v>42.000000000000007</c:v>
                </c:pt>
                <c:pt idx="2">
                  <c:v>55.125</c:v>
                </c:pt>
                <c:pt idx="3">
                  <c:v>63.75</c:v>
                </c:pt>
                <c:pt idx="4">
                  <c:v>69.375</c:v>
                </c:pt>
                <c:pt idx="5">
                  <c:v>71.25</c:v>
                </c:pt>
                <c:pt idx="6">
                  <c:v>73.125</c:v>
                </c:pt>
                <c:pt idx="7">
                  <c:v>73.125</c:v>
                </c:pt>
              </c:numCache>
            </c:numRef>
          </c:yVal>
          <c:smooth val="1"/>
          <c:extLst>
            <c:ext xmlns:c16="http://schemas.microsoft.com/office/drawing/2014/chart" uri="{C3380CC4-5D6E-409C-BE32-E72D297353CC}">
              <c16:uniqueId val="{00000001-BFB3-4A17-A08E-576BBBAADEB9}"/>
            </c:ext>
          </c:extLst>
        </c:ser>
        <c:dLbls>
          <c:showLegendKey val="0"/>
          <c:showVal val="0"/>
          <c:showCatName val="0"/>
          <c:showSerName val="0"/>
          <c:showPercent val="0"/>
          <c:showBubbleSize val="0"/>
        </c:dLbls>
        <c:axId val="1864560335"/>
        <c:axId val="1864561295"/>
      </c:scatterChart>
      <c:valAx>
        <c:axId val="18645603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Valve</a:t>
                </a:r>
                <a:r>
                  <a:rPr lang="en-GB" sz="1400" baseline="0"/>
                  <a:t> lift (mm)</a:t>
                </a:r>
                <a:endParaRPr lang="en-GB" sz="14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61295"/>
        <c:crosses val="autoZero"/>
        <c:crossBetween val="midCat"/>
      </c:valAx>
      <c:valAx>
        <c:axId val="18645612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Flow</a:t>
                </a:r>
                <a:r>
                  <a:rPr lang="en-GB" sz="1400" baseline="0"/>
                  <a:t> rate (l/s)</a:t>
                </a:r>
                <a:endParaRPr lang="en-GB" sz="14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60335"/>
        <c:crosses val="autoZero"/>
        <c:crossBetween val="midCat"/>
      </c:valAx>
      <c:spPr>
        <a:noFill/>
        <a:ln>
          <a:noFill/>
        </a:ln>
        <a:effectLst/>
      </c:spPr>
    </c:plotArea>
    <c:legend>
      <c:legendPos val="r"/>
      <c:layout>
        <c:manualLayout>
          <c:xMode val="edge"/>
          <c:yMode val="edge"/>
          <c:x val="0.3745342408938353"/>
          <c:y val="0.10490412437668878"/>
          <c:w val="0.32840393615111335"/>
          <c:h val="9.126662782233505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400"/>
              <a:t>Flow</a:t>
            </a:r>
            <a:r>
              <a:rPr lang="en-GB" sz="2400" baseline="0"/>
              <a:t> Rate Per Unit Area vs Valve Lift</a:t>
            </a:r>
            <a:endParaRPr lang="en-GB" sz="2400"/>
          </a:p>
        </c:rich>
      </c:tx>
      <c:layout>
        <c:manualLayout>
          <c:xMode val="edge"/>
          <c:yMode val="edge"/>
          <c:x val="0.27488707458639972"/>
          <c:y val="2.93478278810967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3772516020540843E-2"/>
          <c:y val="0.13022463137774684"/>
          <c:w val="0.89275626322614776"/>
          <c:h val="0.7904180497394514"/>
        </c:manualLayout>
      </c:layout>
      <c:scatterChart>
        <c:scatterStyle val="smoothMarker"/>
        <c:varyColors val="0"/>
        <c:ser>
          <c:idx val="0"/>
          <c:order val="0"/>
          <c:tx>
            <c:v>Intake flow rate per unit area</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[2]Sheet1!$D$30:$K$30</c:f>
              <c:numCache>
                <c:formatCode>General</c:formatCode>
                <c:ptCount val="8"/>
                <c:pt idx="0">
                  <c:v>1.75</c:v>
                </c:pt>
                <c:pt idx="1">
                  <c:v>3.5</c:v>
                </c:pt>
                <c:pt idx="2">
                  <c:v>5.25</c:v>
                </c:pt>
                <c:pt idx="3">
                  <c:v>7</c:v>
                </c:pt>
                <c:pt idx="4">
                  <c:v>8.75</c:v>
                </c:pt>
                <c:pt idx="5">
                  <c:v>10.5</c:v>
                </c:pt>
                <c:pt idx="6">
                  <c:v>12.25</c:v>
                </c:pt>
                <c:pt idx="7">
                  <c:v>14</c:v>
                </c:pt>
              </c:numCache>
            </c:numRef>
          </c:xVal>
          <c:yVal>
            <c:numRef>
              <c:f>[2]Sheet1!$D$37:$K$37</c:f>
              <c:numCache>
                <c:formatCode>0.000</c:formatCode>
                <c:ptCount val="8"/>
                <c:pt idx="0">
                  <c:v>1.5833111312410084</c:v>
                </c:pt>
                <c:pt idx="1">
                  <c:v>2.8968934832418611</c:v>
                </c:pt>
                <c:pt idx="2">
                  <c:v>4.050194490328769</c:v>
                </c:pt>
                <c:pt idx="3">
                  <c:v>5.0811530878670004</c:v>
                </c:pt>
                <c:pt idx="4">
                  <c:v>5.3020727873394788</c:v>
                </c:pt>
                <c:pt idx="5">
                  <c:v>5.6702722864602757</c:v>
                </c:pt>
                <c:pt idx="6">
                  <c:v>6.0752917354931526</c:v>
                </c:pt>
                <c:pt idx="7">
                  <c:v>6.1857515852293909</c:v>
                </c:pt>
              </c:numCache>
            </c:numRef>
          </c:yVal>
          <c:smooth val="1"/>
          <c:extLst>
            <c:ext xmlns:c16="http://schemas.microsoft.com/office/drawing/2014/chart" uri="{C3380CC4-5D6E-409C-BE32-E72D297353CC}">
              <c16:uniqueId val="{00000000-311F-48C2-A89C-23CB0E9BF5F1}"/>
            </c:ext>
          </c:extLst>
        </c:ser>
        <c:ser>
          <c:idx val="1"/>
          <c:order val="1"/>
          <c:tx>
            <c:v>Exhaust flow rate per unit area</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[2]Sheet1!$D$43:$K$43</c:f>
              <c:numCache>
                <c:formatCode>General</c:formatCode>
                <c:ptCount val="8"/>
                <c:pt idx="0">
                  <c:v>1.5</c:v>
                </c:pt>
                <c:pt idx="1">
                  <c:v>3</c:v>
                </c:pt>
                <c:pt idx="2">
                  <c:v>4.5</c:v>
                </c:pt>
                <c:pt idx="3">
                  <c:v>6</c:v>
                </c:pt>
                <c:pt idx="4">
                  <c:v>7.5</c:v>
                </c:pt>
                <c:pt idx="5">
                  <c:v>9</c:v>
                </c:pt>
                <c:pt idx="6">
                  <c:v>10.5</c:v>
                </c:pt>
                <c:pt idx="7">
                  <c:v>12</c:v>
                </c:pt>
              </c:numCache>
            </c:numRef>
          </c:xVal>
          <c:yVal>
            <c:numRef>
              <c:f>[2]Sheet1!$D$50:$K$50</c:f>
              <c:numCache>
                <c:formatCode>0.000</c:formatCode>
                <c:ptCount val="8"/>
                <c:pt idx="0">
                  <c:v>1.2988581466842337</c:v>
                </c:pt>
                <c:pt idx="1">
                  <c:v>3.0742204655248138</c:v>
                </c:pt>
                <c:pt idx="2">
                  <c:v>4.0349143610013174</c:v>
                </c:pt>
                <c:pt idx="3">
                  <c:v>4.6662274923144489</c:v>
                </c:pt>
                <c:pt idx="4">
                  <c:v>5.0779534475186647</c:v>
                </c:pt>
                <c:pt idx="5">
                  <c:v>5.2151954325867367</c:v>
                </c:pt>
                <c:pt idx="6">
                  <c:v>5.3524374176548086</c:v>
                </c:pt>
                <c:pt idx="7">
                  <c:v>5.3524374176548086</c:v>
                </c:pt>
              </c:numCache>
            </c:numRef>
          </c:yVal>
          <c:smooth val="1"/>
          <c:extLst>
            <c:ext xmlns:c16="http://schemas.microsoft.com/office/drawing/2014/chart" uri="{C3380CC4-5D6E-409C-BE32-E72D297353CC}">
              <c16:uniqueId val="{00000001-311F-48C2-A89C-23CB0E9BF5F1}"/>
            </c:ext>
          </c:extLst>
        </c:ser>
        <c:dLbls>
          <c:showLegendKey val="0"/>
          <c:showVal val="0"/>
          <c:showCatName val="0"/>
          <c:showSerName val="0"/>
          <c:showPercent val="0"/>
          <c:showBubbleSize val="0"/>
        </c:dLbls>
        <c:axId val="867955264"/>
        <c:axId val="867952384"/>
      </c:scatterChart>
      <c:valAx>
        <c:axId val="8679552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Valve</a:t>
                </a:r>
                <a:r>
                  <a:rPr lang="en-GB" sz="1400" baseline="0"/>
                  <a:t> Lift (mm)</a:t>
                </a:r>
                <a:endParaRPr lang="en-GB" sz="14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7952384"/>
        <c:crosses val="autoZero"/>
        <c:crossBetween val="midCat"/>
      </c:valAx>
      <c:valAx>
        <c:axId val="867952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Flow</a:t>
                </a:r>
                <a:r>
                  <a:rPr lang="en-GB" sz="1400" baseline="0"/>
                  <a:t> rate (l/s/sq cm)</a:t>
                </a:r>
                <a:endParaRPr lang="en-GB" sz="140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7955264"/>
        <c:crosses val="autoZero"/>
        <c:crossBetween val="midCat"/>
      </c:valAx>
      <c:spPr>
        <a:noFill/>
        <a:ln>
          <a:noFill/>
        </a:ln>
        <a:effectLst/>
      </c:spPr>
    </c:plotArea>
    <c:legend>
      <c:legendPos val="r"/>
      <c:legendEntry>
        <c:idx val="0"/>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Entry>
      <c:legendEntry>
        <c:idx val="1"/>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Entry>
      <c:layout>
        <c:manualLayout>
          <c:xMode val="edge"/>
          <c:yMode val="edge"/>
          <c:x val="0.20820763478217982"/>
          <c:y val="0.12577888111818858"/>
          <c:w val="0.64366683392368707"/>
          <c:h val="0.125174746958227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000"/>
              <a:t>Flow</a:t>
            </a:r>
            <a:r>
              <a:rPr lang="en-GB" sz="2000" baseline="0"/>
              <a:t> Coefficient vs Valve Lift </a:t>
            </a:r>
            <a:endParaRPr lang="en-GB" sz="2000"/>
          </a:p>
        </c:rich>
      </c:tx>
      <c:layout>
        <c:manualLayout>
          <c:xMode val="edge"/>
          <c:yMode val="edge"/>
          <c:x val="0.38851554924868431"/>
          <c:y val="1.257764052047002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735694812910687E-2"/>
          <c:y val="0.16752047167802564"/>
          <c:w val="0.89309551603637272"/>
          <c:h val="0.75268512817804134"/>
        </c:manualLayout>
      </c:layout>
      <c:scatterChart>
        <c:scatterStyle val="smoothMarker"/>
        <c:varyColors val="0"/>
        <c:ser>
          <c:idx val="0"/>
          <c:order val="0"/>
          <c:tx>
            <c:v>Intake Flow Coefficient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[2]Sheet1!$D$30:$L$30</c:f>
              <c:numCache>
                <c:formatCode>General</c:formatCode>
                <c:ptCount val="9"/>
                <c:pt idx="0">
                  <c:v>1.75</c:v>
                </c:pt>
                <c:pt idx="1">
                  <c:v>3.5</c:v>
                </c:pt>
                <c:pt idx="2">
                  <c:v>5.25</c:v>
                </c:pt>
                <c:pt idx="3">
                  <c:v>7</c:v>
                </c:pt>
                <c:pt idx="4">
                  <c:v>8.75</c:v>
                </c:pt>
                <c:pt idx="5">
                  <c:v>10.5</c:v>
                </c:pt>
                <c:pt idx="6">
                  <c:v>12.25</c:v>
                </c:pt>
                <c:pt idx="7">
                  <c:v>14</c:v>
                </c:pt>
                <c:pt idx="8">
                  <c:v>15.75</c:v>
                </c:pt>
              </c:numCache>
            </c:numRef>
          </c:xVal>
          <c:yVal>
            <c:numRef>
              <c:f>[2]Sheet1!$C$67:$J$67</c:f>
              <c:numCache>
                <c:formatCode>0.00</c:formatCode>
                <c:ptCount val="8"/>
                <c:pt idx="0">
                  <c:v>1.5776644512421734</c:v>
                </c:pt>
                <c:pt idx="1">
                  <c:v>1.443281038504274</c:v>
                </c:pt>
                <c:pt idx="2">
                  <c:v>1.345249993705746</c:v>
                </c:pt>
                <c:pt idx="3">
                  <c:v>1.2392104549965239</c:v>
                </c:pt>
                <c:pt idx="4">
                  <c:v>1.0566327223288769</c:v>
                </c:pt>
                <c:pt idx="5">
                  <c:v>0.94167499559402212</c:v>
                </c:pt>
                <c:pt idx="6">
                  <c:v>0.86480356738226527</c:v>
                </c:pt>
                <c:pt idx="7">
                  <c:v>0.7704613600314727</c:v>
                </c:pt>
              </c:numCache>
            </c:numRef>
          </c:yVal>
          <c:smooth val="1"/>
          <c:extLst>
            <c:ext xmlns:c16="http://schemas.microsoft.com/office/drawing/2014/chart" uri="{C3380CC4-5D6E-409C-BE32-E72D297353CC}">
              <c16:uniqueId val="{00000000-A439-4139-B7B5-6A95B05E3D5E}"/>
            </c:ext>
          </c:extLst>
        </c:ser>
        <c:ser>
          <c:idx val="1"/>
          <c:order val="1"/>
          <c:tx>
            <c:v>Exhaust Flow Coefficient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[2]Sheet1!$D$43:$L$43</c:f>
              <c:numCache>
                <c:formatCode>General</c:formatCode>
                <c:ptCount val="9"/>
                <c:pt idx="0">
                  <c:v>1.5</c:v>
                </c:pt>
                <c:pt idx="1">
                  <c:v>3</c:v>
                </c:pt>
                <c:pt idx="2">
                  <c:v>4.5</c:v>
                </c:pt>
                <c:pt idx="3">
                  <c:v>6</c:v>
                </c:pt>
                <c:pt idx="4">
                  <c:v>7.5</c:v>
                </c:pt>
                <c:pt idx="5">
                  <c:v>9</c:v>
                </c:pt>
                <c:pt idx="6">
                  <c:v>10.5</c:v>
                </c:pt>
                <c:pt idx="7">
                  <c:v>12</c:v>
                </c:pt>
                <c:pt idx="8">
                  <c:v>13.5</c:v>
                </c:pt>
              </c:numCache>
            </c:numRef>
          </c:xVal>
          <c:yVal>
            <c:numRef>
              <c:f>[2]Sheet1!$C$71:$J$71</c:f>
              <c:numCache>
                <c:formatCode>General</c:formatCode>
                <c:ptCount val="8"/>
                <c:pt idx="0">
                  <c:v>1.2823988025447473</c:v>
                </c:pt>
                <c:pt idx="1">
                  <c:v>1.5176317189878665</c:v>
                </c:pt>
                <c:pt idx="2">
                  <c:v>1.3279277541143835</c:v>
                </c:pt>
                <c:pt idx="3">
                  <c:v>1.1517740724461487</c:v>
                </c:pt>
                <c:pt idx="4">
                  <c:v>1.0027209571884119</c:v>
                </c:pt>
                <c:pt idx="5">
                  <c:v>0.85818460299909127</c:v>
                </c:pt>
                <c:pt idx="6">
                  <c:v>0.75494435000671933</c:v>
                </c:pt>
                <c:pt idx="7">
                  <c:v>0.66057630625587938</c:v>
                </c:pt>
              </c:numCache>
            </c:numRef>
          </c:yVal>
          <c:smooth val="1"/>
          <c:extLst>
            <c:ext xmlns:c16="http://schemas.microsoft.com/office/drawing/2014/chart" uri="{C3380CC4-5D6E-409C-BE32-E72D297353CC}">
              <c16:uniqueId val="{00000001-A439-4139-B7B5-6A95B05E3D5E}"/>
            </c:ext>
          </c:extLst>
        </c:ser>
        <c:dLbls>
          <c:showLegendKey val="0"/>
          <c:showVal val="0"/>
          <c:showCatName val="0"/>
          <c:showSerName val="0"/>
          <c:showPercent val="0"/>
          <c:showBubbleSize val="0"/>
        </c:dLbls>
        <c:axId val="889779888"/>
        <c:axId val="889777488"/>
      </c:scatterChart>
      <c:valAx>
        <c:axId val="8897798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Valve</a:t>
                </a:r>
                <a:r>
                  <a:rPr lang="en-GB" sz="1400" baseline="0"/>
                  <a:t> Lift (mm)</a:t>
                </a:r>
                <a:endParaRPr lang="en-GB" sz="14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9777488"/>
        <c:crosses val="autoZero"/>
        <c:crossBetween val="midCat"/>
      </c:valAx>
      <c:valAx>
        <c:axId val="889777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a:t>Flow</a:t>
                </a:r>
                <a:r>
                  <a:rPr lang="en-GB" sz="1400" baseline="0"/>
                  <a:t> Coefficient (CF) </a:t>
                </a:r>
                <a:endParaRPr lang="en-GB" sz="1400"/>
              </a:p>
            </c:rich>
          </c:tx>
          <c:layout>
            <c:manualLayout>
              <c:xMode val="edge"/>
              <c:yMode val="edge"/>
              <c:x val="7.2338392077380661E-3"/>
              <c:y val="0.4416905867419785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9779888"/>
        <c:crosses val="autoZero"/>
        <c:crossBetween val="midCat"/>
      </c:valAx>
      <c:spPr>
        <a:noFill/>
        <a:ln>
          <a:noFill/>
        </a:ln>
        <a:effectLst/>
      </c:spPr>
    </c:plotArea>
    <c:legend>
      <c:legendPos val="r"/>
      <c:layout>
        <c:manualLayout>
          <c:xMode val="edge"/>
          <c:yMode val="edge"/>
          <c:x val="0.22388789967077397"/>
          <c:y val="0.14892586619833387"/>
          <c:w val="0.59764670556980948"/>
          <c:h val="0.12694025846025545"/>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Flow</a:t>
            </a:r>
            <a:r>
              <a:rPr lang="en-GB" sz="1000" baseline="0"/>
              <a:t> Rate vs Valve Lift</a:t>
            </a:r>
            <a:endParaRPr lang="en-GB" sz="1000"/>
          </a:p>
        </c:rich>
      </c:tx>
      <c:layout>
        <c:manualLayout>
          <c:xMode val="edge"/>
          <c:yMode val="edge"/>
          <c:x val="0.36228495275931544"/>
          <c:y val="8.3850936803133522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7.1745574263463049E-2"/>
          <c:y val="8.7861957493130804E-2"/>
          <c:w val="0.89247764224435089"/>
          <c:h val="0.78740874863227983"/>
        </c:manualLayout>
      </c:layout>
      <c:scatterChart>
        <c:scatterStyle val="smoothMarker"/>
        <c:varyColors val="0"/>
        <c:ser>
          <c:idx val="0"/>
          <c:order val="0"/>
          <c:tx>
            <c:v>Intake flow rate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[2]Sheet1!$D$30:$K$30</c:f>
              <c:numCache>
                <c:formatCode>General</c:formatCode>
                <c:ptCount val="8"/>
                <c:pt idx="0">
                  <c:v>1.75</c:v>
                </c:pt>
                <c:pt idx="1">
                  <c:v>3.5</c:v>
                </c:pt>
                <c:pt idx="2">
                  <c:v>5.25</c:v>
                </c:pt>
                <c:pt idx="3">
                  <c:v>7</c:v>
                </c:pt>
                <c:pt idx="4">
                  <c:v>8.75</c:v>
                </c:pt>
                <c:pt idx="5">
                  <c:v>10.5</c:v>
                </c:pt>
                <c:pt idx="6">
                  <c:v>12.25</c:v>
                </c:pt>
                <c:pt idx="7">
                  <c:v>14</c:v>
                </c:pt>
              </c:numCache>
            </c:numRef>
          </c:xVal>
          <c:yVal>
            <c:numRef>
              <c:f>[2]Sheet1!$D$36:$K$36</c:f>
              <c:numCache>
                <c:formatCode>General</c:formatCode>
                <c:ptCount val="8"/>
                <c:pt idx="0">
                  <c:v>29.714000000000002</c:v>
                </c:pt>
                <c:pt idx="1">
                  <c:v>54.366000000000007</c:v>
                </c:pt>
                <c:pt idx="2">
                  <c:v>76.010000000000005</c:v>
                </c:pt>
                <c:pt idx="3">
                  <c:v>95.35799999999999</c:v>
                </c:pt>
                <c:pt idx="4">
                  <c:v>99.503999999999991</c:v>
                </c:pt>
                <c:pt idx="5">
                  <c:v>106.41399999999999</c:v>
                </c:pt>
                <c:pt idx="6">
                  <c:v>114.01499999999999</c:v>
                </c:pt>
                <c:pt idx="7">
                  <c:v>116.08799999999998</c:v>
                </c:pt>
              </c:numCache>
            </c:numRef>
          </c:yVal>
          <c:smooth val="1"/>
          <c:extLst>
            <c:ext xmlns:c16="http://schemas.microsoft.com/office/drawing/2014/chart" uri="{C3380CC4-5D6E-409C-BE32-E72D297353CC}">
              <c16:uniqueId val="{00000000-79C9-4B39-808D-308F6ABE6421}"/>
            </c:ext>
          </c:extLst>
        </c:ser>
        <c:ser>
          <c:idx val="1"/>
          <c:order val="1"/>
          <c:tx>
            <c:v>Exhaust flow rate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[2]Sheet1!$D$43:$K$43</c:f>
              <c:numCache>
                <c:formatCode>General</c:formatCode>
                <c:ptCount val="8"/>
                <c:pt idx="0">
                  <c:v>1.5</c:v>
                </c:pt>
                <c:pt idx="1">
                  <c:v>3</c:v>
                </c:pt>
                <c:pt idx="2">
                  <c:v>4.5</c:v>
                </c:pt>
                <c:pt idx="3">
                  <c:v>6</c:v>
                </c:pt>
                <c:pt idx="4">
                  <c:v>7.5</c:v>
                </c:pt>
                <c:pt idx="5">
                  <c:v>9</c:v>
                </c:pt>
                <c:pt idx="6">
                  <c:v>10.5</c:v>
                </c:pt>
                <c:pt idx="7">
                  <c:v>12</c:v>
                </c:pt>
              </c:numCache>
            </c:numRef>
          </c:xVal>
          <c:yVal>
            <c:numRef>
              <c:f>[2]Sheet1!$D$49:$K$49</c:f>
              <c:numCache>
                <c:formatCode>General</c:formatCode>
                <c:ptCount val="8"/>
                <c:pt idx="0">
                  <c:v>17.745000000000001</c:v>
                </c:pt>
                <c:pt idx="1">
                  <c:v>42.000000000000007</c:v>
                </c:pt>
                <c:pt idx="2">
                  <c:v>55.125</c:v>
                </c:pt>
                <c:pt idx="3">
                  <c:v>63.75</c:v>
                </c:pt>
                <c:pt idx="4">
                  <c:v>69.375</c:v>
                </c:pt>
                <c:pt idx="5">
                  <c:v>71.25</c:v>
                </c:pt>
                <c:pt idx="6">
                  <c:v>73.125</c:v>
                </c:pt>
                <c:pt idx="7">
                  <c:v>73.125</c:v>
                </c:pt>
              </c:numCache>
            </c:numRef>
          </c:yVal>
          <c:smooth val="1"/>
          <c:extLst>
            <c:ext xmlns:c16="http://schemas.microsoft.com/office/drawing/2014/chart" uri="{C3380CC4-5D6E-409C-BE32-E72D297353CC}">
              <c16:uniqueId val="{00000001-79C9-4B39-808D-308F6ABE6421}"/>
            </c:ext>
          </c:extLst>
        </c:ser>
        <c:dLbls>
          <c:showLegendKey val="0"/>
          <c:showVal val="0"/>
          <c:showCatName val="0"/>
          <c:showSerName val="0"/>
          <c:showPercent val="0"/>
          <c:showBubbleSize val="0"/>
        </c:dLbls>
        <c:axId val="1864560335"/>
        <c:axId val="1864561295"/>
      </c:scatterChart>
      <c:valAx>
        <c:axId val="18645603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100"/>
                  <a:t>Valve</a:t>
                </a:r>
                <a:r>
                  <a:rPr lang="en-GB" sz="1100" baseline="0"/>
                  <a:t> lift (mm)</a:t>
                </a:r>
                <a:endParaRPr lang="en-GB" sz="11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61295"/>
        <c:crosses val="autoZero"/>
        <c:crossBetween val="midCat"/>
      </c:valAx>
      <c:valAx>
        <c:axId val="18645612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100"/>
                  <a:t>Flow</a:t>
                </a:r>
                <a:r>
                  <a:rPr lang="en-GB" sz="1100" baseline="0"/>
                  <a:t> rate (l/s)</a:t>
                </a:r>
                <a:endParaRPr lang="en-GB" sz="11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4560335"/>
        <c:crosses val="autoZero"/>
        <c:crossBetween val="midCat"/>
      </c:valAx>
      <c:spPr>
        <a:noFill/>
        <a:ln>
          <a:noFill/>
        </a:ln>
        <a:effectLst/>
      </c:spPr>
    </c:plotArea>
    <c:legend>
      <c:legendPos val="r"/>
      <c:layout>
        <c:manualLayout>
          <c:xMode val="edge"/>
          <c:yMode val="edge"/>
          <c:x val="0.3745342408938353"/>
          <c:y val="0.10490412437668878"/>
          <c:w val="0.32840393615111335"/>
          <c:h val="9.126662782233505E-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Flow</a:t>
            </a:r>
            <a:r>
              <a:rPr lang="en-GB" sz="1100" baseline="0"/>
              <a:t> Rate Per Unit Area vs Valve Lift</a:t>
            </a:r>
            <a:endParaRPr lang="en-GB" sz="1100"/>
          </a:p>
        </c:rich>
      </c:tx>
      <c:layout>
        <c:manualLayout>
          <c:xMode val="edge"/>
          <c:yMode val="edge"/>
          <c:x val="0.27488707458639972"/>
          <c:y val="2.93478278810967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8.3209976725729218E-2"/>
          <c:y val="0.11531029258926527"/>
          <c:w val="0.86444372114867296"/>
          <c:h val="0.77923250365516394"/>
        </c:manualLayout>
      </c:layout>
      <c:scatterChart>
        <c:scatterStyle val="smoothMarker"/>
        <c:varyColors val="0"/>
        <c:ser>
          <c:idx val="0"/>
          <c:order val="0"/>
          <c:tx>
            <c:v>Intake flow rate per unit area</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[2]Sheet1!$D$30:$K$30</c:f>
              <c:numCache>
                <c:formatCode>General</c:formatCode>
                <c:ptCount val="8"/>
                <c:pt idx="0">
                  <c:v>1.75</c:v>
                </c:pt>
                <c:pt idx="1">
                  <c:v>3.5</c:v>
                </c:pt>
                <c:pt idx="2">
                  <c:v>5.25</c:v>
                </c:pt>
                <c:pt idx="3">
                  <c:v>7</c:v>
                </c:pt>
                <c:pt idx="4">
                  <c:v>8.75</c:v>
                </c:pt>
                <c:pt idx="5">
                  <c:v>10.5</c:v>
                </c:pt>
                <c:pt idx="6">
                  <c:v>12.25</c:v>
                </c:pt>
                <c:pt idx="7">
                  <c:v>14</c:v>
                </c:pt>
              </c:numCache>
            </c:numRef>
          </c:xVal>
          <c:yVal>
            <c:numRef>
              <c:f>[2]Sheet1!$D$37:$K$37</c:f>
              <c:numCache>
                <c:formatCode>0.000</c:formatCode>
                <c:ptCount val="8"/>
                <c:pt idx="0">
                  <c:v>1.5833111312410084</c:v>
                </c:pt>
                <c:pt idx="1">
                  <c:v>2.8968934832418611</c:v>
                </c:pt>
                <c:pt idx="2">
                  <c:v>4.050194490328769</c:v>
                </c:pt>
                <c:pt idx="3">
                  <c:v>5.0811530878670004</c:v>
                </c:pt>
                <c:pt idx="4">
                  <c:v>5.3020727873394788</c:v>
                </c:pt>
                <c:pt idx="5">
                  <c:v>5.6702722864602757</c:v>
                </c:pt>
                <c:pt idx="6">
                  <c:v>6.0752917354931526</c:v>
                </c:pt>
                <c:pt idx="7">
                  <c:v>6.1857515852293909</c:v>
                </c:pt>
              </c:numCache>
            </c:numRef>
          </c:yVal>
          <c:smooth val="1"/>
          <c:extLst>
            <c:ext xmlns:c16="http://schemas.microsoft.com/office/drawing/2014/chart" uri="{C3380CC4-5D6E-409C-BE32-E72D297353CC}">
              <c16:uniqueId val="{00000000-312B-43DA-9C21-DC403B9636CC}"/>
            </c:ext>
          </c:extLst>
        </c:ser>
        <c:ser>
          <c:idx val="1"/>
          <c:order val="1"/>
          <c:tx>
            <c:v>Exhaust flow rate per unit area</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[2]Sheet1!$D$43:$K$43</c:f>
              <c:numCache>
                <c:formatCode>General</c:formatCode>
                <c:ptCount val="8"/>
                <c:pt idx="0">
                  <c:v>1.5</c:v>
                </c:pt>
                <c:pt idx="1">
                  <c:v>3</c:v>
                </c:pt>
                <c:pt idx="2">
                  <c:v>4.5</c:v>
                </c:pt>
                <c:pt idx="3">
                  <c:v>6</c:v>
                </c:pt>
                <c:pt idx="4">
                  <c:v>7.5</c:v>
                </c:pt>
                <c:pt idx="5">
                  <c:v>9</c:v>
                </c:pt>
                <c:pt idx="6">
                  <c:v>10.5</c:v>
                </c:pt>
                <c:pt idx="7">
                  <c:v>12</c:v>
                </c:pt>
              </c:numCache>
            </c:numRef>
          </c:xVal>
          <c:yVal>
            <c:numRef>
              <c:f>[2]Sheet1!$D$50:$K$50</c:f>
              <c:numCache>
                <c:formatCode>0.000</c:formatCode>
                <c:ptCount val="8"/>
                <c:pt idx="0">
                  <c:v>1.2988581466842337</c:v>
                </c:pt>
                <c:pt idx="1">
                  <c:v>3.0742204655248138</c:v>
                </c:pt>
                <c:pt idx="2">
                  <c:v>4.0349143610013174</c:v>
                </c:pt>
                <c:pt idx="3">
                  <c:v>4.6662274923144489</c:v>
                </c:pt>
                <c:pt idx="4">
                  <c:v>5.0779534475186647</c:v>
                </c:pt>
                <c:pt idx="5">
                  <c:v>5.2151954325867367</c:v>
                </c:pt>
                <c:pt idx="6">
                  <c:v>5.3524374176548086</c:v>
                </c:pt>
                <c:pt idx="7">
                  <c:v>5.3524374176548086</c:v>
                </c:pt>
              </c:numCache>
            </c:numRef>
          </c:yVal>
          <c:smooth val="1"/>
          <c:extLst>
            <c:ext xmlns:c16="http://schemas.microsoft.com/office/drawing/2014/chart" uri="{C3380CC4-5D6E-409C-BE32-E72D297353CC}">
              <c16:uniqueId val="{00000001-312B-43DA-9C21-DC403B9636CC}"/>
            </c:ext>
          </c:extLst>
        </c:ser>
        <c:dLbls>
          <c:showLegendKey val="0"/>
          <c:showVal val="0"/>
          <c:showCatName val="0"/>
          <c:showSerName val="0"/>
          <c:showPercent val="0"/>
          <c:showBubbleSize val="0"/>
        </c:dLbls>
        <c:axId val="867955264"/>
        <c:axId val="867952384"/>
      </c:scatterChart>
      <c:valAx>
        <c:axId val="8679552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100"/>
                  <a:t>Valve</a:t>
                </a:r>
                <a:r>
                  <a:rPr lang="en-GB" sz="1100" baseline="0"/>
                  <a:t> Lift (mm)</a:t>
                </a:r>
                <a:endParaRPr lang="en-GB" sz="1100"/>
              </a:p>
            </c:rich>
          </c:tx>
          <c:layout>
            <c:manualLayout>
              <c:xMode val="edge"/>
              <c:yMode val="edge"/>
              <c:x val="0.44086093786103675"/>
              <c:y val="0.9364376130198914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7952384"/>
        <c:crosses val="autoZero"/>
        <c:crossBetween val="midCat"/>
      </c:valAx>
      <c:valAx>
        <c:axId val="867952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100"/>
                  <a:t>Flow</a:t>
                </a:r>
                <a:r>
                  <a:rPr lang="en-GB" sz="1100" baseline="0"/>
                  <a:t> rate (l/s/sq cm)</a:t>
                </a:r>
                <a:endParaRPr lang="en-GB" sz="1100"/>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GB"/>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7955264"/>
        <c:crosses val="autoZero"/>
        <c:crossBetween val="midCat"/>
      </c:valAx>
      <c:spPr>
        <a:noFill/>
        <a:ln>
          <a:noFill/>
        </a:ln>
        <a:effectLst/>
      </c:spPr>
    </c:plotArea>
    <c:legend>
      <c:legendPos val="r"/>
      <c:legendEntry>
        <c:idx val="0"/>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Entry>
      <c:legendEntry>
        <c:idx val="1"/>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Entry>
      <c:layout>
        <c:manualLayout>
          <c:xMode val="edge"/>
          <c:yMode val="edge"/>
          <c:x val="0.20820763478217982"/>
          <c:y val="0.12577888111818858"/>
          <c:w val="0.64366683392368707"/>
          <c:h val="0.125174746958227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Flow</a:t>
            </a:r>
            <a:r>
              <a:rPr lang="en-GB" sz="1100" baseline="0"/>
              <a:t> Coefficient vs Valve Lift </a:t>
            </a:r>
            <a:endParaRPr lang="en-GB" sz="1100"/>
          </a:p>
        </c:rich>
      </c:tx>
      <c:layout>
        <c:manualLayout>
          <c:xMode val="edge"/>
          <c:yMode val="edge"/>
          <c:x val="0.34756556843171016"/>
          <c:y val="6.298716441163192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7.2735694812910687E-2"/>
          <c:y val="0.16752047167802564"/>
          <c:w val="0.89309551603637272"/>
          <c:h val="0.75268512817804134"/>
        </c:manualLayout>
      </c:layout>
      <c:scatterChart>
        <c:scatterStyle val="smoothMarker"/>
        <c:varyColors val="0"/>
        <c:ser>
          <c:idx val="0"/>
          <c:order val="0"/>
          <c:tx>
            <c:v>Intake Flow Coefficient</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[2]Sheet1!$D$30:$L$30</c:f>
              <c:numCache>
                <c:formatCode>General</c:formatCode>
                <c:ptCount val="9"/>
                <c:pt idx="0">
                  <c:v>1.75</c:v>
                </c:pt>
                <c:pt idx="1">
                  <c:v>3.5</c:v>
                </c:pt>
                <c:pt idx="2">
                  <c:v>5.25</c:v>
                </c:pt>
                <c:pt idx="3">
                  <c:v>7</c:v>
                </c:pt>
                <c:pt idx="4">
                  <c:v>8.75</c:v>
                </c:pt>
                <c:pt idx="5">
                  <c:v>10.5</c:v>
                </c:pt>
                <c:pt idx="6">
                  <c:v>12.25</c:v>
                </c:pt>
                <c:pt idx="7">
                  <c:v>14</c:v>
                </c:pt>
                <c:pt idx="8">
                  <c:v>15.75</c:v>
                </c:pt>
              </c:numCache>
            </c:numRef>
          </c:xVal>
          <c:yVal>
            <c:numRef>
              <c:f>[2]Sheet1!$C$67:$J$67</c:f>
              <c:numCache>
                <c:formatCode>0.00</c:formatCode>
                <c:ptCount val="8"/>
                <c:pt idx="0">
                  <c:v>1.5776644512421734</c:v>
                </c:pt>
                <c:pt idx="1">
                  <c:v>1.443281038504274</c:v>
                </c:pt>
                <c:pt idx="2">
                  <c:v>1.345249993705746</c:v>
                </c:pt>
                <c:pt idx="3">
                  <c:v>1.2392104549965239</c:v>
                </c:pt>
                <c:pt idx="4">
                  <c:v>1.0566327223288769</c:v>
                </c:pt>
                <c:pt idx="5">
                  <c:v>0.94167499559402212</c:v>
                </c:pt>
                <c:pt idx="6">
                  <c:v>0.86480356738226527</c:v>
                </c:pt>
                <c:pt idx="7">
                  <c:v>0.7704613600314727</c:v>
                </c:pt>
              </c:numCache>
            </c:numRef>
          </c:yVal>
          <c:smooth val="1"/>
          <c:extLst>
            <c:ext xmlns:c16="http://schemas.microsoft.com/office/drawing/2014/chart" uri="{C3380CC4-5D6E-409C-BE32-E72D297353CC}">
              <c16:uniqueId val="{00000000-1D30-416B-BF8F-94F0DDFCC029}"/>
            </c:ext>
          </c:extLst>
        </c:ser>
        <c:ser>
          <c:idx val="1"/>
          <c:order val="1"/>
          <c:tx>
            <c:v>Exhaust Flow Coefficient</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[2]Sheet1!$D$43:$L$43</c:f>
              <c:numCache>
                <c:formatCode>General</c:formatCode>
                <c:ptCount val="9"/>
                <c:pt idx="0">
                  <c:v>1.5</c:v>
                </c:pt>
                <c:pt idx="1">
                  <c:v>3</c:v>
                </c:pt>
                <c:pt idx="2">
                  <c:v>4.5</c:v>
                </c:pt>
                <c:pt idx="3">
                  <c:v>6</c:v>
                </c:pt>
                <c:pt idx="4">
                  <c:v>7.5</c:v>
                </c:pt>
                <c:pt idx="5">
                  <c:v>9</c:v>
                </c:pt>
                <c:pt idx="6">
                  <c:v>10.5</c:v>
                </c:pt>
                <c:pt idx="7">
                  <c:v>12</c:v>
                </c:pt>
                <c:pt idx="8">
                  <c:v>13.5</c:v>
                </c:pt>
              </c:numCache>
            </c:numRef>
          </c:xVal>
          <c:yVal>
            <c:numRef>
              <c:f>[2]Sheet1!$C$71:$J$71</c:f>
              <c:numCache>
                <c:formatCode>General</c:formatCode>
                <c:ptCount val="8"/>
                <c:pt idx="0">
                  <c:v>1.2823988025447473</c:v>
                </c:pt>
                <c:pt idx="1">
                  <c:v>1.5176317189878665</c:v>
                </c:pt>
                <c:pt idx="2">
                  <c:v>1.3279277541143835</c:v>
                </c:pt>
                <c:pt idx="3">
                  <c:v>1.1517740724461487</c:v>
                </c:pt>
                <c:pt idx="4">
                  <c:v>1.0027209571884119</c:v>
                </c:pt>
                <c:pt idx="5">
                  <c:v>0.85818460299909127</c:v>
                </c:pt>
                <c:pt idx="6">
                  <c:v>0.75494435000671933</c:v>
                </c:pt>
                <c:pt idx="7">
                  <c:v>0.66057630625587938</c:v>
                </c:pt>
              </c:numCache>
            </c:numRef>
          </c:yVal>
          <c:smooth val="1"/>
          <c:extLst>
            <c:ext xmlns:c16="http://schemas.microsoft.com/office/drawing/2014/chart" uri="{C3380CC4-5D6E-409C-BE32-E72D297353CC}">
              <c16:uniqueId val="{00000001-1D30-416B-BF8F-94F0DDFCC029}"/>
            </c:ext>
          </c:extLst>
        </c:ser>
        <c:dLbls>
          <c:showLegendKey val="0"/>
          <c:showVal val="0"/>
          <c:showCatName val="0"/>
          <c:showSerName val="0"/>
          <c:showPercent val="0"/>
          <c:showBubbleSize val="0"/>
        </c:dLbls>
        <c:axId val="889779888"/>
        <c:axId val="889777488"/>
      </c:scatterChart>
      <c:valAx>
        <c:axId val="8897798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9777488"/>
        <c:crosses val="autoZero"/>
        <c:crossBetween val="midCat"/>
      </c:valAx>
      <c:valAx>
        <c:axId val="889777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9779888"/>
        <c:crosses val="autoZero"/>
        <c:crossBetween val="midCat"/>
      </c:valAx>
      <c:spPr>
        <a:noFill/>
        <a:ln>
          <a:noFill/>
        </a:ln>
        <a:effectLst/>
      </c:spPr>
    </c:plotArea>
    <c:legend>
      <c:legendPos val="r"/>
      <c:layout>
        <c:manualLayout>
          <c:xMode val="edge"/>
          <c:yMode val="edge"/>
          <c:x val="0.22388789967077397"/>
          <c:y val="0.14892586619833387"/>
          <c:w val="0.59764670556980948"/>
          <c:h val="0.1269402584602554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Flow Coefficient (CF)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6.3641070010441225E-2"/>
          <c:y val="0.1570641970239188"/>
          <c:w val="0.89451611101803741"/>
          <c:h val="0.79067444460885583"/>
        </c:manualLayout>
      </c:layout>
      <c:scatterChart>
        <c:scatterStyle val="smoothMarker"/>
        <c:varyColors val="0"/>
        <c:ser>
          <c:idx val="0"/>
          <c:order val="0"/>
          <c:tx>
            <c:v>Intake Valve Flow Coefficent </c:v>
          </c:tx>
          <c:spPr>
            <a:ln w="38100" cap="rnd">
              <a:solidFill>
                <a:schemeClr val="accent1"/>
              </a:solidFill>
              <a:round/>
            </a:ln>
            <a:effectLst/>
          </c:spPr>
          <c:marker>
            <c:symbol val="circle"/>
            <c:size val="5"/>
            <c:spPr>
              <a:noFill/>
              <a:ln w="9525">
                <a:noFill/>
              </a:ln>
              <a:effectLst/>
            </c:spPr>
          </c:marker>
          <c:xVal>
            <c:numRef>
              <c:f>[2]Sheet2!$A$3:$A$723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[2]Sheet2!$F$3:$F$723</c:f>
              <c:numCache>
                <c:formatCode>0</c:formatCode>
                <c:ptCount val="7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formatCode="0.00000000">
                  <c:v>0.7649576672641093</c:v>
                </c:pt>
                <c:pt idx="141" formatCode="0.00000000">
                  <c:v>0.7649576672641093</c:v>
                </c:pt>
                <c:pt idx="142" formatCode="0.00000000">
                  <c:v>0.7649576672641093</c:v>
                </c:pt>
                <c:pt idx="143" formatCode="0.00000000">
                  <c:v>0.7649576672641093</c:v>
                </c:pt>
                <c:pt idx="144" formatCode="0.00000000">
                  <c:v>0.7649576672641093</c:v>
                </c:pt>
                <c:pt idx="145" formatCode="0.00000000">
                  <c:v>0.7649576672641093</c:v>
                </c:pt>
                <c:pt idx="146" formatCode="0.00000000">
                  <c:v>0.7649576672641093</c:v>
                </c:pt>
                <c:pt idx="147" formatCode="0.00000000">
                  <c:v>0.7649576672641093</c:v>
                </c:pt>
                <c:pt idx="148" formatCode="0.00000000">
                  <c:v>0.7649576672641093</c:v>
                </c:pt>
                <c:pt idx="149" formatCode="0.00000000">
                  <c:v>0.7649576672641093</c:v>
                </c:pt>
                <c:pt idx="150" formatCode="0.00000000">
                  <c:v>0.7649576672641093</c:v>
                </c:pt>
                <c:pt idx="151" formatCode="0.00000000">
                  <c:v>0.7649576672641093</c:v>
                </c:pt>
                <c:pt idx="152" formatCode="0.00000000">
                  <c:v>0.7649576672641093</c:v>
                </c:pt>
                <c:pt idx="153" formatCode="0.00000000">
                  <c:v>0.7649576672641093</c:v>
                </c:pt>
                <c:pt idx="154" formatCode="0.00000000">
                  <c:v>0.7649576672641093</c:v>
                </c:pt>
                <c:pt idx="155" formatCode="0.00000000">
                  <c:v>0.7649576672641093</c:v>
                </c:pt>
                <c:pt idx="156" formatCode="0.00000000">
                  <c:v>0.7649576672641093</c:v>
                </c:pt>
                <c:pt idx="157" formatCode="0.00000000">
                  <c:v>0.7649576672641093</c:v>
                </c:pt>
                <c:pt idx="158" formatCode="0.00000000">
                  <c:v>0.7649576672641093</c:v>
                </c:pt>
                <c:pt idx="159" formatCode="0.00000000">
                  <c:v>0.7649576672641093</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formatCode="0.00000000">
                  <c:v>0.7649576672641093</c:v>
                </c:pt>
                <c:pt idx="261" formatCode="0.00000000">
                  <c:v>0.7649576672641093</c:v>
                </c:pt>
                <c:pt idx="262" formatCode="0.00000000">
                  <c:v>0.7649576672641093</c:v>
                </c:pt>
                <c:pt idx="263" formatCode="0.00000000">
                  <c:v>0.7649576672641093</c:v>
                </c:pt>
                <c:pt idx="264" formatCode="0.00000000">
                  <c:v>0.7649576672641093</c:v>
                </c:pt>
                <c:pt idx="265" formatCode="0.00000000">
                  <c:v>0.7649576672641093</c:v>
                </c:pt>
                <c:pt idx="266" formatCode="0.00000000">
                  <c:v>0.7649576672641093</c:v>
                </c:pt>
                <c:pt idx="267" formatCode="0.00000000">
                  <c:v>0.7649576672641093</c:v>
                </c:pt>
                <c:pt idx="268" formatCode="0.00000000">
                  <c:v>0.7649576672641093</c:v>
                </c:pt>
                <c:pt idx="269" formatCode="0.00000000">
                  <c:v>0.7649576672641093</c:v>
                </c:pt>
                <c:pt idx="270" formatCode="0.00000000">
                  <c:v>0.7649576672641093</c:v>
                </c:pt>
                <c:pt idx="271" formatCode="0.00000000">
                  <c:v>0.7649576672641093</c:v>
                </c:pt>
                <c:pt idx="272" formatCode="0.00000000">
                  <c:v>0.7649576672641093</c:v>
                </c:pt>
                <c:pt idx="273" formatCode="0.00000000">
                  <c:v>0.7649576672641093</c:v>
                </c:pt>
                <c:pt idx="274" formatCode="0.00000000">
                  <c:v>0.7649576672641093</c:v>
                </c:pt>
                <c:pt idx="275" formatCode="0.00000000">
                  <c:v>0.7649576672641093</c:v>
                </c:pt>
                <c:pt idx="276" formatCode="0.00000000">
                  <c:v>0.7649576672641093</c:v>
                </c:pt>
                <c:pt idx="277" formatCode="0.00000000">
                  <c:v>0.7649576672641093</c:v>
                </c:pt>
                <c:pt idx="278" formatCode="0.00000000">
                  <c:v>0.7649576672641093</c:v>
                </c:pt>
                <c:pt idx="279" formatCode="0.00000000">
                  <c:v>0.7649576672641093</c:v>
                </c:pt>
                <c:pt idx="280" formatCode="0.00000000">
                  <c:v>0.7649576672641093</c:v>
                </c:pt>
                <c:pt idx="281" formatCode="0.00000000">
                  <c:v>0.7649576672641093</c:v>
                </c:pt>
                <c:pt idx="282" formatCode="0.00000000">
                  <c:v>0.7649576672641093</c:v>
                </c:pt>
                <c:pt idx="283" formatCode="0.00000000">
                  <c:v>0.7649576672641093</c:v>
                </c:pt>
                <c:pt idx="284" formatCode="0.00000000">
                  <c:v>0.7649576672641093</c:v>
                </c:pt>
                <c:pt idx="285" formatCode="0.00000000">
                  <c:v>0.7649576672641093</c:v>
                </c:pt>
                <c:pt idx="286" formatCode="0.00000000">
                  <c:v>0.7649576672641093</c:v>
                </c:pt>
                <c:pt idx="287" formatCode="0.00000000">
                  <c:v>0.7649576672641093</c:v>
                </c:pt>
                <c:pt idx="288" formatCode="0.00000000">
                  <c:v>0.7649576672641093</c:v>
                </c:pt>
                <c:pt idx="289" formatCode="0.00000000">
                  <c:v>0.7649576672641093</c:v>
                </c:pt>
                <c:pt idx="290" formatCode="0.00000000">
                  <c:v>0.7649576672641093</c:v>
                </c:pt>
                <c:pt idx="291" formatCode="0.00000000">
                  <c:v>0.7649576672641093</c:v>
                </c:pt>
                <c:pt idx="292" formatCode="0.00000000">
                  <c:v>0.7649576672641093</c:v>
                </c:pt>
                <c:pt idx="293" formatCode="0.00000000">
                  <c:v>0.7649576672641093</c:v>
                </c:pt>
                <c:pt idx="294" formatCode="0.00000000">
                  <c:v>0.7649576672641093</c:v>
                </c:pt>
                <c:pt idx="295" formatCode="0.00000000">
                  <c:v>0.7649576672641093</c:v>
                </c:pt>
                <c:pt idx="296" formatCode="0.00000000">
                  <c:v>0.7649576672641093</c:v>
                </c:pt>
                <c:pt idx="297" formatCode="0.00000000">
                  <c:v>0.7649576672641093</c:v>
                </c:pt>
                <c:pt idx="298" formatCode="0.00000000">
                  <c:v>0.7649576672641093</c:v>
                </c:pt>
                <c:pt idx="299" formatCode="0.00000000">
                  <c:v>0.7649576672641093</c:v>
                </c:pt>
                <c:pt idx="300" formatCode="0.00000000">
                  <c:v>0.7649576672641093</c:v>
                </c:pt>
                <c:pt idx="301" formatCode="0.00000000">
                  <c:v>0.7649576672641093</c:v>
                </c:pt>
                <c:pt idx="302" formatCode="0.00000000">
                  <c:v>0.7649576672641093</c:v>
                </c:pt>
                <c:pt idx="303" formatCode="0.00000000">
                  <c:v>0.7649576672641093</c:v>
                </c:pt>
                <c:pt idx="304" formatCode="0.00000000">
                  <c:v>0.7649576672641093</c:v>
                </c:pt>
                <c:pt idx="305" formatCode="0.00000000">
                  <c:v>0.7649576672641093</c:v>
                </c:pt>
                <c:pt idx="306" formatCode="0.00000000">
                  <c:v>0.7649576672641093</c:v>
                </c:pt>
                <c:pt idx="307" formatCode="0.00000000">
                  <c:v>0.7649576672641093</c:v>
                </c:pt>
                <c:pt idx="308" formatCode="0.00000000">
                  <c:v>0.7649576672641093</c:v>
                </c:pt>
                <c:pt idx="309" formatCode="0.00000000">
                  <c:v>0.7649576672641093</c:v>
                </c:pt>
                <c:pt idx="310" formatCode="0.00000000">
                  <c:v>0.7649576672641093</c:v>
                </c:pt>
                <c:pt idx="311" formatCode="0.00000000">
                  <c:v>0.7649576672641093</c:v>
                </c:pt>
                <c:pt idx="312" formatCode="0.00000000">
                  <c:v>0.7649576672641093</c:v>
                </c:pt>
                <c:pt idx="313" formatCode="0.00000000">
                  <c:v>0.7649576672641093</c:v>
                </c:pt>
                <c:pt idx="314" formatCode="0.00000000">
                  <c:v>0.7649576672641093</c:v>
                </c:pt>
                <c:pt idx="315" formatCode="0.00000000">
                  <c:v>0.7649576672641093</c:v>
                </c:pt>
                <c:pt idx="316" formatCode="0.00000000">
                  <c:v>0.7649576672641093</c:v>
                </c:pt>
                <c:pt idx="317" formatCode="0.00000000">
                  <c:v>0.7649576672641093</c:v>
                </c:pt>
                <c:pt idx="318" formatCode="0.00000000">
                  <c:v>0.7649576672641093</c:v>
                </c:pt>
                <c:pt idx="319" formatCode="0.00000000">
                  <c:v>0.7649576672641093</c:v>
                </c:pt>
                <c:pt idx="320" formatCode="0.00000000">
                  <c:v>0.7649576672641093</c:v>
                </c:pt>
                <c:pt idx="321" formatCode="0.00000000">
                  <c:v>0.7649576672641093</c:v>
                </c:pt>
                <c:pt idx="322" formatCode="0.00000000">
                  <c:v>0.7649576672641093</c:v>
                </c:pt>
                <c:pt idx="323" formatCode="0.00000000">
                  <c:v>0.7649576672641093</c:v>
                </c:pt>
                <c:pt idx="324" formatCode="0.00000000">
                  <c:v>0.7649576672641093</c:v>
                </c:pt>
                <c:pt idx="325" formatCode="0.00000000">
                  <c:v>0.7649576672641093</c:v>
                </c:pt>
                <c:pt idx="326" formatCode="0.00000000">
                  <c:v>0.7649576672641093</c:v>
                </c:pt>
                <c:pt idx="327" formatCode="0.00000000">
                  <c:v>0.7649576672641093</c:v>
                </c:pt>
                <c:pt idx="328" formatCode="0.00000000">
                  <c:v>0.76495766726410963</c:v>
                </c:pt>
                <c:pt idx="329" formatCode="0.00000000">
                  <c:v>0.76495766726410963</c:v>
                </c:pt>
                <c:pt idx="330" formatCode="0.00000000">
                  <c:v>0.7649576672641093</c:v>
                </c:pt>
                <c:pt idx="331" formatCode="0.00000000">
                  <c:v>0.7649576672641093</c:v>
                </c:pt>
                <c:pt idx="332" formatCode="0.00000000">
                  <c:v>0.76495766726410963</c:v>
                </c:pt>
                <c:pt idx="333" formatCode="0.00000000">
                  <c:v>0.76495766726410963</c:v>
                </c:pt>
                <c:pt idx="334" formatCode="0.00000000">
                  <c:v>0.76495766726410952</c:v>
                </c:pt>
                <c:pt idx="335" formatCode="0.00000000">
                  <c:v>0.7649576672641093</c:v>
                </c:pt>
                <c:pt idx="336" formatCode="0.00000000">
                  <c:v>0.76495766726410952</c:v>
                </c:pt>
                <c:pt idx="337" formatCode="0.00000000">
                  <c:v>0.76495766726410952</c:v>
                </c:pt>
                <c:pt idx="338" formatCode="0.00000000">
                  <c:v>0.76495766726410963</c:v>
                </c:pt>
                <c:pt idx="339" formatCode="0.00000000">
                  <c:v>0.76495766726410963</c:v>
                </c:pt>
                <c:pt idx="340" formatCode="0.00000000">
                  <c:v>0.76495766726410963</c:v>
                </c:pt>
                <c:pt idx="341" formatCode="0.00000000">
                  <c:v>0.7649576672641093</c:v>
                </c:pt>
                <c:pt idx="342" formatCode="0.00000000">
                  <c:v>0.76495766726410952</c:v>
                </c:pt>
                <c:pt idx="343" formatCode="0.00000000">
                  <c:v>0.76495766726410952</c:v>
                </c:pt>
                <c:pt idx="344" formatCode="0.00000000">
                  <c:v>0.76495766726410952</c:v>
                </c:pt>
                <c:pt idx="345" formatCode="0.00000000">
                  <c:v>0.7649576672641093</c:v>
                </c:pt>
                <c:pt idx="346" formatCode="0.00000000">
                  <c:v>0.76495766726410952</c:v>
                </c:pt>
                <c:pt idx="347" formatCode="0.00000000">
                  <c:v>0.76495766726410952</c:v>
                </c:pt>
                <c:pt idx="348" formatCode="0.00000000">
                  <c:v>0.76495766726410941</c:v>
                </c:pt>
                <c:pt idx="349" formatCode="0.00000000">
                  <c:v>0.76495766726410941</c:v>
                </c:pt>
                <c:pt idx="350" formatCode="0.00000000">
                  <c:v>0.76495766726410963</c:v>
                </c:pt>
                <c:pt idx="351" formatCode="0.00000000">
                  <c:v>0.76495766726410952</c:v>
                </c:pt>
                <c:pt idx="352" formatCode="0.00000000">
                  <c:v>0.76495766726410963</c:v>
                </c:pt>
                <c:pt idx="353" formatCode="0.00000000">
                  <c:v>0.76495766726410952</c:v>
                </c:pt>
                <c:pt idx="354" formatCode="0.00000000">
                  <c:v>0.76495766726410963</c:v>
                </c:pt>
                <c:pt idx="355" formatCode="0.00000000">
                  <c:v>0.76495766726410941</c:v>
                </c:pt>
                <c:pt idx="356" formatCode="0.00000000">
                  <c:v>0.7649576672641093</c:v>
                </c:pt>
                <c:pt idx="357" formatCode="0.00000000">
                  <c:v>0.7649576672641093</c:v>
                </c:pt>
                <c:pt idx="358" formatCode="0.00000000">
                  <c:v>0.76495766726410952</c:v>
                </c:pt>
                <c:pt idx="359" formatCode="0.00000000">
                  <c:v>0.76495766726410952</c:v>
                </c:pt>
                <c:pt idx="360" formatCode="0.00000000">
                  <c:v>0.7649576672641093</c:v>
                </c:pt>
                <c:pt idx="361" formatCode="0.00000000">
                  <c:v>0.7649576672641093</c:v>
                </c:pt>
                <c:pt idx="362" formatCode="0.00000000">
                  <c:v>0.76495766726410952</c:v>
                </c:pt>
                <c:pt idx="363" formatCode="0.00000000">
                  <c:v>0.76495766726410941</c:v>
                </c:pt>
                <c:pt idx="364" formatCode="0.00000000">
                  <c:v>0.7649576672641093</c:v>
                </c:pt>
                <c:pt idx="365" formatCode="0.00000000">
                  <c:v>0.76495766726410952</c:v>
                </c:pt>
                <c:pt idx="366" formatCode="0.00000000">
                  <c:v>0.76495766726410952</c:v>
                </c:pt>
                <c:pt idx="367" formatCode="0.00000000">
                  <c:v>0.76495766726410941</c:v>
                </c:pt>
                <c:pt idx="368" formatCode="0.00000000">
                  <c:v>0.76495766726410952</c:v>
                </c:pt>
                <c:pt idx="369" formatCode="0.00000000">
                  <c:v>0.76495766726410941</c:v>
                </c:pt>
                <c:pt idx="370" formatCode="0.00000000">
                  <c:v>0.76495766726410941</c:v>
                </c:pt>
                <c:pt idx="371" formatCode="0.00000000">
                  <c:v>0.76495766726410941</c:v>
                </c:pt>
                <c:pt idx="372" formatCode="0.00000000">
                  <c:v>0.76495766726410963</c:v>
                </c:pt>
                <c:pt idx="373" formatCode="0.00000000">
                  <c:v>0.76495766726410952</c:v>
                </c:pt>
                <c:pt idx="374" formatCode="0.00000000">
                  <c:v>0.76495766726410963</c:v>
                </c:pt>
                <c:pt idx="375" formatCode="0.00000000">
                  <c:v>0.76495766726410963</c:v>
                </c:pt>
                <c:pt idx="376" formatCode="0.00000000">
                  <c:v>0.76495766726410952</c:v>
                </c:pt>
                <c:pt idx="377" formatCode="0.00000000">
                  <c:v>0.76495766726410963</c:v>
                </c:pt>
                <c:pt idx="378" formatCode="0.00000000">
                  <c:v>0.76495766726410941</c:v>
                </c:pt>
                <c:pt idx="379" formatCode="0.00000000">
                  <c:v>0.7649576672641093</c:v>
                </c:pt>
                <c:pt idx="380" formatCode="0.00000000">
                  <c:v>0.76495766726410963</c:v>
                </c:pt>
                <c:pt idx="381" formatCode="0.00000000">
                  <c:v>0.76495766726410941</c:v>
                </c:pt>
                <c:pt idx="382" formatCode="0.00000000">
                  <c:v>0.76495766726410963</c:v>
                </c:pt>
                <c:pt idx="383" formatCode="0.00000000">
                  <c:v>0.76495766726410941</c:v>
                </c:pt>
                <c:pt idx="384" formatCode="0.00000000">
                  <c:v>0.76495766726410952</c:v>
                </c:pt>
                <c:pt idx="385" formatCode="0.00000000">
                  <c:v>0.76495766726410952</c:v>
                </c:pt>
                <c:pt idx="386" formatCode="0.00000000">
                  <c:v>0.76495766726410952</c:v>
                </c:pt>
                <c:pt idx="387" formatCode="0.00000000">
                  <c:v>0.76495766726410952</c:v>
                </c:pt>
                <c:pt idx="388" formatCode="0.00000000">
                  <c:v>0.76495766726410941</c:v>
                </c:pt>
                <c:pt idx="389" formatCode="0.00000000">
                  <c:v>0.76495766726410952</c:v>
                </c:pt>
                <c:pt idx="390" formatCode="0.00000000">
                  <c:v>0.76495766726410952</c:v>
                </c:pt>
                <c:pt idx="391" formatCode="0.00000000">
                  <c:v>0.76495766726410963</c:v>
                </c:pt>
                <c:pt idx="392" formatCode="0.00000000">
                  <c:v>0.76495766726410963</c:v>
                </c:pt>
                <c:pt idx="393" formatCode="0.00000000">
                  <c:v>0.76495766726410941</c:v>
                </c:pt>
                <c:pt idx="394" formatCode="0.00000000">
                  <c:v>0.76495766726410952</c:v>
                </c:pt>
                <c:pt idx="395" formatCode="0.00000000">
                  <c:v>0.76495766726410963</c:v>
                </c:pt>
                <c:pt idx="396" formatCode="0.00000000">
                  <c:v>0.76495766726410963</c:v>
                </c:pt>
                <c:pt idx="397" formatCode="0.00000000">
                  <c:v>0.76495766726410963</c:v>
                </c:pt>
                <c:pt idx="398" formatCode="0.00000000">
                  <c:v>0.76495766726410952</c:v>
                </c:pt>
                <c:pt idx="399" formatCode="0.00000000">
                  <c:v>0.76495766726410952</c:v>
                </c:pt>
                <c:pt idx="400" formatCode="0.00000000">
                  <c:v>0.76495766726410941</c:v>
                </c:pt>
                <c:pt idx="401" formatCode="0.00000000">
                  <c:v>0.76495766726410941</c:v>
                </c:pt>
                <c:pt idx="402" formatCode="0.00000000">
                  <c:v>0.76495766726410952</c:v>
                </c:pt>
                <c:pt idx="403" formatCode="0.00000000">
                  <c:v>0.76495766726410952</c:v>
                </c:pt>
                <c:pt idx="404" formatCode="0.00000000">
                  <c:v>0.76495766726410941</c:v>
                </c:pt>
                <c:pt idx="405" formatCode="0.00000000">
                  <c:v>0.76495766726410941</c:v>
                </c:pt>
                <c:pt idx="406" formatCode="0.00000000">
                  <c:v>0.76495766726410941</c:v>
                </c:pt>
                <c:pt idx="407" formatCode="0.00000000">
                  <c:v>0.76495766726410963</c:v>
                </c:pt>
                <c:pt idx="408" formatCode="0.00000000">
                  <c:v>0.76495766726410952</c:v>
                </c:pt>
                <c:pt idx="409" formatCode="0.00000000">
                  <c:v>0.76495766726410963</c:v>
                </c:pt>
                <c:pt idx="410" formatCode="0.00000000">
                  <c:v>0.76133777268421565</c:v>
                </c:pt>
                <c:pt idx="411" formatCode="0.00000000">
                  <c:v>0.75791354808161315</c:v>
                </c:pt>
                <c:pt idx="412" formatCode="0.00000000">
                  <c:v>0.75404112654149713</c:v>
                </c:pt>
                <c:pt idx="413" formatCode="0.00000000">
                  <c:v>0.74981992629364358</c:v>
                </c:pt>
                <c:pt idx="414" formatCode="0.00000000">
                  <c:v>0.74534697623905266</c:v>
                </c:pt>
                <c:pt idx="415" formatCode="0.00000000">
                  <c:v>0.7417087668636636</c:v>
                </c:pt>
                <c:pt idx="416" formatCode="0.00000000">
                  <c:v>0.73830207990307195</c:v>
                </c:pt>
                <c:pt idx="417" formatCode="0.00000000">
                  <c:v>0.73555002811063441</c:v>
                </c:pt>
                <c:pt idx="418" formatCode="0.00000000">
                  <c:v>0.73294032382470231</c:v>
                </c:pt>
                <c:pt idx="419" formatCode="0.00000000">
                  <c:v>0.72926941198681439</c:v>
                </c:pt>
                <c:pt idx="420" formatCode="0.00000000">
                  <c:v>0.7258628058012544</c:v>
                </c:pt>
                <c:pt idx="421" formatCode="0.00000000">
                  <c:v>0.7230342370132441</c:v>
                </c:pt>
                <c:pt idx="422" formatCode="0.00000000">
                  <c:v>0.72005470528430082</c:v>
                </c:pt>
                <c:pt idx="423" formatCode="0.00000000">
                  <c:v>0.71787261513731315</c:v>
                </c:pt>
                <c:pt idx="424" formatCode="0.00000000">
                  <c:v>0.71579924122540672</c:v>
                </c:pt>
                <c:pt idx="425" formatCode="0.00000000">
                  <c:v>0.71328055153734704</c:v>
                </c:pt>
                <c:pt idx="426" formatCode="0.00000000">
                  <c:v>0.71065924856569962</c:v>
                </c:pt>
                <c:pt idx="427" formatCode="0.00000000">
                  <c:v>0.70844513828867706</c:v>
                </c:pt>
                <c:pt idx="428" formatCode="0.00000000">
                  <c:v>0.70613154343285423</c:v>
                </c:pt>
                <c:pt idx="429" formatCode="0.00000000">
                  <c:v>0.7041699253554019</c:v>
                </c:pt>
                <c:pt idx="430" formatCode="0.00000000">
                  <c:v>0.70211287023802094</c:v>
                </c:pt>
                <c:pt idx="431" formatCode="0.00000000">
                  <c:v>0.7003628913600648</c:v>
                </c:pt>
                <c:pt idx="432" formatCode="0.00000000">
                  <c:v>0.69739625976780972</c:v>
                </c:pt>
                <c:pt idx="433" formatCode="0.00000000">
                  <c:v>0.69356585553113936</c:v>
                </c:pt>
                <c:pt idx="434" formatCode="0.00000000">
                  <c:v>0.68958711203225298</c:v>
                </c:pt>
                <c:pt idx="435" formatCode="0.00000000">
                  <c:v>0.68550329771883656</c:v>
                </c:pt>
                <c:pt idx="436" formatCode="0.00000000">
                  <c:v>0.68135429814378423</c:v>
                </c:pt>
                <c:pt idx="437" formatCode="0.00000000">
                  <c:v>0.67863566675462839</c:v>
                </c:pt>
                <c:pt idx="438" formatCode="0.00000000">
                  <c:v>0.67575129140904744</c:v>
                </c:pt>
                <c:pt idx="439" formatCode="0.00000000">
                  <c:v>0.67300076178715951</c:v>
                </c:pt>
                <c:pt idx="440" formatCode="0.00000000">
                  <c:v>0.67011892860187372</c:v>
                </c:pt>
                <c:pt idx="441" formatCode="0.00000000">
                  <c:v>0.66713437889536631</c:v>
                </c:pt>
                <c:pt idx="442" formatCode="0.00000000">
                  <c:v>0.66407420355389735</c:v>
                </c:pt>
                <c:pt idx="443" formatCode="0.00000000">
                  <c:v>0.66139685727795017</c:v>
                </c:pt>
                <c:pt idx="444" formatCode="0.00000000">
                  <c:v>0.65885037925174383</c:v>
                </c:pt>
                <c:pt idx="445" formatCode="0.00000000">
                  <c:v>0.65603244498710034</c:v>
                </c:pt>
                <c:pt idx="446" formatCode="0.00000000">
                  <c:v>0.65318160901744382</c:v>
                </c:pt>
                <c:pt idx="447" formatCode="0.00000000">
                  <c:v>0.65148703674293074</c:v>
                </c:pt>
                <c:pt idx="448" formatCode="0.00000000">
                  <c:v>0.64880134567745895</c:v>
                </c:pt>
                <c:pt idx="449" formatCode="0.00000000">
                  <c:v>0.64185434887080273</c:v>
                </c:pt>
                <c:pt idx="450" formatCode="0.00000000">
                  <c:v>0.63536886583801511</c:v>
                </c:pt>
                <c:pt idx="451" formatCode="0.00000000">
                  <c:v>0.63085920088024217</c:v>
                </c:pt>
                <c:pt idx="452" formatCode="0.00000000">
                  <c:v>0.62655998695383208</c:v>
                </c:pt>
                <c:pt idx="453" formatCode="0.00000000">
                  <c:v>0.62274369568240462</c:v>
                </c:pt>
                <c:pt idx="454" formatCode="0.00000000">
                  <c:v>0.61881082282263378</c:v>
                </c:pt>
                <c:pt idx="455" formatCode="0.00000000">
                  <c:v>0.61478737311796194</c:v>
                </c:pt>
                <c:pt idx="456" formatCode="0.00000000">
                  <c:v>0.61094764257788658</c:v>
                </c:pt>
                <c:pt idx="457" formatCode="0.00000000">
                  <c:v>0.60704058838198249</c:v>
                </c:pt>
                <c:pt idx="458" formatCode="0.00000000">
                  <c:v>0.60331499388748477</c:v>
                </c:pt>
                <c:pt idx="459" formatCode="0.00000000">
                  <c:v>0.59959138910718524</c:v>
                </c:pt>
                <c:pt idx="460" formatCode="0.00000000">
                  <c:v>0.59156650416594181</c:v>
                </c:pt>
                <c:pt idx="461" formatCode="0.00000000">
                  <c:v>0.58266217977908286</c:v>
                </c:pt>
                <c:pt idx="462" formatCode="0.00000000">
                  <c:v>0.57411641879035236</c:v>
                </c:pt>
                <c:pt idx="463" formatCode="0.00000000">
                  <c:v>0.56590799047222973</c:v>
                </c:pt>
                <c:pt idx="464" formatCode="0.00000000">
                  <c:v>0.55750210855195281</c:v>
                </c:pt>
                <c:pt idx="465" formatCode="0.00000000">
                  <c:v>0.55142171173144805</c:v>
                </c:pt>
                <c:pt idx="466" formatCode="0.00000000">
                  <c:v>0.54504020495603689</c:v>
                </c:pt>
                <c:pt idx="467" formatCode="0.00000000">
                  <c:v>0.53839548737733589</c:v>
                </c:pt>
                <c:pt idx="468" formatCode="0.00000000">
                  <c:v>0.5319751993429096</c:v>
                </c:pt>
                <c:pt idx="469" formatCode="0.00000000">
                  <c:v>0.52664222694808283</c:v>
                </c:pt>
                <c:pt idx="470" formatCode="0.00000000">
                  <c:v>0.5214593030145408</c:v>
                </c:pt>
                <c:pt idx="471" formatCode="0.00000000">
                  <c:v>0.51766680966061784</c:v>
                </c:pt>
                <c:pt idx="472" formatCode="0.00000000">
                  <c:v>0.51354474438169784</c:v>
                </c:pt>
                <c:pt idx="473" formatCode="0.00000000">
                  <c:v>0.51080460731811539</c:v>
                </c:pt>
                <c:pt idx="474" formatCode="0.00000000">
                  <c:v>0.5078020056281356</c:v>
                </c:pt>
                <c:pt idx="475" formatCode="0.00000000">
                  <c:v>0.50668994654716992</c:v>
                </c:pt>
                <c:pt idx="476" formatCode="0.00000000">
                  <c:v>0.50521881096951637</c:v>
                </c:pt>
                <c:pt idx="477" formatCode="0.00000000">
                  <c:v>0.50412406961156342</c:v>
                </c:pt>
                <c:pt idx="478" formatCode="0.00000000">
                  <c:v>0.50339830114733664</c:v>
                </c:pt>
                <c:pt idx="479" formatCode="0.00000000">
                  <c:v>0.50339830114733664</c:v>
                </c:pt>
                <c:pt idx="480" formatCode="0.00000000">
                  <c:v>0.50303662652933034</c:v>
                </c:pt>
                <c:pt idx="481" formatCode="0.00000000">
                  <c:v>0.50376078127674173</c:v>
                </c:pt>
                <c:pt idx="482" formatCode="0.00000000">
                  <c:v>0.50412406961156342</c:v>
                </c:pt>
                <c:pt idx="483" formatCode="0.00000000">
                  <c:v>0.50558535930773352</c:v>
                </c:pt>
                <c:pt idx="484" formatCode="0.00000000">
                  <c:v>0.50743048438862381</c:v>
                </c:pt>
                <c:pt idx="485" formatCode="0.00000000">
                  <c:v>0.51042629656541483</c:v>
                </c:pt>
                <c:pt idx="486" formatCode="0.00000000">
                  <c:v>0.51354474438169784</c:v>
                </c:pt>
                <c:pt idx="487" formatCode="0.00000000">
                  <c:v>0.51808428247399974</c:v>
                </c:pt>
                <c:pt idx="488" formatCode="0.00000000">
                  <c:v>0.52317066502008014</c:v>
                </c:pt>
                <c:pt idx="489" formatCode="0.00000000">
                  <c:v>0.52796115120682729</c:v>
                </c:pt>
                <c:pt idx="490" formatCode="0.00000000">
                  <c:v>0.53333265387803341</c:v>
                </c:pt>
                <c:pt idx="491" formatCode="0.00000000">
                  <c:v>0.53980006657698576</c:v>
                </c:pt>
                <c:pt idx="492" formatCode="0.00000000">
                  <c:v>0.54649440603730459</c:v>
                </c:pt>
                <c:pt idx="493" formatCode="0.00000000">
                  <c:v>0.55342782904977783</c:v>
                </c:pt>
                <c:pt idx="494" formatCode="0.00000000">
                  <c:v>0.5611366413718385</c:v>
                </c:pt>
                <c:pt idx="495" formatCode="0.00000000">
                  <c:v>0.56969789340972499</c:v>
                </c:pt>
                <c:pt idx="496" formatCode="0.00000000">
                  <c:v>0.5792020754657109</c:v>
                </c:pt>
                <c:pt idx="497" formatCode="0.00000000">
                  <c:v>0.58796031453908626</c:v>
                </c:pt>
                <c:pt idx="498" formatCode="0.00000000">
                  <c:v>0.5970907167458912</c:v>
                </c:pt>
                <c:pt idx="499" formatCode="0.00000000">
                  <c:v>0.60308788110715883</c:v>
                </c:pt>
                <c:pt idx="500" formatCode="0.00000000">
                  <c:v>0.60680255661207261</c:v>
                </c:pt>
                <c:pt idx="501" formatCode="0.00000000">
                  <c:v>0.61020064045463573</c:v>
                </c:pt>
                <c:pt idx="502" formatCode="0.00000000">
                  <c:v>0.61400513964049541</c:v>
                </c:pt>
                <c:pt idx="503" formatCode="0.00000000">
                  <c:v>0.61853661319307984</c:v>
                </c:pt>
                <c:pt idx="504" formatCode="0.00000000">
                  <c:v>0.62332024730341851</c:v>
                </c:pt>
                <c:pt idx="505" formatCode="0.00000000">
                  <c:v>0.6271618358216956</c:v>
                </c:pt>
                <c:pt idx="506" formatCode="0.00000000">
                  <c:v>0.63117416160745166</c:v>
                </c:pt>
                <c:pt idx="507" formatCode="0.00000000">
                  <c:v>0.63669817351671476</c:v>
                </c:pt>
                <c:pt idx="508" formatCode="0.00000000">
                  <c:v>0.64291933345302887</c:v>
                </c:pt>
                <c:pt idx="509" formatCode="0.00000000">
                  <c:v>0.64842341264902026</c:v>
                </c:pt>
                <c:pt idx="510" formatCode="0.00000000">
                  <c:v>0.65318160901744382</c:v>
                </c:pt>
                <c:pt idx="511" formatCode="0.00000000">
                  <c:v>0.65583713079682071</c:v>
                </c:pt>
                <c:pt idx="512" formatCode="0.00000000">
                  <c:v>0.65885037925174383</c:v>
                </c:pt>
                <c:pt idx="513" formatCode="0.00000000">
                  <c:v>0.66139685727795017</c:v>
                </c:pt>
                <c:pt idx="514" formatCode="0.00000000">
                  <c:v>0.66430353990335711</c:v>
                </c:pt>
                <c:pt idx="515" formatCode="0.00000000">
                  <c:v>0.66737705199512276</c:v>
                </c:pt>
                <c:pt idx="516" formatCode="0.00000000">
                  <c:v>0.6706321807104928</c:v>
                </c:pt>
                <c:pt idx="517" formatCode="0.00000000">
                  <c:v>0.67381242508445971</c:v>
                </c:pt>
                <c:pt idx="518" formatCode="0.00000000">
                  <c:v>0.67746523589150598</c:v>
                </c:pt>
                <c:pt idx="519" formatCode="0.00000000">
                  <c:v>0.68073969005745683</c:v>
                </c:pt>
                <c:pt idx="520" formatCode="0.00000000">
                  <c:v>0.68452141124169519</c:v>
                </c:pt>
                <c:pt idx="521" formatCode="0.00000000">
                  <c:v>0.68854197797441152</c:v>
                </c:pt>
                <c:pt idx="522" formatCode="0.00000000">
                  <c:v>0.69282475558100087</c:v>
                </c:pt>
                <c:pt idx="523" formatCode="0.00000000">
                  <c:v>0.69739625976780972</c:v>
                </c:pt>
                <c:pt idx="524" formatCode="0.00000000">
                  <c:v>0.70093604335691473</c:v>
                </c:pt>
                <c:pt idx="525" formatCode="0.00000000">
                  <c:v>0.70292091105059695</c:v>
                </c:pt>
                <c:pt idx="526" formatCode="0.00000000">
                  <c:v>0.70481172655202484</c:v>
                </c:pt>
                <c:pt idx="527" formatCode="0.00000000">
                  <c:v>0.70750196032189427</c:v>
                </c:pt>
                <c:pt idx="528" formatCode="0.00000000">
                  <c:v>0.71015581951816475</c:v>
                </c:pt>
                <c:pt idx="529" formatCode="0.00000000">
                  <c:v>0.71247537315015153</c:v>
                </c:pt>
                <c:pt idx="530" formatCode="0.00000000">
                  <c:v>0.71466018468031922</c:v>
                </c:pt>
                <c:pt idx="531" formatCode="0.00000000">
                  <c:v>0.71697119471042459</c:v>
                </c:pt>
                <c:pt idx="532" formatCode="0.00000000">
                  <c:v>0.71910566925211894</c:v>
                </c:pt>
                <c:pt idx="533" formatCode="0.00000000">
                  <c:v>0.72201822810950489</c:v>
                </c:pt>
                <c:pt idx="534" formatCode="0.00000000">
                  <c:v>0.72513882688527553</c:v>
                </c:pt>
                <c:pt idx="535" formatCode="0.00000000">
                  <c:v>0.72887838740169508</c:v>
                </c:pt>
                <c:pt idx="536" formatCode="0.00000000">
                  <c:v>0.73294032382470231</c:v>
                </c:pt>
                <c:pt idx="537" formatCode="0.00000000">
                  <c:v>0.73599851062495758</c:v>
                </c:pt>
                <c:pt idx="538" formatCode="0.00000000">
                  <c:v>0.73925309474266054</c:v>
                </c:pt>
                <c:pt idx="539" formatCode="0.00000000">
                  <c:v>0.74272362283025817</c:v>
                </c:pt>
                <c:pt idx="540" formatCode="0.00000000">
                  <c:v>0.74588700313588763</c:v>
                </c:pt>
                <c:pt idx="541" formatCode="0.00000000">
                  <c:v>0.75040458854697223</c:v>
                </c:pt>
                <c:pt idx="542" formatCode="0.00000000">
                  <c:v>0.75530461505105884</c:v>
                </c:pt>
                <c:pt idx="543" formatCode="0.00000000">
                  <c:v>0.75994550553810258</c:v>
                </c:pt>
                <c:pt idx="544" formatCode="0.00000000">
                  <c:v>0.76495766726410952</c:v>
                </c:pt>
                <c:pt idx="545" formatCode="0.00000000">
                  <c:v>0.76495766726410952</c:v>
                </c:pt>
                <c:pt idx="546" formatCode="0.00000000">
                  <c:v>0.76495766726410963</c:v>
                </c:pt>
                <c:pt idx="547" formatCode="0.00000000">
                  <c:v>0.76495766726410952</c:v>
                </c:pt>
                <c:pt idx="548" formatCode="0.00000000">
                  <c:v>0.76495766726410941</c:v>
                </c:pt>
                <c:pt idx="549" formatCode="0.00000000">
                  <c:v>0.76495766726410952</c:v>
                </c:pt>
                <c:pt idx="550" formatCode="0.00000000">
                  <c:v>0.76495766726410952</c:v>
                </c:pt>
                <c:pt idx="551" formatCode="0.00000000">
                  <c:v>0.76495766726410952</c:v>
                </c:pt>
                <c:pt idx="552" formatCode="0.00000000">
                  <c:v>0.76495766726410941</c:v>
                </c:pt>
                <c:pt idx="553" formatCode="0.00000000">
                  <c:v>0.76495766726410952</c:v>
                </c:pt>
                <c:pt idx="554" formatCode="0.00000000">
                  <c:v>0.7649576672641093</c:v>
                </c:pt>
                <c:pt idx="555" formatCode="0.00000000">
                  <c:v>0.76495766726410963</c:v>
                </c:pt>
                <c:pt idx="556" formatCode="0.00000000">
                  <c:v>0.76495766726410963</c:v>
                </c:pt>
                <c:pt idx="557" formatCode="0.00000000">
                  <c:v>0.76495766726410941</c:v>
                </c:pt>
                <c:pt idx="558" formatCode="0.00000000">
                  <c:v>0.76495766726410952</c:v>
                </c:pt>
                <c:pt idx="559" formatCode="0.00000000">
                  <c:v>0.76495766726410952</c:v>
                </c:pt>
                <c:pt idx="560" formatCode="0.00000000">
                  <c:v>0.76495766726410963</c:v>
                </c:pt>
                <c:pt idx="561" formatCode="0.00000000">
                  <c:v>0.76495766726410952</c:v>
                </c:pt>
                <c:pt idx="562" formatCode="0.00000000">
                  <c:v>0.76495766726410963</c:v>
                </c:pt>
                <c:pt idx="563" formatCode="0.00000000">
                  <c:v>0.76495766726410952</c:v>
                </c:pt>
                <c:pt idx="564" formatCode="0.00000000">
                  <c:v>0.76495766726410941</c:v>
                </c:pt>
                <c:pt idx="565" formatCode="0.00000000">
                  <c:v>0.76495766726410941</c:v>
                </c:pt>
                <c:pt idx="566" formatCode="0.00000000">
                  <c:v>0.76495766726410952</c:v>
                </c:pt>
                <c:pt idx="567" formatCode="0.00000000">
                  <c:v>0.76495766726410941</c:v>
                </c:pt>
                <c:pt idx="568" formatCode="0.00000000">
                  <c:v>0.76495766726410952</c:v>
                </c:pt>
                <c:pt idx="569" formatCode="0.00000000">
                  <c:v>0.76495766726410941</c:v>
                </c:pt>
                <c:pt idx="570" formatCode="0.00000000">
                  <c:v>0.76495766726410952</c:v>
                </c:pt>
                <c:pt idx="571" formatCode="0.00000000">
                  <c:v>0.76495766726410941</c:v>
                </c:pt>
                <c:pt idx="572" formatCode="0.00000000">
                  <c:v>0.76495766726410963</c:v>
                </c:pt>
                <c:pt idx="573" formatCode="0.00000000">
                  <c:v>0.76495766726410952</c:v>
                </c:pt>
                <c:pt idx="574" formatCode="0.00000000">
                  <c:v>0.76495766726410963</c:v>
                </c:pt>
                <c:pt idx="575" formatCode="0.00000000">
                  <c:v>0.76495766726410952</c:v>
                </c:pt>
                <c:pt idx="576" formatCode="0.00000000">
                  <c:v>0.76495766726410941</c:v>
                </c:pt>
                <c:pt idx="577" formatCode="0.00000000">
                  <c:v>0.76495766726410941</c:v>
                </c:pt>
                <c:pt idx="578" formatCode="0.00000000">
                  <c:v>0.76495766726410941</c:v>
                </c:pt>
                <c:pt idx="579" formatCode="0.00000000">
                  <c:v>0.76495766726410952</c:v>
                </c:pt>
                <c:pt idx="580" formatCode="0.00000000">
                  <c:v>0.7649576672641093</c:v>
                </c:pt>
                <c:pt idx="581" formatCode="0.00000000">
                  <c:v>0.76495766726410952</c:v>
                </c:pt>
                <c:pt idx="582" formatCode="0.00000000">
                  <c:v>0.7649576672641093</c:v>
                </c:pt>
                <c:pt idx="583" formatCode="0.00000000">
                  <c:v>0.76495766726410952</c:v>
                </c:pt>
                <c:pt idx="584" formatCode="0.00000000">
                  <c:v>0.7649576672641093</c:v>
                </c:pt>
                <c:pt idx="585" formatCode="0.00000000">
                  <c:v>0.76495766726410941</c:v>
                </c:pt>
                <c:pt idx="586" formatCode="0.00000000">
                  <c:v>0.76495766726410963</c:v>
                </c:pt>
                <c:pt idx="587" formatCode="0.00000000">
                  <c:v>0.76495766726410963</c:v>
                </c:pt>
                <c:pt idx="588" formatCode="0.00000000">
                  <c:v>0.76495766726410952</c:v>
                </c:pt>
                <c:pt idx="589" formatCode="0.00000000">
                  <c:v>0.76495766726410963</c:v>
                </c:pt>
                <c:pt idx="590" formatCode="0.00000000">
                  <c:v>0.76495766726410963</c:v>
                </c:pt>
                <c:pt idx="591" formatCode="0.00000000">
                  <c:v>0.76495766726410941</c:v>
                </c:pt>
                <c:pt idx="592" formatCode="0.00000000">
                  <c:v>0.76495766726410952</c:v>
                </c:pt>
                <c:pt idx="593" formatCode="0.00000000">
                  <c:v>0.76495766726410952</c:v>
                </c:pt>
                <c:pt idx="594" formatCode="0.00000000">
                  <c:v>0.7649576672641093</c:v>
                </c:pt>
                <c:pt idx="595" formatCode="0.00000000">
                  <c:v>0.76495766726410952</c:v>
                </c:pt>
                <c:pt idx="596" formatCode="0.00000000">
                  <c:v>0.76495766726410952</c:v>
                </c:pt>
                <c:pt idx="597" formatCode="0.00000000">
                  <c:v>0.7649576672641093</c:v>
                </c:pt>
                <c:pt idx="598" formatCode="0.00000000">
                  <c:v>0.76495766726410963</c:v>
                </c:pt>
                <c:pt idx="599" formatCode="0.00000000">
                  <c:v>0.76495766726410963</c:v>
                </c:pt>
                <c:pt idx="600" formatCode="0.00000000">
                  <c:v>0.76495766726410963</c:v>
                </c:pt>
                <c:pt idx="601" formatCode="0.00000000">
                  <c:v>0.76495766726410952</c:v>
                </c:pt>
                <c:pt idx="602" formatCode="0.00000000">
                  <c:v>0.76495766726410952</c:v>
                </c:pt>
                <c:pt idx="603" formatCode="0.00000000">
                  <c:v>0.7649576672641093</c:v>
                </c:pt>
                <c:pt idx="604" formatCode="0.00000000">
                  <c:v>0.76495766726410952</c:v>
                </c:pt>
                <c:pt idx="605" formatCode="0.00000000">
                  <c:v>0.76495766726410963</c:v>
                </c:pt>
                <c:pt idx="606" formatCode="0.00000000">
                  <c:v>0.76495766726410963</c:v>
                </c:pt>
                <c:pt idx="607" formatCode="0.00000000">
                  <c:v>0.7649576672641093</c:v>
                </c:pt>
                <c:pt idx="608" formatCode="0.00000000">
                  <c:v>0.76495766726410963</c:v>
                </c:pt>
                <c:pt idx="609" formatCode="0.00000000">
                  <c:v>0.7649576672641093</c:v>
                </c:pt>
                <c:pt idx="610" formatCode="0.00000000">
                  <c:v>0.7649576672641093</c:v>
                </c:pt>
                <c:pt idx="611" formatCode="0.00000000">
                  <c:v>0.7649576672641093</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numCache>
            </c:numRef>
          </c:yVal>
          <c:smooth val="1"/>
          <c:extLst>
            <c:ext xmlns:c16="http://schemas.microsoft.com/office/drawing/2014/chart" uri="{C3380CC4-5D6E-409C-BE32-E72D297353CC}">
              <c16:uniqueId val="{00000000-795F-4B22-BE06-031528FA1BB3}"/>
            </c:ext>
          </c:extLst>
        </c:ser>
        <c:ser>
          <c:idx val="1"/>
          <c:order val="1"/>
          <c:tx>
            <c:v>Exhaust Valve Flow Coefficient</c:v>
          </c:tx>
          <c:spPr>
            <a:ln w="38100" cap="rnd">
              <a:solidFill>
                <a:schemeClr val="accent2"/>
              </a:solidFill>
              <a:round/>
            </a:ln>
            <a:effectLst/>
          </c:spPr>
          <c:marker>
            <c:symbol val="circle"/>
            <c:size val="5"/>
            <c:spPr>
              <a:noFill/>
              <a:ln w="9525">
                <a:noFill/>
              </a:ln>
              <a:effectLst/>
            </c:spPr>
          </c:marker>
          <c:xVal>
            <c:numRef>
              <c:f>[2]Sheet2!$A$3:$A$723</c:f>
              <c:numCache>
                <c:formatCode>General</c:formatCode>
                <c:ptCount val="72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pt idx="720">
                  <c:v>360</c:v>
                </c:pt>
              </c:numCache>
            </c:numRef>
          </c:xVal>
          <c:yVal>
            <c:numRef>
              <c:f>[2]Sheet2!$L$3:$L$723</c:f>
              <c:numCache>
                <c:formatCode>0.00000000</c:formatCode>
                <c:ptCount val="721"/>
                <c:pt idx="0">
                  <c:v>0.62179305347505454</c:v>
                </c:pt>
                <c:pt idx="1">
                  <c:v>0.62179305347505454</c:v>
                </c:pt>
                <c:pt idx="2">
                  <c:v>0.62179305347505454</c:v>
                </c:pt>
                <c:pt idx="3">
                  <c:v>0.62179305347505454</c:v>
                </c:pt>
                <c:pt idx="4">
                  <c:v>0.62179305347505454</c:v>
                </c:pt>
                <c:pt idx="5">
                  <c:v>0.62179305347505454</c:v>
                </c:pt>
                <c:pt idx="6">
                  <c:v>0.62179305347505454</c:v>
                </c:pt>
                <c:pt idx="7">
                  <c:v>0.62179305347505454</c:v>
                </c:pt>
                <c:pt idx="8">
                  <c:v>0.62179305347505454</c:v>
                </c:pt>
                <c:pt idx="9">
                  <c:v>0.62179305347505454</c:v>
                </c:pt>
                <c:pt idx="10">
                  <c:v>0.62179305347505454</c:v>
                </c:pt>
                <c:pt idx="11">
                  <c:v>0.62179305347505454</c:v>
                </c:pt>
                <c:pt idx="12">
                  <c:v>0.62179305347505454</c:v>
                </c:pt>
                <c:pt idx="13">
                  <c:v>0.62179305347505454</c:v>
                </c:pt>
                <c:pt idx="14">
                  <c:v>0.62179305347505454</c:v>
                </c:pt>
                <c:pt idx="15">
                  <c:v>0.62179305347505454</c:v>
                </c:pt>
                <c:pt idx="16">
                  <c:v>0.62179305347505454</c:v>
                </c:pt>
                <c:pt idx="17">
                  <c:v>0.62179305347505454</c:v>
                </c:pt>
                <c:pt idx="18">
                  <c:v>0.62179305347505454</c:v>
                </c:pt>
                <c:pt idx="19">
                  <c:v>0.62179305347505454</c:v>
                </c:pt>
                <c:pt idx="20">
                  <c:v>0.62179305347505454</c:v>
                </c:pt>
                <c:pt idx="21">
                  <c:v>0.62179305347505454</c:v>
                </c:pt>
                <c:pt idx="22">
                  <c:v>0.62179305347505454</c:v>
                </c:pt>
                <c:pt idx="23">
                  <c:v>0.62179305347505454</c:v>
                </c:pt>
                <c:pt idx="24">
                  <c:v>0.62179305347505454</c:v>
                </c:pt>
                <c:pt idx="25">
                  <c:v>0.62179305347505454</c:v>
                </c:pt>
                <c:pt idx="26">
                  <c:v>0.62179305347505454</c:v>
                </c:pt>
                <c:pt idx="27">
                  <c:v>0.62179305347505454</c:v>
                </c:pt>
                <c:pt idx="28">
                  <c:v>0.62179305347505454</c:v>
                </c:pt>
                <c:pt idx="29">
                  <c:v>0.62179305347505454</c:v>
                </c:pt>
                <c:pt idx="30">
                  <c:v>0.62179305347505454</c:v>
                </c:pt>
                <c:pt idx="31">
                  <c:v>0.62179305347505454</c:v>
                </c:pt>
                <c:pt idx="32">
                  <c:v>0.62179305347505454</c:v>
                </c:pt>
                <c:pt idx="33">
                  <c:v>0.62179305347505454</c:v>
                </c:pt>
                <c:pt idx="34">
                  <c:v>0.62179305347505454</c:v>
                </c:pt>
                <c:pt idx="35">
                  <c:v>0.62179305347505454</c:v>
                </c:pt>
                <c:pt idx="36">
                  <c:v>0.62179305347505454</c:v>
                </c:pt>
                <c:pt idx="37">
                  <c:v>0.62179305347505454</c:v>
                </c:pt>
                <c:pt idx="38">
                  <c:v>0.62179305347505454</c:v>
                </c:pt>
                <c:pt idx="39">
                  <c:v>0.62179305347505454</c:v>
                </c:pt>
                <c:pt idx="40">
                  <c:v>0.62179305347505454</c:v>
                </c:pt>
                <c:pt idx="41">
                  <c:v>0.62179305347505454</c:v>
                </c:pt>
                <c:pt idx="42">
                  <c:v>0.62179305347505454</c:v>
                </c:pt>
                <c:pt idx="43">
                  <c:v>0.62179305347505454</c:v>
                </c:pt>
                <c:pt idx="44">
                  <c:v>0.62179305347505454</c:v>
                </c:pt>
                <c:pt idx="45">
                  <c:v>0.62179305347505454</c:v>
                </c:pt>
                <c:pt idx="46">
                  <c:v>0.62179305347505454</c:v>
                </c:pt>
                <c:pt idx="47">
                  <c:v>0.62179305347505454</c:v>
                </c:pt>
                <c:pt idx="48">
                  <c:v>0.62179305347505454</c:v>
                </c:pt>
                <c:pt idx="49">
                  <c:v>0.62179305347505454</c:v>
                </c:pt>
                <c:pt idx="50">
                  <c:v>0.62179305347505454</c:v>
                </c:pt>
                <c:pt idx="51">
                  <c:v>0.62179305347505454</c:v>
                </c:pt>
                <c:pt idx="52">
                  <c:v>0.62179305347505454</c:v>
                </c:pt>
                <c:pt idx="53">
                  <c:v>0.62179305347505454</c:v>
                </c:pt>
                <c:pt idx="54">
                  <c:v>0.62179305347505454</c:v>
                </c:pt>
                <c:pt idx="55">
                  <c:v>0.62179305347505454</c:v>
                </c:pt>
                <c:pt idx="56">
                  <c:v>0.62179305347505454</c:v>
                </c:pt>
                <c:pt idx="57">
                  <c:v>0.62179305347505454</c:v>
                </c:pt>
                <c:pt idx="58">
                  <c:v>0.62179305347505454</c:v>
                </c:pt>
                <c:pt idx="59">
                  <c:v>0.62179305347505454</c:v>
                </c:pt>
                <c:pt idx="60">
                  <c:v>0.62179305347505454</c:v>
                </c:pt>
                <c:pt idx="61">
                  <c:v>0.62179305347505454</c:v>
                </c:pt>
                <c:pt idx="62">
                  <c:v>0.62179305347505454</c:v>
                </c:pt>
                <c:pt idx="63">
                  <c:v>0.62179305347505454</c:v>
                </c:pt>
                <c:pt idx="64">
                  <c:v>0.62179305347505454</c:v>
                </c:pt>
                <c:pt idx="65">
                  <c:v>0.62179305347505454</c:v>
                </c:pt>
                <c:pt idx="66">
                  <c:v>0.62179305347505454</c:v>
                </c:pt>
                <c:pt idx="67">
                  <c:v>0.62179305347505454</c:v>
                </c:pt>
                <c:pt idx="68">
                  <c:v>0.62179305347505454</c:v>
                </c:pt>
                <c:pt idx="69">
                  <c:v>0.62179305347505454</c:v>
                </c:pt>
                <c:pt idx="70">
                  <c:v>0.62179305347505454</c:v>
                </c:pt>
                <c:pt idx="71">
                  <c:v>0.62179305347505454</c:v>
                </c:pt>
                <c:pt idx="72">
                  <c:v>0.62179305347505454</c:v>
                </c:pt>
                <c:pt idx="73">
                  <c:v>0.62179305347505454</c:v>
                </c:pt>
                <c:pt idx="74">
                  <c:v>0.62179305347505454</c:v>
                </c:pt>
                <c:pt idx="75">
                  <c:v>0.62179305347505454</c:v>
                </c:pt>
                <c:pt idx="76">
                  <c:v>0.62179305347505454</c:v>
                </c:pt>
                <c:pt idx="77">
                  <c:v>0.62179305347505454</c:v>
                </c:pt>
                <c:pt idx="78">
                  <c:v>0.62179305347505454</c:v>
                </c:pt>
                <c:pt idx="79">
                  <c:v>0.62179305347505454</c:v>
                </c:pt>
                <c:pt idx="80">
                  <c:v>0.62179305347505454</c:v>
                </c:pt>
                <c:pt idx="81">
                  <c:v>0.62179305347505454</c:v>
                </c:pt>
                <c:pt idx="82">
                  <c:v>0.62179305347505454</c:v>
                </c:pt>
                <c:pt idx="83">
                  <c:v>0.62179305347505454</c:v>
                </c:pt>
                <c:pt idx="84">
                  <c:v>0.62179305347505454</c:v>
                </c:pt>
                <c:pt idx="85">
                  <c:v>0.62179305347505454</c:v>
                </c:pt>
                <c:pt idx="86">
                  <c:v>0.62179305347505454</c:v>
                </c:pt>
                <c:pt idx="87">
                  <c:v>0.62179305347505454</c:v>
                </c:pt>
                <c:pt idx="88">
                  <c:v>0.62179305347505454</c:v>
                </c:pt>
                <c:pt idx="89">
                  <c:v>0.62179305347505454</c:v>
                </c:pt>
                <c:pt idx="90">
                  <c:v>0.62179305347505454</c:v>
                </c:pt>
                <c:pt idx="91">
                  <c:v>0.62179305347505454</c:v>
                </c:pt>
                <c:pt idx="92">
                  <c:v>0.62179305347505454</c:v>
                </c:pt>
                <c:pt idx="93">
                  <c:v>0.62179305347505454</c:v>
                </c:pt>
                <c:pt idx="94">
                  <c:v>0.62179305347505454</c:v>
                </c:pt>
                <c:pt idx="95">
                  <c:v>0.62179305347505465</c:v>
                </c:pt>
                <c:pt idx="96">
                  <c:v>0.62179305347505465</c:v>
                </c:pt>
                <c:pt idx="97">
                  <c:v>0.62179305347505442</c:v>
                </c:pt>
                <c:pt idx="98">
                  <c:v>0.62179305347505442</c:v>
                </c:pt>
                <c:pt idx="99">
                  <c:v>0.62179305347505442</c:v>
                </c:pt>
                <c:pt idx="100">
                  <c:v>0.62179305347505442</c:v>
                </c:pt>
                <c:pt idx="101">
                  <c:v>0.62179305347505442</c:v>
                </c:pt>
                <c:pt idx="102">
                  <c:v>0.62179305347505454</c:v>
                </c:pt>
                <c:pt idx="103">
                  <c:v>0.62179305347505454</c:v>
                </c:pt>
                <c:pt idx="104">
                  <c:v>0.62179305347505454</c:v>
                </c:pt>
                <c:pt idx="105">
                  <c:v>0.62179305347505454</c:v>
                </c:pt>
                <c:pt idx="106">
                  <c:v>0.62179305347505465</c:v>
                </c:pt>
                <c:pt idx="107">
                  <c:v>0.62179305347505454</c:v>
                </c:pt>
                <c:pt idx="108">
                  <c:v>0.62179305347505454</c:v>
                </c:pt>
                <c:pt idx="109">
                  <c:v>0.62179305347505442</c:v>
                </c:pt>
                <c:pt idx="110">
                  <c:v>0.62179305347505454</c:v>
                </c:pt>
                <c:pt idx="111">
                  <c:v>0.62179305347505454</c:v>
                </c:pt>
                <c:pt idx="112">
                  <c:v>0.62179305347505465</c:v>
                </c:pt>
                <c:pt idx="113">
                  <c:v>0.62179305347505465</c:v>
                </c:pt>
                <c:pt idx="114">
                  <c:v>0.62179305347505454</c:v>
                </c:pt>
                <c:pt idx="115">
                  <c:v>0.62179305347505442</c:v>
                </c:pt>
                <c:pt idx="116">
                  <c:v>0.62179305347505465</c:v>
                </c:pt>
                <c:pt idx="117">
                  <c:v>0.62179305347505442</c:v>
                </c:pt>
                <c:pt idx="118">
                  <c:v>0.62179305347505454</c:v>
                </c:pt>
                <c:pt idx="119">
                  <c:v>0.62179305347505454</c:v>
                </c:pt>
                <c:pt idx="120">
                  <c:v>0.62179305347505454</c:v>
                </c:pt>
                <c:pt idx="121">
                  <c:v>0.62179305347505454</c:v>
                </c:pt>
                <c:pt idx="122">
                  <c:v>0.62179305347505454</c:v>
                </c:pt>
                <c:pt idx="123">
                  <c:v>0.62179305347505442</c:v>
                </c:pt>
                <c:pt idx="124">
                  <c:v>0.62179305347505454</c:v>
                </c:pt>
                <c:pt idx="125">
                  <c:v>0.62179305347505442</c:v>
                </c:pt>
                <c:pt idx="126">
                  <c:v>0.62179305347505465</c:v>
                </c:pt>
                <c:pt idx="127">
                  <c:v>0.62179305347505465</c:v>
                </c:pt>
                <c:pt idx="128">
                  <c:v>0.62179305347505454</c:v>
                </c:pt>
                <c:pt idx="129">
                  <c:v>0.62179305347505465</c:v>
                </c:pt>
                <c:pt idx="130">
                  <c:v>0.62179305347505454</c:v>
                </c:pt>
                <c:pt idx="131">
                  <c:v>0.62179305347505454</c:v>
                </c:pt>
                <c:pt idx="132">
                  <c:v>0.62179305347505454</c:v>
                </c:pt>
                <c:pt idx="133">
                  <c:v>0.62179305347505442</c:v>
                </c:pt>
                <c:pt idx="134">
                  <c:v>0.62179305347505465</c:v>
                </c:pt>
                <c:pt idx="135">
                  <c:v>0.62179305347505454</c:v>
                </c:pt>
                <c:pt idx="136">
                  <c:v>0.62179305347505465</c:v>
                </c:pt>
                <c:pt idx="137">
                  <c:v>0.62179305347505465</c:v>
                </c:pt>
                <c:pt idx="138">
                  <c:v>0.62179305347505454</c:v>
                </c:pt>
                <c:pt idx="139">
                  <c:v>0.62179305347505465</c:v>
                </c:pt>
                <c:pt idx="140">
                  <c:v>0.62179305347505454</c:v>
                </c:pt>
                <c:pt idx="141">
                  <c:v>0.62179305347505454</c:v>
                </c:pt>
                <c:pt idx="142">
                  <c:v>0.62179305347505442</c:v>
                </c:pt>
                <c:pt idx="143">
                  <c:v>0.62179305347505442</c:v>
                </c:pt>
                <c:pt idx="144">
                  <c:v>0.62179305347505465</c:v>
                </c:pt>
                <c:pt idx="145">
                  <c:v>0.62179305347505465</c:v>
                </c:pt>
                <c:pt idx="146">
                  <c:v>0.62179305347505442</c:v>
                </c:pt>
                <c:pt idx="147">
                  <c:v>0.62179305347505442</c:v>
                </c:pt>
                <c:pt idx="148">
                  <c:v>0.62179305347505454</c:v>
                </c:pt>
                <c:pt idx="149">
                  <c:v>0.62179305347505454</c:v>
                </c:pt>
                <c:pt idx="150">
                  <c:v>0.62179305347505454</c:v>
                </c:pt>
                <c:pt idx="151">
                  <c:v>0.62179305347505465</c:v>
                </c:pt>
                <c:pt idx="152">
                  <c:v>0.62179305347505454</c:v>
                </c:pt>
                <c:pt idx="153">
                  <c:v>0.62179305347505442</c:v>
                </c:pt>
                <c:pt idx="154">
                  <c:v>0.62179305347505454</c:v>
                </c:pt>
                <c:pt idx="155">
                  <c:v>0.62179305347505465</c:v>
                </c:pt>
                <c:pt idx="156">
                  <c:v>0.62179305347505454</c:v>
                </c:pt>
                <c:pt idx="157">
                  <c:v>0.62179305347505442</c:v>
                </c:pt>
                <c:pt idx="158">
                  <c:v>0.62179305347505454</c:v>
                </c:pt>
                <c:pt idx="159">
                  <c:v>0.62179305347505454</c:v>
                </c:pt>
                <c:pt idx="160">
                  <c:v>0.62179305347505442</c:v>
                </c:pt>
                <c:pt idx="161">
                  <c:v>0.62179305347505465</c:v>
                </c:pt>
                <c:pt idx="162">
                  <c:v>0.62179305347505465</c:v>
                </c:pt>
                <c:pt idx="163">
                  <c:v>0.62179305347505454</c:v>
                </c:pt>
                <c:pt idx="164">
                  <c:v>0.62179305347505442</c:v>
                </c:pt>
                <c:pt idx="165">
                  <c:v>0.62179305347505442</c:v>
                </c:pt>
                <c:pt idx="166">
                  <c:v>0.62179305347505465</c:v>
                </c:pt>
                <c:pt idx="167">
                  <c:v>0.62179305347505454</c:v>
                </c:pt>
                <c:pt idx="168">
                  <c:v>0.62179305347505454</c:v>
                </c:pt>
                <c:pt idx="169">
                  <c:v>0.62179305347505454</c:v>
                </c:pt>
                <c:pt idx="170">
                  <c:v>0.62179305347505454</c:v>
                </c:pt>
                <c:pt idx="171">
                  <c:v>0.62179305347505454</c:v>
                </c:pt>
                <c:pt idx="172">
                  <c:v>0.62179305347505442</c:v>
                </c:pt>
                <c:pt idx="173">
                  <c:v>0.62179305347505454</c:v>
                </c:pt>
                <c:pt idx="174">
                  <c:v>0.62179305347505465</c:v>
                </c:pt>
                <c:pt idx="175">
                  <c:v>0.62479454594745043</c:v>
                </c:pt>
                <c:pt idx="176">
                  <c:v>0.63056664685590424</c:v>
                </c:pt>
                <c:pt idx="177">
                  <c:v>0.638690344430765</c:v>
                </c:pt>
                <c:pt idx="178">
                  <c:v>0.64743894181907669</c:v>
                </c:pt>
                <c:pt idx="179">
                  <c:v>0.65438068603249611</c:v>
                </c:pt>
                <c:pt idx="180">
                  <c:v>0.66086220411021923</c:v>
                </c:pt>
                <c:pt idx="181">
                  <c:v>0.66692779589418494</c:v>
                </c:pt>
                <c:pt idx="182">
                  <c:v>0.67261625243769663</c:v>
                </c:pt>
                <c:pt idx="183">
                  <c:v>0.67796168647607202</c:v>
                </c:pt>
                <c:pt idx="184">
                  <c:v>0.68380447076882678</c:v>
                </c:pt>
                <c:pt idx="185">
                  <c:v>0.68926322229116599</c:v>
                </c:pt>
                <c:pt idx="186">
                  <c:v>0.69437459871662899</c:v>
                </c:pt>
                <c:pt idx="187">
                  <c:v>0.69917073606739377</c:v>
                </c:pt>
                <c:pt idx="188">
                  <c:v>0.70367992502965127</c:v>
                </c:pt>
                <c:pt idx="189">
                  <c:v>0.70792716940488976</c:v>
                </c:pt>
                <c:pt idx="190">
                  <c:v>0.71248875372528353</c:v>
                </c:pt>
                <c:pt idx="191">
                  <c:v>0.71624626971576399</c:v>
                </c:pt>
                <c:pt idx="192">
                  <c:v>0.71980376584363359</c:v>
                </c:pt>
                <c:pt idx="193">
                  <c:v>0.721271089703034</c:v>
                </c:pt>
                <c:pt idx="194">
                  <c:v>0.72317679920931721</c:v>
                </c:pt>
                <c:pt idx="195">
                  <c:v>0.72856955164199078</c:v>
                </c:pt>
                <c:pt idx="196">
                  <c:v>0.73352207938628267</c:v>
                </c:pt>
                <c:pt idx="197">
                  <c:v>0.73221892975787906</c:v>
                </c:pt>
                <c:pt idx="198">
                  <c:v>0.72270959300777682</c:v>
                </c:pt>
                <c:pt idx="199">
                  <c:v>0.71699647369546249</c:v>
                </c:pt>
                <c:pt idx="200">
                  <c:v>0.71076397990021023</c:v>
                </c:pt>
                <c:pt idx="201">
                  <c:v>0.70338580709847798</c:v>
                </c:pt>
                <c:pt idx="202">
                  <c:v>0.69575538907275492</c:v>
                </c:pt>
                <c:pt idx="203">
                  <c:v>0.68985915696196887</c:v>
                </c:pt>
                <c:pt idx="204">
                  <c:v>0.68425054592975765</c:v>
                </c:pt>
                <c:pt idx="205">
                  <c:v>0.67833116753164568</c:v>
                </c:pt>
                <c:pt idx="206">
                  <c:v>0.67271612735451614</c:v>
                </c:pt>
                <c:pt idx="207">
                  <c:v>0.66686385172990315</c:v>
                </c:pt>
                <c:pt idx="208">
                  <c:v>0.66083595618363344</c:v>
                </c:pt>
                <c:pt idx="209">
                  <c:v>0.65607458529400509</c:v>
                </c:pt>
                <c:pt idx="210">
                  <c:v>0.65153364824185955</c:v>
                </c:pt>
                <c:pt idx="211">
                  <c:v>0.64635452544184457</c:v>
                </c:pt>
                <c:pt idx="212">
                  <c:v>0.63937322367051641</c:v>
                </c:pt>
                <c:pt idx="213">
                  <c:v>0.63284775505021162</c:v>
                </c:pt>
                <c:pt idx="214">
                  <c:v>0.62588725518855315</c:v>
                </c:pt>
                <c:pt idx="215">
                  <c:v>0.61597919671200851</c:v>
                </c:pt>
                <c:pt idx="216">
                  <c:v>0.60605808413997475</c:v>
                </c:pt>
                <c:pt idx="217">
                  <c:v>0.60016982692062304</c:v>
                </c:pt>
                <c:pt idx="218">
                  <c:v>0.59395084405859067</c:v>
                </c:pt>
                <c:pt idx="219">
                  <c:v>0.5869277906851037</c:v>
                </c:pt>
                <c:pt idx="220">
                  <c:v>0.58023493511941149</c:v>
                </c:pt>
                <c:pt idx="221">
                  <c:v>0.57384952521574772</c:v>
                </c:pt>
                <c:pt idx="222">
                  <c:v>0.56775085219894972</c:v>
                </c:pt>
                <c:pt idx="223">
                  <c:v>0.56017710003482579</c:v>
                </c:pt>
                <c:pt idx="224">
                  <c:v>0.55137202461199364</c:v>
                </c:pt>
                <c:pt idx="225">
                  <c:v>0.544003220918581</c:v>
                </c:pt>
                <c:pt idx="226">
                  <c:v>0.53693471330044851</c:v>
                </c:pt>
                <c:pt idx="227">
                  <c:v>0.53117484724916719</c:v>
                </c:pt>
                <c:pt idx="228">
                  <c:v>0.52610546589902585</c:v>
                </c:pt>
                <c:pt idx="229">
                  <c:v>0.51878344402311682</c:v>
                </c:pt>
                <c:pt idx="230">
                  <c:v>0.5117802329690907</c:v>
                </c:pt>
                <c:pt idx="231">
                  <c:v>0.50551353789978848</c:v>
                </c:pt>
                <c:pt idx="232">
                  <c:v>0.49991389826134675</c:v>
                </c:pt>
                <c:pt idx="233">
                  <c:v>0.49451397142208164</c:v>
                </c:pt>
                <c:pt idx="234">
                  <c:v>0.48969759320107359</c:v>
                </c:pt>
                <c:pt idx="235">
                  <c:v>0.48506814076150595</c:v>
                </c:pt>
                <c:pt idx="236">
                  <c:v>0.47902221683572754</c:v>
                </c:pt>
                <c:pt idx="237">
                  <c:v>0.47314814087683205</c:v>
                </c:pt>
                <c:pt idx="238">
                  <c:v>0.46795110938722467</c:v>
                </c:pt>
                <c:pt idx="239">
                  <c:v>0.46338584818210421</c:v>
                </c:pt>
                <c:pt idx="240">
                  <c:v>0.45892304919854521</c:v>
                </c:pt>
                <c:pt idx="241">
                  <c:v>0.45697157437419306</c:v>
                </c:pt>
                <c:pt idx="242">
                  <c:v>0.45455930124051519</c:v>
                </c:pt>
                <c:pt idx="243">
                  <c:v>0.45312616206674766</c:v>
                </c:pt>
                <c:pt idx="244">
                  <c:v>0.45170354778287336</c:v>
                </c:pt>
                <c:pt idx="245">
                  <c:v>0.45123166187127028</c:v>
                </c:pt>
                <c:pt idx="246">
                  <c:v>0.45076092830621572</c:v>
                </c:pt>
                <c:pt idx="247">
                  <c:v>0.45123166187127028</c:v>
                </c:pt>
                <c:pt idx="248">
                  <c:v>0.45217659027759288</c:v>
                </c:pt>
                <c:pt idx="249">
                  <c:v>0.45360269993879582</c:v>
                </c:pt>
                <c:pt idx="250">
                  <c:v>0.45552063233853463</c:v>
                </c:pt>
                <c:pt idx="251">
                  <c:v>0.45892304919854521</c:v>
                </c:pt>
                <c:pt idx="252">
                  <c:v>0.46288498549181395</c:v>
                </c:pt>
                <c:pt idx="253">
                  <c:v>0.47209801905006599</c:v>
                </c:pt>
                <c:pt idx="254">
                  <c:v>0.48174861093034582</c:v>
                </c:pt>
                <c:pt idx="255">
                  <c:v>0.48734743274383491</c:v>
                </c:pt>
                <c:pt idx="256">
                  <c:v>0.49128562564029332</c:v>
                </c:pt>
                <c:pt idx="257">
                  <c:v>0.49739746101492166</c:v>
                </c:pt>
                <c:pt idx="258">
                  <c:v>0.503335494667974</c:v>
                </c:pt>
                <c:pt idx="259">
                  <c:v>0.51041602364816197</c:v>
                </c:pt>
                <c:pt idx="260">
                  <c:v>0.51783172559782609</c:v>
                </c:pt>
                <c:pt idx="261">
                  <c:v>0.52313701913549937</c:v>
                </c:pt>
                <c:pt idx="262">
                  <c:v>0.52862077820502107</c:v>
                </c:pt>
                <c:pt idx="263">
                  <c:v>0.53640289468225522</c:v>
                </c:pt>
                <c:pt idx="264">
                  <c:v>0.54455915137474098</c:v>
                </c:pt>
                <c:pt idx="265">
                  <c:v>0.55195184361090877</c:v>
                </c:pt>
                <c:pt idx="266">
                  <c:v>0.55931438067558381</c:v>
                </c:pt>
                <c:pt idx="267">
                  <c:v>0.56547750596112845</c:v>
                </c:pt>
                <c:pt idx="268">
                  <c:v>0.57194338126069977</c:v>
                </c:pt>
                <c:pt idx="269">
                  <c:v>0.57873487617967423</c:v>
                </c:pt>
                <c:pt idx="270">
                  <c:v>0.58587722323468394</c:v>
                </c:pt>
                <c:pt idx="271">
                  <c:v>0.5933983311183687</c:v>
                </c:pt>
                <c:pt idx="272">
                  <c:v>0.60132914915914137</c:v>
                </c:pt>
                <c:pt idx="273">
                  <c:v>0.61032028555807039</c:v>
                </c:pt>
                <c:pt idx="274">
                  <c:v>0.61986872379990832</c:v>
                </c:pt>
                <c:pt idx="275">
                  <c:v>0.62725581012964027</c:v>
                </c:pt>
                <c:pt idx="276">
                  <c:v>0.63499466247507375</c:v>
                </c:pt>
                <c:pt idx="277">
                  <c:v>0.64427826240397679</c:v>
                </c:pt>
                <c:pt idx="278">
                  <c:v>0.64977559738313873</c:v>
                </c:pt>
                <c:pt idx="279">
                  <c:v>0.65561083002059439</c:v>
                </c:pt>
                <c:pt idx="280">
                  <c:v>0.6613248366010116</c:v>
                </c:pt>
                <c:pt idx="281">
                  <c:v>0.6663477476224503</c:v>
                </c:pt>
                <c:pt idx="282">
                  <c:v>0.67108747922150702</c:v>
                </c:pt>
                <c:pt idx="283">
                  <c:v>0.67775636473456591</c:v>
                </c:pt>
                <c:pt idx="284">
                  <c:v>0.68425054592975765</c:v>
                </c:pt>
                <c:pt idx="285">
                  <c:v>0.69114381088554788</c:v>
                </c:pt>
                <c:pt idx="286">
                  <c:v>0.69778857255923288</c:v>
                </c:pt>
                <c:pt idx="287">
                  <c:v>0.70338580709847798</c:v>
                </c:pt>
                <c:pt idx="288">
                  <c:v>0.70925278788057833</c:v>
                </c:pt>
                <c:pt idx="289">
                  <c:v>0.717797378271955</c:v>
                </c:pt>
                <c:pt idx="290">
                  <c:v>0.72608970218290814</c:v>
                </c:pt>
                <c:pt idx="291">
                  <c:v>0.73402232595070405</c:v>
                </c:pt>
                <c:pt idx="292">
                  <c:v>0.73312486299723534</c:v>
                </c:pt>
                <c:pt idx="293">
                  <c:v>0.72984678248130808</c:v>
                </c:pt>
                <c:pt idx="294">
                  <c:v>0.72637935435435252</c:v>
                </c:pt>
                <c:pt idx="295">
                  <c:v>0.72270568514921385</c:v>
                </c:pt>
                <c:pt idx="296">
                  <c:v>0.71880681016904713</c:v>
                </c:pt>
                <c:pt idx="297">
                  <c:v>0.71412467905447219</c:v>
                </c:pt>
                <c:pt idx="298">
                  <c:v>0.70967281668323723</c:v>
                </c:pt>
                <c:pt idx="299">
                  <c:v>0.70553089409734104</c:v>
                </c:pt>
                <c:pt idx="300">
                  <c:v>0.70113685448447738</c:v>
                </c:pt>
                <c:pt idx="301">
                  <c:v>0.69646695588246554</c:v>
                </c:pt>
                <c:pt idx="302">
                  <c:v>0.69149437866736019</c:v>
                </c:pt>
                <c:pt idx="303">
                  <c:v>0.68618871015554916</c:v>
                </c:pt>
                <c:pt idx="304">
                  <c:v>0.68051532204390963</c:v>
                </c:pt>
                <c:pt idx="305">
                  <c:v>0.67532987839085135</c:v>
                </c:pt>
                <c:pt idx="306">
                  <c:v>0.66981693303338952</c:v>
                </c:pt>
                <c:pt idx="307">
                  <c:v>0.66394444776131056</c:v>
                </c:pt>
                <c:pt idx="308">
                  <c:v>0.65874997754857756</c:v>
                </c:pt>
                <c:pt idx="309">
                  <c:v>0.6509703523927638</c:v>
                </c:pt>
                <c:pt idx="310">
                  <c:v>0.64377988989935253</c:v>
                </c:pt>
                <c:pt idx="311">
                  <c:v>0.63605014271893523</c:v>
                </c:pt>
                <c:pt idx="312">
                  <c:v>0.62915155114931565</c:v>
                </c:pt>
                <c:pt idx="313">
                  <c:v>0.62179305347505454</c:v>
                </c:pt>
                <c:pt idx="314">
                  <c:v>0.62179305347505465</c:v>
                </c:pt>
                <c:pt idx="315">
                  <c:v>0.62179305347505454</c:v>
                </c:pt>
                <c:pt idx="316">
                  <c:v>0.62179305347505465</c:v>
                </c:pt>
                <c:pt idx="317">
                  <c:v>0.62179305347505442</c:v>
                </c:pt>
                <c:pt idx="318">
                  <c:v>0.62179305347505454</c:v>
                </c:pt>
                <c:pt idx="319">
                  <c:v>0.62179305347505454</c:v>
                </c:pt>
                <c:pt idx="320">
                  <c:v>0.62179305347505465</c:v>
                </c:pt>
                <c:pt idx="321">
                  <c:v>0.62179305347505442</c:v>
                </c:pt>
                <c:pt idx="322">
                  <c:v>0.62179305347505465</c:v>
                </c:pt>
                <c:pt idx="323">
                  <c:v>0.62179305347505465</c:v>
                </c:pt>
                <c:pt idx="324">
                  <c:v>0.62179305347505442</c:v>
                </c:pt>
                <c:pt idx="325">
                  <c:v>0.62179305347505454</c:v>
                </c:pt>
                <c:pt idx="326">
                  <c:v>0.62179305347505454</c:v>
                </c:pt>
                <c:pt idx="327">
                  <c:v>0.62179305347505442</c:v>
                </c:pt>
                <c:pt idx="328">
                  <c:v>0.62179305347505465</c:v>
                </c:pt>
                <c:pt idx="329">
                  <c:v>0.62179305347505454</c:v>
                </c:pt>
                <c:pt idx="330">
                  <c:v>0.62179305347505442</c:v>
                </c:pt>
                <c:pt idx="331">
                  <c:v>0.62179305347505454</c:v>
                </c:pt>
                <c:pt idx="332">
                  <c:v>0.62179305347505454</c:v>
                </c:pt>
                <c:pt idx="333">
                  <c:v>0.62179305347505454</c:v>
                </c:pt>
                <c:pt idx="334">
                  <c:v>0.62179305347505454</c:v>
                </c:pt>
                <c:pt idx="335">
                  <c:v>0.62179305347505465</c:v>
                </c:pt>
                <c:pt idx="336">
                  <c:v>0.62179305347505442</c:v>
                </c:pt>
                <c:pt idx="337">
                  <c:v>0.62179305347505442</c:v>
                </c:pt>
                <c:pt idx="338">
                  <c:v>0.62179305347505454</c:v>
                </c:pt>
                <c:pt idx="339">
                  <c:v>0.62179305347505442</c:v>
                </c:pt>
                <c:pt idx="340">
                  <c:v>0.62179305347505465</c:v>
                </c:pt>
                <c:pt idx="341">
                  <c:v>0.62179305347505454</c:v>
                </c:pt>
                <c:pt idx="342">
                  <c:v>0.62179305347505454</c:v>
                </c:pt>
                <c:pt idx="343">
                  <c:v>0.62179305347505454</c:v>
                </c:pt>
                <c:pt idx="344">
                  <c:v>0.62179305347505454</c:v>
                </c:pt>
                <c:pt idx="345">
                  <c:v>0.62179305347505454</c:v>
                </c:pt>
                <c:pt idx="346">
                  <c:v>0.62179305347505454</c:v>
                </c:pt>
                <c:pt idx="347">
                  <c:v>0.62179305347505442</c:v>
                </c:pt>
                <c:pt idx="348">
                  <c:v>0.62179305347505465</c:v>
                </c:pt>
                <c:pt idx="349">
                  <c:v>0.62179305347505465</c:v>
                </c:pt>
                <c:pt idx="350">
                  <c:v>0.62179305347505465</c:v>
                </c:pt>
                <c:pt idx="351">
                  <c:v>0.62179305347505442</c:v>
                </c:pt>
                <c:pt idx="352">
                  <c:v>0.62179305347505442</c:v>
                </c:pt>
                <c:pt idx="353">
                  <c:v>0.62179305347505454</c:v>
                </c:pt>
                <c:pt idx="354">
                  <c:v>0.62179305347505454</c:v>
                </c:pt>
                <c:pt idx="355">
                  <c:v>0.62179305347505454</c:v>
                </c:pt>
                <c:pt idx="356">
                  <c:v>0.62179305347505465</c:v>
                </c:pt>
                <c:pt idx="357">
                  <c:v>0.62179305347505454</c:v>
                </c:pt>
                <c:pt idx="358">
                  <c:v>0.62179305347505465</c:v>
                </c:pt>
                <c:pt idx="359">
                  <c:v>0.62179305347505465</c:v>
                </c:pt>
                <c:pt idx="360">
                  <c:v>0.62179305347505454</c:v>
                </c:pt>
                <c:pt idx="361">
                  <c:v>0.62179305347505465</c:v>
                </c:pt>
                <c:pt idx="362">
                  <c:v>0.62179305347505442</c:v>
                </c:pt>
                <c:pt idx="363">
                  <c:v>0.62179305347505454</c:v>
                </c:pt>
                <c:pt idx="364">
                  <c:v>0.62179305347505454</c:v>
                </c:pt>
                <c:pt idx="365">
                  <c:v>0.62179305347505465</c:v>
                </c:pt>
                <c:pt idx="366">
                  <c:v>0.62179305347505454</c:v>
                </c:pt>
                <c:pt idx="367">
                  <c:v>0.62179305347505465</c:v>
                </c:pt>
                <c:pt idx="368">
                  <c:v>0.62179305347505465</c:v>
                </c:pt>
                <c:pt idx="369">
                  <c:v>0.62179305347505442</c:v>
                </c:pt>
                <c:pt idx="370">
                  <c:v>0.62179305347505454</c:v>
                </c:pt>
                <c:pt idx="371">
                  <c:v>0.62179305347505442</c:v>
                </c:pt>
                <c:pt idx="372">
                  <c:v>0.62179305347505454</c:v>
                </c:pt>
                <c:pt idx="373">
                  <c:v>0.62179305347505454</c:v>
                </c:pt>
                <c:pt idx="374">
                  <c:v>0.62179305347505454</c:v>
                </c:pt>
                <c:pt idx="375">
                  <c:v>0.62179305347505454</c:v>
                </c:pt>
                <c:pt idx="376">
                  <c:v>0.62179305347505442</c:v>
                </c:pt>
                <c:pt idx="377">
                  <c:v>0.62179305347505465</c:v>
                </c:pt>
                <c:pt idx="378">
                  <c:v>0.62179305347505442</c:v>
                </c:pt>
                <c:pt idx="379">
                  <c:v>0.62179305347505454</c:v>
                </c:pt>
                <c:pt idx="380">
                  <c:v>0.62179305347505465</c:v>
                </c:pt>
                <c:pt idx="381">
                  <c:v>0.62179305347505465</c:v>
                </c:pt>
                <c:pt idx="382">
                  <c:v>0.62179305347505454</c:v>
                </c:pt>
                <c:pt idx="383">
                  <c:v>0.62179305347505442</c:v>
                </c:pt>
                <c:pt idx="384">
                  <c:v>0.62179305347505454</c:v>
                </c:pt>
                <c:pt idx="385">
                  <c:v>0.62179305347505454</c:v>
                </c:pt>
                <c:pt idx="386">
                  <c:v>0.62179305347505454</c:v>
                </c:pt>
                <c:pt idx="387">
                  <c:v>0.62179305347505465</c:v>
                </c:pt>
                <c:pt idx="388">
                  <c:v>0.62179305347505454</c:v>
                </c:pt>
                <c:pt idx="389">
                  <c:v>0.62179305347505454</c:v>
                </c:pt>
                <c:pt idx="390">
                  <c:v>0.62179305347505454</c:v>
                </c:pt>
                <c:pt idx="391">
                  <c:v>0.62179305347505442</c:v>
                </c:pt>
                <c:pt idx="392">
                  <c:v>0.62179305347505442</c:v>
                </c:pt>
                <c:pt idx="393">
                  <c:v>0.62179305347505465</c:v>
                </c:pt>
                <c:pt idx="394">
                  <c:v>0.62179305347505454</c:v>
                </c:pt>
                <c:pt idx="395">
                  <c:v>0.62179305347505454</c:v>
                </c:pt>
                <c:pt idx="396">
                  <c:v>0.62179305347505454</c:v>
                </c:pt>
                <c:pt idx="397">
                  <c:v>0.62179305347505454</c:v>
                </c:pt>
                <c:pt idx="398">
                  <c:v>0.62179305347505465</c:v>
                </c:pt>
                <c:pt idx="399">
                  <c:v>0.62179305347505465</c:v>
                </c:pt>
                <c:pt idx="400">
                  <c:v>0.62179305347505454</c:v>
                </c:pt>
                <c:pt idx="401">
                  <c:v>0.62179305347505454</c:v>
                </c:pt>
                <c:pt idx="402">
                  <c:v>0.62179305347505442</c:v>
                </c:pt>
                <c:pt idx="403">
                  <c:v>0.62179305347505442</c:v>
                </c:pt>
                <c:pt idx="404">
                  <c:v>0.62179305347505442</c:v>
                </c:pt>
                <c:pt idx="405">
                  <c:v>0.62179305347505442</c:v>
                </c:pt>
                <c:pt idx="406">
                  <c:v>0.62179305347505442</c:v>
                </c:pt>
                <c:pt idx="407">
                  <c:v>0.62179305347505442</c:v>
                </c:pt>
                <c:pt idx="408">
                  <c:v>0.62179305347505465</c:v>
                </c:pt>
                <c:pt idx="409">
                  <c:v>0.62179305347505465</c:v>
                </c:pt>
                <c:pt idx="410">
                  <c:v>0.62179305347505465</c:v>
                </c:pt>
                <c:pt idx="411">
                  <c:v>0.62179305347505465</c:v>
                </c:pt>
                <c:pt idx="412">
                  <c:v>0.62179305347505465</c:v>
                </c:pt>
                <c:pt idx="413">
                  <c:v>0.62179305347505465</c:v>
                </c:pt>
                <c:pt idx="414">
                  <c:v>0.62179305347505465</c:v>
                </c:pt>
                <c:pt idx="415">
                  <c:v>0.62179305347505465</c:v>
                </c:pt>
                <c:pt idx="416">
                  <c:v>0.62179305347505465</c:v>
                </c:pt>
                <c:pt idx="417">
                  <c:v>0.62179305347505465</c:v>
                </c:pt>
                <c:pt idx="418">
                  <c:v>0.62179305347505454</c:v>
                </c:pt>
                <c:pt idx="419">
                  <c:v>0.62179305347505454</c:v>
                </c:pt>
                <c:pt idx="420">
                  <c:v>0.62179305347505454</c:v>
                </c:pt>
                <c:pt idx="421">
                  <c:v>0.62179305347505454</c:v>
                </c:pt>
                <c:pt idx="422">
                  <c:v>0.62179305347505454</c:v>
                </c:pt>
                <c:pt idx="423">
                  <c:v>0.62179305347505454</c:v>
                </c:pt>
                <c:pt idx="424">
                  <c:v>0.62179305347505454</c:v>
                </c:pt>
                <c:pt idx="425">
                  <c:v>0.62179305347505454</c:v>
                </c:pt>
                <c:pt idx="426">
                  <c:v>0.62179305347505454</c:v>
                </c:pt>
                <c:pt idx="427">
                  <c:v>0.62179305347505454</c:v>
                </c:pt>
                <c:pt idx="428">
                  <c:v>0.62179305347505454</c:v>
                </c:pt>
                <c:pt idx="429">
                  <c:v>0.62179305347505454</c:v>
                </c:pt>
                <c:pt idx="430">
                  <c:v>0.62179305347505454</c:v>
                </c:pt>
                <c:pt idx="431">
                  <c:v>0.62179305347505454</c:v>
                </c:pt>
                <c:pt idx="432">
                  <c:v>0.62179305347505454</c:v>
                </c:pt>
                <c:pt idx="433">
                  <c:v>0.62179305347505454</c:v>
                </c:pt>
                <c:pt idx="434">
                  <c:v>0.62179305347505454</c:v>
                </c:pt>
                <c:pt idx="435">
                  <c:v>0.62179305347505454</c:v>
                </c:pt>
                <c:pt idx="436">
                  <c:v>0.62179305347505454</c:v>
                </c:pt>
                <c:pt idx="437">
                  <c:v>0.62179305347505454</c:v>
                </c:pt>
                <c:pt idx="438">
                  <c:v>0.62179305347505454</c:v>
                </c:pt>
                <c:pt idx="439">
                  <c:v>0.62179305347505454</c:v>
                </c:pt>
                <c:pt idx="440">
                  <c:v>0.62179305347505465</c:v>
                </c:pt>
                <c:pt idx="441">
                  <c:v>0.62179305347505465</c:v>
                </c:pt>
                <c:pt idx="442">
                  <c:v>0.62179305347505465</c:v>
                </c:pt>
                <c:pt idx="443">
                  <c:v>0.62179305347505465</c:v>
                </c:pt>
                <c:pt idx="444">
                  <c:v>0.62179305347505465</c:v>
                </c:pt>
                <c:pt idx="445">
                  <c:v>0.62179305347505465</c:v>
                </c:pt>
                <c:pt idx="446">
                  <c:v>0.62179305347505465</c:v>
                </c:pt>
                <c:pt idx="447">
                  <c:v>0.62179305347505465</c:v>
                </c:pt>
                <c:pt idx="448">
                  <c:v>0.62179305347505465</c:v>
                </c:pt>
                <c:pt idx="449">
                  <c:v>0.62179305347505465</c:v>
                </c:pt>
                <c:pt idx="450">
                  <c:v>0.62179305347505465</c:v>
                </c:pt>
                <c:pt idx="451">
                  <c:v>0.62179305347505465</c:v>
                </c:pt>
                <c:pt idx="452">
                  <c:v>0.62179305347505454</c:v>
                </c:pt>
                <c:pt idx="453">
                  <c:v>0.62179305347505454</c:v>
                </c:pt>
                <c:pt idx="454">
                  <c:v>0.62179305347505454</c:v>
                </c:pt>
                <c:pt idx="455">
                  <c:v>0.62179305347505454</c:v>
                </c:pt>
                <c:pt idx="456">
                  <c:v>0.62179305347505454</c:v>
                </c:pt>
                <c:pt idx="457">
                  <c:v>0.62179305347505454</c:v>
                </c:pt>
                <c:pt idx="458">
                  <c:v>0.62179305347505454</c:v>
                </c:pt>
                <c:pt idx="459">
                  <c:v>0.62179305347505454</c:v>
                </c:pt>
                <c:pt idx="460">
                  <c:v>0.62179305347505454</c:v>
                </c:pt>
                <c:pt idx="461">
                  <c:v>0.62179305347505454</c:v>
                </c:pt>
                <c:pt idx="462">
                  <c:v>0.62179305347505454</c:v>
                </c:pt>
                <c:pt idx="463">
                  <c:v>0.62179305347505454</c:v>
                </c:pt>
                <c:pt idx="464">
                  <c:v>0.62179305347505454</c:v>
                </c:pt>
                <c:pt idx="465">
                  <c:v>0.62179305347505454</c:v>
                </c:pt>
                <c:pt idx="466">
                  <c:v>0.62179305347505454</c:v>
                </c:pt>
                <c:pt idx="467">
                  <c:v>0.62179305347505454</c:v>
                </c:pt>
                <c:pt idx="468">
                  <c:v>0.62179305347505454</c:v>
                </c:pt>
                <c:pt idx="469">
                  <c:v>0.62179305347505454</c:v>
                </c:pt>
                <c:pt idx="470">
                  <c:v>0.62179305347505454</c:v>
                </c:pt>
                <c:pt idx="471">
                  <c:v>0.62179305347505454</c:v>
                </c:pt>
                <c:pt idx="472">
                  <c:v>0.62179305347505454</c:v>
                </c:pt>
                <c:pt idx="473">
                  <c:v>0.62179305347505454</c:v>
                </c:pt>
                <c:pt idx="474" formatCode="0">
                  <c:v>0</c:v>
                </c:pt>
                <c:pt idx="475" formatCode="0">
                  <c:v>0</c:v>
                </c:pt>
                <c:pt idx="476" formatCode="0">
                  <c:v>0</c:v>
                </c:pt>
                <c:pt idx="477" formatCode="0">
                  <c:v>0</c:v>
                </c:pt>
                <c:pt idx="478" formatCode="0">
                  <c:v>0</c:v>
                </c:pt>
                <c:pt idx="479" formatCode="0">
                  <c:v>0</c:v>
                </c:pt>
                <c:pt idx="480" formatCode="0">
                  <c:v>0</c:v>
                </c:pt>
                <c:pt idx="481" formatCode="0">
                  <c:v>0</c:v>
                </c:pt>
                <c:pt idx="482" formatCode="0">
                  <c:v>0</c:v>
                </c:pt>
                <c:pt idx="483" formatCode="0">
                  <c:v>0</c:v>
                </c:pt>
                <c:pt idx="484" formatCode="0">
                  <c:v>0</c:v>
                </c:pt>
                <c:pt idx="485" formatCode="0">
                  <c:v>0</c:v>
                </c:pt>
                <c:pt idx="486" formatCode="0">
                  <c:v>0</c:v>
                </c:pt>
                <c:pt idx="487" formatCode="0">
                  <c:v>0</c:v>
                </c:pt>
                <c:pt idx="488" formatCode="0">
                  <c:v>0</c:v>
                </c:pt>
                <c:pt idx="489" formatCode="0">
                  <c:v>0</c:v>
                </c:pt>
                <c:pt idx="490" formatCode="0">
                  <c:v>0</c:v>
                </c:pt>
                <c:pt idx="491" formatCode="0">
                  <c:v>0</c:v>
                </c:pt>
                <c:pt idx="492" formatCode="0">
                  <c:v>0</c:v>
                </c:pt>
                <c:pt idx="493" formatCode="0">
                  <c:v>0</c:v>
                </c:pt>
                <c:pt idx="494" formatCode="0">
                  <c:v>0</c:v>
                </c:pt>
                <c:pt idx="495" formatCode="0">
                  <c:v>0</c:v>
                </c:pt>
                <c:pt idx="496" formatCode="0">
                  <c:v>0</c:v>
                </c:pt>
                <c:pt idx="497" formatCode="0">
                  <c:v>0</c:v>
                </c:pt>
                <c:pt idx="498" formatCode="0">
                  <c:v>0</c:v>
                </c:pt>
                <c:pt idx="499" formatCode="0">
                  <c:v>0</c:v>
                </c:pt>
                <c:pt idx="500" formatCode="0">
                  <c:v>0</c:v>
                </c:pt>
                <c:pt idx="501" formatCode="0">
                  <c:v>0</c:v>
                </c:pt>
                <c:pt idx="502" formatCode="0">
                  <c:v>0</c:v>
                </c:pt>
                <c:pt idx="503" formatCode="0">
                  <c:v>0</c:v>
                </c:pt>
                <c:pt idx="504" formatCode="0">
                  <c:v>0</c:v>
                </c:pt>
                <c:pt idx="505" formatCode="0">
                  <c:v>0</c:v>
                </c:pt>
                <c:pt idx="506" formatCode="0">
                  <c:v>0</c:v>
                </c:pt>
                <c:pt idx="507" formatCode="0">
                  <c:v>0</c:v>
                </c:pt>
                <c:pt idx="508" formatCode="0">
                  <c:v>0</c:v>
                </c:pt>
                <c:pt idx="509" formatCode="0">
                  <c:v>0</c:v>
                </c:pt>
                <c:pt idx="510" formatCode="0">
                  <c:v>0</c:v>
                </c:pt>
                <c:pt idx="511" formatCode="0">
                  <c:v>0</c:v>
                </c:pt>
                <c:pt idx="512" formatCode="0">
                  <c:v>0</c:v>
                </c:pt>
                <c:pt idx="513" formatCode="0">
                  <c:v>0</c:v>
                </c:pt>
                <c:pt idx="514" formatCode="0">
                  <c:v>0</c:v>
                </c:pt>
                <c:pt idx="515" formatCode="0">
                  <c:v>0</c:v>
                </c:pt>
                <c:pt idx="516" formatCode="0">
                  <c:v>0</c:v>
                </c:pt>
                <c:pt idx="517" formatCode="0">
                  <c:v>0</c:v>
                </c:pt>
                <c:pt idx="518" formatCode="0">
                  <c:v>0</c:v>
                </c:pt>
                <c:pt idx="519" formatCode="0">
                  <c:v>0</c:v>
                </c:pt>
                <c:pt idx="520" formatCode="0">
                  <c:v>0</c:v>
                </c:pt>
                <c:pt idx="521" formatCode="0">
                  <c:v>0</c:v>
                </c:pt>
                <c:pt idx="522" formatCode="0">
                  <c:v>0</c:v>
                </c:pt>
                <c:pt idx="523" formatCode="0">
                  <c:v>0</c:v>
                </c:pt>
                <c:pt idx="524" formatCode="0">
                  <c:v>0</c:v>
                </c:pt>
                <c:pt idx="525" formatCode="0">
                  <c:v>0</c:v>
                </c:pt>
                <c:pt idx="526" formatCode="0">
                  <c:v>0</c:v>
                </c:pt>
                <c:pt idx="527" formatCode="0">
                  <c:v>0</c:v>
                </c:pt>
                <c:pt idx="528" formatCode="0">
                  <c:v>0</c:v>
                </c:pt>
                <c:pt idx="529" formatCode="0">
                  <c:v>0</c:v>
                </c:pt>
                <c:pt idx="530" formatCode="0">
                  <c:v>0</c:v>
                </c:pt>
                <c:pt idx="531" formatCode="0">
                  <c:v>0</c:v>
                </c:pt>
                <c:pt idx="532" formatCode="0">
                  <c:v>0</c:v>
                </c:pt>
                <c:pt idx="533" formatCode="0">
                  <c:v>0</c:v>
                </c:pt>
                <c:pt idx="534" formatCode="0">
                  <c:v>0</c:v>
                </c:pt>
                <c:pt idx="535" formatCode="0">
                  <c:v>0</c:v>
                </c:pt>
                <c:pt idx="536" formatCode="0">
                  <c:v>0</c:v>
                </c:pt>
                <c:pt idx="537" formatCode="0">
                  <c:v>0</c:v>
                </c:pt>
                <c:pt idx="538" formatCode="0">
                  <c:v>0</c:v>
                </c:pt>
                <c:pt idx="539" formatCode="0">
                  <c:v>0</c:v>
                </c:pt>
                <c:pt idx="540" formatCode="0">
                  <c:v>0</c:v>
                </c:pt>
                <c:pt idx="541" formatCode="0">
                  <c:v>0</c:v>
                </c:pt>
                <c:pt idx="542" formatCode="0">
                  <c:v>0</c:v>
                </c:pt>
                <c:pt idx="543" formatCode="0">
                  <c:v>0</c:v>
                </c:pt>
                <c:pt idx="544" formatCode="0">
                  <c:v>0</c:v>
                </c:pt>
                <c:pt idx="545" formatCode="0">
                  <c:v>0</c:v>
                </c:pt>
                <c:pt idx="546" formatCode="0">
                  <c:v>0</c:v>
                </c:pt>
                <c:pt idx="547" formatCode="0">
                  <c:v>0</c:v>
                </c:pt>
                <c:pt idx="548" formatCode="0">
                  <c:v>0</c:v>
                </c:pt>
                <c:pt idx="549" formatCode="0">
                  <c:v>0</c:v>
                </c:pt>
                <c:pt idx="550" formatCode="0">
                  <c:v>0</c:v>
                </c:pt>
                <c:pt idx="551" formatCode="0">
                  <c:v>0</c:v>
                </c:pt>
                <c:pt idx="552" formatCode="0">
                  <c:v>0</c:v>
                </c:pt>
                <c:pt idx="553" formatCode="0">
                  <c:v>0</c:v>
                </c:pt>
                <c:pt idx="554" formatCode="0">
                  <c:v>0</c:v>
                </c:pt>
                <c:pt idx="555" formatCode="0">
                  <c:v>0</c:v>
                </c:pt>
                <c:pt idx="556" formatCode="0">
                  <c:v>0</c:v>
                </c:pt>
                <c:pt idx="557" formatCode="0">
                  <c:v>0</c:v>
                </c:pt>
                <c:pt idx="558" formatCode="0">
                  <c:v>0</c:v>
                </c:pt>
                <c:pt idx="559" formatCode="0">
                  <c:v>0</c:v>
                </c:pt>
                <c:pt idx="560" formatCode="0">
                  <c:v>0</c:v>
                </c:pt>
                <c:pt idx="561" formatCode="0">
                  <c:v>0</c:v>
                </c:pt>
                <c:pt idx="562" formatCode="0">
                  <c:v>0</c:v>
                </c:pt>
                <c:pt idx="563" formatCode="0">
                  <c:v>0</c:v>
                </c:pt>
                <c:pt idx="564" formatCode="0">
                  <c:v>0</c:v>
                </c:pt>
                <c:pt idx="565" formatCode="0">
                  <c:v>0</c:v>
                </c:pt>
                <c:pt idx="566" formatCode="0">
                  <c:v>0</c:v>
                </c:pt>
                <c:pt idx="567" formatCode="0">
                  <c:v>0</c:v>
                </c:pt>
                <c:pt idx="568" formatCode="0">
                  <c:v>0</c:v>
                </c:pt>
                <c:pt idx="569" formatCode="0">
                  <c:v>0</c:v>
                </c:pt>
                <c:pt idx="570" formatCode="0">
                  <c:v>0</c:v>
                </c:pt>
                <c:pt idx="571" formatCode="0">
                  <c:v>0</c:v>
                </c:pt>
                <c:pt idx="572" formatCode="0">
                  <c:v>0</c:v>
                </c:pt>
                <c:pt idx="573" formatCode="0">
                  <c:v>0</c:v>
                </c:pt>
                <c:pt idx="574" formatCode="0">
                  <c:v>0</c:v>
                </c:pt>
                <c:pt idx="575" formatCode="0">
                  <c:v>0</c:v>
                </c:pt>
                <c:pt idx="576" formatCode="0">
                  <c:v>0</c:v>
                </c:pt>
                <c:pt idx="577" formatCode="0">
                  <c:v>0</c:v>
                </c:pt>
                <c:pt idx="578" formatCode="0">
                  <c:v>0</c:v>
                </c:pt>
                <c:pt idx="579" formatCode="0">
                  <c:v>0</c:v>
                </c:pt>
                <c:pt idx="580" formatCode="0">
                  <c:v>0</c:v>
                </c:pt>
                <c:pt idx="581" formatCode="0">
                  <c:v>0</c:v>
                </c:pt>
                <c:pt idx="582" formatCode="0">
                  <c:v>0</c:v>
                </c:pt>
                <c:pt idx="583" formatCode="0">
                  <c:v>0</c:v>
                </c:pt>
                <c:pt idx="584" formatCode="0">
                  <c:v>0</c:v>
                </c:pt>
                <c:pt idx="585" formatCode="0">
                  <c:v>0</c:v>
                </c:pt>
                <c:pt idx="586" formatCode="0">
                  <c:v>0</c:v>
                </c:pt>
                <c:pt idx="587" formatCode="0">
                  <c:v>0</c:v>
                </c:pt>
                <c:pt idx="588" formatCode="0">
                  <c:v>0</c:v>
                </c:pt>
                <c:pt idx="589" formatCode="0">
                  <c:v>0</c:v>
                </c:pt>
                <c:pt idx="590" formatCode="0">
                  <c:v>0</c:v>
                </c:pt>
                <c:pt idx="591" formatCode="0">
                  <c:v>0</c:v>
                </c:pt>
                <c:pt idx="592" formatCode="0">
                  <c:v>0</c:v>
                </c:pt>
                <c:pt idx="593" formatCode="0">
                  <c:v>0</c:v>
                </c:pt>
                <c:pt idx="594" formatCode="0">
                  <c:v>0</c:v>
                </c:pt>
                <c:pt idx="595" formatCode="0">
                  <c:v>0</c:v>
                </c:pt>
                <c:pt idx="596" formatCode="0">
                  <c:v>0</c:v>
                </c:pt>
                <c:pt idx="597" formatCode="0">
                  <c:v>0</c:v>
                </c:pt>
                <c:pt idx="598" formatCode="0">
                  <c:v>0</c:v>
                </c:pt>
                <c:pt idx="599" formatCode="0">
                  <c:v>0</c:v>
                </c:pt>
                <c:pt idx="600" formatCode="0">
                  <c:v>0</c:v>
                </c:pt>
                <c:pt idx="601" formatCode="0">
                  <c:v>0</c:v>
                </c:pt>
                <c:pt idx="602" formatCode="0">
                  <c:v>0</c:v>
                </c:pt>
                <c:pt idx="603" formatCode="0">
                  <c:v>0</c:v>
                </c:pt>
                <c:pt idx="604">
                  <c:v>0.62179305347505454</c:v>
                </c:pt>
                <c:pt idx="605">
                  <c:v>0.62179305347505454</c:v>
                </c:pt>
                <c:pt idx="606">
                  <c:v>0.62179305347505454</c:v>
                </c:pt>
                <c:pt idx="607">
                  <c:v>0.62179305347505454</c:v>
                </c:pt>
                <c:pt idx="608">
                  <c:v>0.62179305347505454</c:v>
                </c:pt>
                <c:pt idx="609">
                  <c:v>0.62179305347505454</c:v>
                </c:pt>
                <c:pt idx="610">
                  <c:v>0.62179305347505454</c:v>
                </c:pt>
                <c:pt idx="611">
                  <c:v>0.62179305347505454</c:v>
                </c:pt>
                <c:pt idx="612">
                  <c:v>0.62179305347505454</c:v>
                </c:pt>
                <c:pt idx="613">
                  <c:v>0.62179305347505454</c:v>
                </c:pt>
                <c:pt idx="614">
                  <c:v>0.62179305347505454</c:v>
                </c:pt>
                <c:pt idx="615">
                  <c:v>0.62179305347505454</c:v>
                </c:pt>
                <c:pt idx="616">
                  <c:v>0.62179305347505454</c:v>
                </c:pt>
                <c:pt idx="617">
                  <c:v>0.62179305347505454</c:v>
                </c:pt>
                <c:pt idx="618">
                  <c:v>0.62179305347505454</c:v>
                </c:pt>
                <c:pt idx="619">
                  <c:v>0.62179305347505454</c:v>
                </c:pt>
                <c:pt idx="620">
                  <c:v>0.62179305347505454</c:v>
                </c:pt>
                <c:pt idx="621">
                  <c:v>0.62179305347505454</c:v>
                </c:pt>
                <c:pt idx="622">
                  <c:v>0.62179305347505454</c:v>
                </c:pt>
                <c:pt idx="623">
                  <c:v>0.62179305347505454</c:v>
                </c:pt>
                <c:pt idx="624">
                  <c:v>0.62179305347505454</c:v>
                </c:pt>
                <c:pt idx="625">
                  <c:v>0.62179305347505454</c:v>
                </c:pt>
                <c:pt idx="626">
                  <c:v>0.62179305347505454</c:v>
                </c:pt>
                <c:pt idx="627">
                  <c:v>0.62179305347505454</c:v>
                </c:pt>
                <c:pt idx="628">
                  <c:v>0.62179305347505465</c:v>
                </c:pt>
                <c:pt idx="629">
                  <c:v>0.62179305347505465</c:v>
                </c:pt>
                <c:pt idx="630">
                  <c:v>0.62179305347505465</c:v>
                </c:pt>
                <c:pt idx="631">
                  <c:v>0.62179305347505465</c:v>
                </c:pt>
                <c:pt idx="632">
                  <c:v>0.62179305347505465</c:v>
                </c:pt>
                <c:pt idx="633">
                  <c:v>0.62179305347505465</c:v>
                </c:pt>
                <c:pt idx="634">
                  <c:v>0.62179305347505465</c:v>
                </c:pt>
                <c:pt idx="635">
                  <c:v>0.62179305347505465</c:v>
                </c:pt>
                <c:pt idx="636">
                  <c:v>0.62179305347505465</c:v>
                </c:pt>
                <c:pt idx="637">
                  <c:v>0.62179305347505465</c:v>
                </c:pt>
                <c:pt idx="638">
                  <c:v>0.62179305347505465</c:v>
                </c:pt>
                <c:pt idx="639">
                  <c:v>0.62179305347505465</c:v>
                </c:pt>
                <c:pt idx="640">
                  <c:v>0.62179305347505454</c:v>
                </c:pt>
                <c:pt idx="641">
                  <c:v>0.62179305347505454</c:v>
                </c:pt>
                <c:pt idx="642">
                  <c:v>0.62179305347505454</c:v>
                </c:pt>
                <c:pt idx="643">
                  <c:v>0.62179305347505454</c:v>
                </c:pt>
                <c:pt idx="644">
                  <c:v>0.62179305347505454</c:v>
                </c:pt>
                <c:pt idx="645">
                  <c:v>0.62179305347505454</c:v>
                </c:pt>
                <c:pt idx="646">
                  <c:v>0.62179305347505454</c:v>
                </c:pt>
                <c:pt idx="647">
                  <c:v>0.62179305347505454</c:v>
                </c:pt>
                <c:pt idx="648">
                  <c:v>0.62179305347505454</c:v>
                </c:pt>
                <c:pt idx="649">
                  <c:v>0.62179305347505454</c:v>
                </c:pt>
                <c:pt idx="650">
                  <c:v>0.62179305347505454</c:v>
                </c:pt>
                <c:pt idx="651">
                  <c:v>0.62179305347505454</c:v>
                </c:pt>
                <c:pt idx="652">
                  <c:v>0.62179305347505454</c:v>
                </c:pt>
                <c:pt idx="653">
                  <c:v>0.62179305347505454</c:v>
                </c:pt>
                <c:pt idx="654">
                  <c:v>0.62179305347505454</c:v>
                </c:pt>
                <c:pt idx="655">
                  <c:v>0.62179305347505454</c:v>
                </c:pt>
                <c:pt idx="656">
                  <c:v>0.62179305347505454</c:v>
                </c:pt>
                <c:pt idx="657">
                  <c:v>0.62179305347505454</c:v>
                </c:pt>
                <c:pt idx="658">
                  <c:v>0.62179305347505454</c:v>
                </c:pt>
                <c:pt idx="659">
                  <c:v>0.62179305347505454</c:v>
                </c:pt>
                <c:pt idx="660">
                  <c:v>0.62179305347505454</c:v>
                </c:pt>
                <c:pt idx="661">
                  <c:v>0.62179305347505454</c:v>
                </c:pt>
                <c:pt idx="662">
                  <c:v>0.62179305347505454</c:v>
                </c:pt>
                <c:pt idx="663">
                  <c:v>0.62179305347505454</c:v>
                </c:pt>
                <c:pt idx="664">
                  <c:v>0.62179305347505465</c:v>
                </c:pt>
                <c:pt idx="665">
                  <c:v>0.62179305347505465</c:v>
                </c:pt>
                <c:pt idx="666">
                  <c:v>0.62179305347505465</c:v>
                </c:pt>
                <c:pt idx="667">
                  <c:v>0.62179305347505465</c:v>
                </c:pt>
                <c:pt idx="668">
                  <c:v>0.62179305347505465</c:v>
                </c:pt>
                <c:pt idx="669">
                  <c:v>0.62179305347505465</c:v>
                </c:pt>
                <c:pt idx="670">
                  <c:v>0.62179305347505465</c:v>
                </c:pt>
                <c:pt idx="671">
                  <c:v>0.62179305347505465</c:v>
                </c:pt>
                <c:pt idx="672">
                  <c:v>0.62179305347505465</c:v>
                </c:pt>
                <c:pt idx="673">
                  <c:v>0.62179305347505465</c:v>
                </c:pt>
                <c:pt idx="674">
                  <c:v>0.62179305347505465</c:v>
                </c:pt>
                <c:pt idx="675">
                  <c:v>0.62179305347505465</c:v>
                </c:pt>
                <c:pt idx="676">
                  <c:v>0.62179305347505442</c:v>
                </c:pt>
                <c:pt idx="677">
                  <c:v>0.62179305347505442</c:v>
                </c:pt>
                <c:pt idx="678">
                  <c:v>0.62179305347505442</c:v>
                </c:pt>
                <c:pt idx="679">
                  <c:v>0.62179305347505442</c:v>
                </c:pt>
                <c:pt idx="680">
                  <c:v>0.62179305347505442</c:v>
                </c:pt>
                <c:pt idx="681">
                  <c:v>0.62179305347505442</c:v>
                </c:pt>
                <c:pt idx="682">
                  <c:v>0.62179305347505442</c:v>
                </c:pt>
                <c:pt idx="683">
                  <c:v>0.62179305347505442</c:v>
                </c:pt>
                <c:pt idx="684">
                  <c:v>0.62179305347505442</c:v>
                </c:pt>
                <c:pt idx="685">
                  <c:v>0.62179305347505442</c:v>
                </c:pt>
                <c:pt idx="686">
                  <c:v>0.62179305347505442</c:v>
                </c:pt>
                <c:pt idx="687">
                  <c:v>0.62179305347505442</c:v>
                </c:pt>
                <c:pt idx="688">
                  <c:v>0.62179305347505454</c:v>
                </c:pt>
                <c:pt idx="689">
                  <c:v>0.62179305347505454</c:v>
                </c:pt>
                <c:pt idx="690">
                  <c:v>0.62179305347505454</c:v>
                </c:pt>
                <c:pt idx="691">
                  <c:v>0.62179305347505454</c:v>
                </c:pt>
                <c:pt idx="692">
                  <c:v>0.62179305347505454</c:v>
                </c:pt>
                <c:pt idx="693">
                  <c:v>0.62179305347505454</c:v>
                </c:pt>
                <c:pt idx="694">
                  <c:v>0.62179305347505454</c:v>
                </c:pt>
                <c:pt idx="695">
                  <c:v>0.62179305347505454</c:v>
                </c:pt>
                <c:pt idx="696">
                  <c:v>0.62179305347505454</c:v>
                </c:pt>
                <c:pt idx="697">
                  <c:v>0.62179305347505454</c:v>
                </c:pt>
                <c:pt idx="698">
                  <c:v>0.62179305347505454</c:v>
                </c:pt>
                <c:pt idx="699">
                  <c:v>0.62179305347505454</c:v>
                </c:pt>
                <c:pt idx="700">
                  <c:v>0.62179305347505454</c:v>
                </c:pt>
                <c:pt idx="701">
                  <c:v>0.62179305347505454</c:v>
                </c:pt>
                <c:pt idx="702">
                  <c:v>0.62179305347505454</c:v>
                </c:pt>
                <c:pt idx="703">
                  <c:v>0.62179305347505454</c:v>
                </c:pt>
                <c:pt idx="704">
                  <c:v>0.62179305347505454</c:v>
                </c:pt>
                <c:pt idx="705">
                  <c:v>0.62179305347505454</c:v>
                </c:pt>
                <c:pt idx="706">
                  <c:v>0.62179305347505465</c:v>
                </c:pt>
                <c:pt idx="707">
                  <c:v>0.62179305347505465</c:v>
                </c:pt>
                <c:pt idx="708">
                  <c:v>0.62179305347505465</c:v>
                </c:pt>
                <c:pt idx="709">
                  <c:v>0.62179305347505465</c:v>
                </c:pt>
                <c:pt idx="710">
                  <c:v>0.62179305347505465</c:v>
                </c:pt>
                <c:pt idx="711">
                  <c:v>0.62179305347505465</c:v>
                </c:pt>
                <c:pt idx="712">
                  <c:v>0.62179305347505465</c:v>
                </c:pt>
                <c:pt idx="713">
                  <c:v>0.62179305347505465</c:v>
                </c:pt>
                <c:pt idx="714">
                  <c:v>0.62179305347505465</c:v>
                </c:pt>
                <c:pt idx="715">
                  <c:v>0.62179305347505465</c:v>
                </c:pt>
                <c:pt idx="716">
                  <c:v>0.62179305347505465</c:v>
                </c:pt>
                <c:pt idx="717">
                  <c:v>0.62179305347505465</c:v>
                </c:pt>
                <c:pt idx="718">
                  <c:v>0.62179305347505454</c:v>
                </c:pt>
                <c:pt idx="719">
                  <c:v>0.62179305347505454</c:v>
                </c:pt>
                <c:pt idx="720">
                  <c:v>0.62179305347505454</c:v>
                </c:pt>
              </c:numCache>
            </c:numRef>
          </c:yVal>
          <c:smooth val="1"/>
          <c:extLst>
            <c:ext xmlns:c16="http://schemas.microsoft.com/office/drawing/2014/chart" uri="{C3380CC4-5D6E-409C-BE32-E72D297353CC}">
              <c16:uniqueId val="{00000001-795F-4B22-BE06-031528FA1BB3}"/>
            </c:ext>
          </c:extLst>
        </c:ser>
        <c:dLbls>
          <c:showLegendKey val="0"/>
          <c:showVal val="0"/>
          <c:showCatName val="0"/>
          <c:showSerName val="0"/>
          <c:showPercent val="0"/>
          <c:showBubbleSize val="0"/>
        </c:dLbls>
        <c:axId val="879860112"/>
        <c:axId val="879861552"/>
      </c:scatterChart>
      <c:valAx>
        <c:axId val="8798601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b" anchorCtr="0"/>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b" anchorCtr="0"/>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9861552"/>
        <c:crosses val="autoZero"/>
        <c:crossBetween val="midCat"/>
      </c:valAx>
      <c:valAx>
        <c:axId val="879861552"/>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Flow Coefficient (CF)</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9860112"/>
        <c:crosses val="autoZero"/>
        <c:crossBetween val="midCat"/>
        <c:majorUnit val="0.1"/>
      </c:valAx>
      <c:spPr>
        <a:noFill/>
        <a:ln>
          <a:noFill/>
        </a:ln>
        <a:effectLst/>
      </c:spPr>
    </c:plotArea>
    <c:legend>
      <c:legendPos val="r"/>
      <c:layout>
        <c:manualLayout>
          <c:xMode val="edge"/>
          <c:yMode val="edge"/>
          <c:x val="0.72980166200477281"/>
          <c:y val="9.1039624728899652E-3"/>
          <c:w val="0.23580183877027192"/>
          <c:h val="0.1544373125036868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12.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13.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16.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17.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18.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2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EEFD723-38DA-1444-B8B9-9E05122654D3}">
  <sheetPr/>
  <sheetViews>
    <sheetView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CF3B007-7723-42AD-9939-398C79320688}">
  <sheetPr/>
  <sheetViews>
    <sheetView zoomScale="81"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BB080BF-2352-4043-9C2C-1CCEF0D46765}">
  <sheetPr/>
  <sheetViews>
    <sheetView zoomScale="81"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zoomScale="81"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038376C-6C58-4586-86E0-706C5BFEF4A9}">
  <sheetPr/>
  <sheetViews>
    <sheetView zoomScale="81"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5A20AD88-3CA9-4E0D-AAAD-F1D6CB5A6F5E}">
  <sheetPr/>
  <sheetViews>
    <sheetView zoomScale="81"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5FA4C2EB-C36A-452D-841E-01DA66379EB0}">
  <sheetPr/>
  <sheetViews>
    <sheetView zoomScale="81"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D32B5134-69DD-43C1-8175-EAED04CEBB17}">
  <sheetPr/>
  <sheetViews>
    <sheetView zoomScale="81"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8FBC58A-CB22-4380-80E9-2F9002FD5EB2}">
  <sheetPr/>
  <sheetViews>
    <sheetView zoomScale="81"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1F6063D-1BD0-436A-8706-2CC08FBABFB1}">
  <sheetPr/>
  <sheetViews>
    <sheetView zoomScale="81"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25326B0-B3E4-4C92-A465-D41F140CD697}">
  <sheetPr/>
  <sheetViews>
    <sheetView zoomScale="81"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3195799-95B9-4FB1-BEF6-548B5BA5D07C}">
  <sheetPr/>
  <sheetViews>
    <sheetView zoomScale="8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16.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9.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0</xdr:col>
      <xdr:colOff>266700</xdr:colOff>
      <xdr:row>0</xdr:row>
      <xdr:rowOff>121920</xdr:rowOff>
    </xdr:from>
    <xdr:to>
      <xdr:col>6</xdr:col>
      <xdr:colOff>411480</xdr:colOff>
      <xdr:row>20</xdr:row>
      <xdr:rowOff>53340</xdr:rowOff>
    </xdr:to>
    <xdr:sp macro="" textlink="">
      <xdr:nvSpPr>
        <xdr:cNvPr id="2" name="TextBox 1">
          <a:extLst>
            <a:ext uri="{FF2B5EF4-FFF2-40B4-BE49-F238E27FC236}">
              <a16:creationId xmlns:a16="http://schemas.microsoft.com/office/drawing/2014/main" id="{8557812D-9C90-D7A6-67AD-F4C466883B36}"/>
            </a:ext>
          </a:extLst>
        </xdr:cNvPr>
        <xdr:cNvSpPr txBox="1"/>
      </xdr:nvSpPr>
      <xdr:spPr>
        <a:xfrm>
          <a:off x="266700" y="121920"/>
          <a:ext cx="3802380" cy="3589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fontAlgn="base"/>
          <a:r>
            <a:rPr lang="en-GB" sz="1100" b="1" i="0">
              <a:solidFill>
                <a:schemeClr val="dk1"/>
              </a:solidFill>
              <a:effectLst/>
              <a:latin typeface="+mn-lt"/>
              <a:ea typeface="+mn-ea"/>
              <a:cs typeface="+mn-cs"/>
            </a:rPr>
            <a:t>University of Wales Trinity Saint David</a:t>
          </a:r>
          <a:r>
            <a:rPr lang="en-GB" sz="1100" b="0" i="0">
              <a:solidFill>
                <a:schemeClr val="dk1"/>
              </a:solidFill>
              <a:effectLst/>
              <a:latin typeface="+mn-lt"/>
              <a:ea typeface="+mn-ea"/>
              <a:cs typeface="+mn-cs"/>
            </a:rPr>
            <a:t> </a:t>
          </a:r>
        </a:p>
        <a:p>
          <a:pPr algn="ctr" rtl="0" fontAlgn="base"/>
          <a:r>
            <a:rPr lang="en-GB" sz="1100" b="1" i="0">
              <a:solidFill>
                <a:schemeClr val="dk1"/>
              </a:solidFill>
              <a:effectLst/>
              <a:latin typeface="+mn-lt"/>
              <a:ea typeface="+mn-ea"/>
              <a:cs typeface="+mn-cs"/>
            </a:rPr>
            <a:t>Wales Institute of Science &amp; Art</a:t>
          </a:r>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rtl="0" fontAlgn="base"/>
          <a:r>
            <a:rPr lang="en-GB" sz="1100" b="0" i="0">
              <a:solidFill>
                <a:schemeClr val="dk1"/>
              </a:solidFill>
              <a:effectLst/>
              <a:latin typeface="+mn-lt"/>
              <a:ea typeface="+mn-ea"/>
              <a:cs typeface="+mn-cs"/>
            </a:rPr>
            <a:t> </a:t>
          </a:r>
        </a:p>
        <a:p>
          <a:pPr algn="ctr" rtl="0" fontAlgn="base"/>
          <a:r>
            <a:rPr lang="en-GB" sz="1100" b="1" i="0">
              <a:solidFill>
                <a:schemeClr val="dk1"/>
              </a:solidFill>
              <a:effectLst/>
              <a:latin typeface="+mn-lt"/>
              <a:ea typeface="+mn-ea"/>
              <a:cs typeface="+mn-cs"/>
            </a:rPr>
            <a:t>Engine</a:t>
          </a:r>
          <a:r>
            <a:rPr lang="en-GB" sz="1100" b="1" i="0" baseline="0">
              <a:solidFill>
                <a:schemeClr val="dk1"/>
              </a:solidFill>
              <a:effectLst/>
              <a:latin typeface="+mn-lt"/>
              <a:ea typeface="+mn-ea"/>
              <a:cs typeface="+mn-cs"/>
            </a:rPr>
            <a:t> Performance Analysis</a:t>
          </a:r>
          <a:r>
            <a:rPr lang="en-GB" sz="1100" b="0" i="0">
              <a:solidFill>
                <a:schemeClr val="dk1"/>
              </a:solidFill>
              <a:effectLst/>
              <a:latin typeface="+mn-lt"/>
              <a:ea typeface="+mn-ea"/>
              <a:cs typeface="+mn-cs"/>
            </a:rPr>
            <a:t> </a:t>
          </a:r>
        </a:p>
        <a:p>
          <a:pPr algn="ctr" rtl="0" fontAlgn="base"/>
          <a:r>
            <a:rPr lang="en-GB" sz="1100" b="1" i="0">
              <a:solidFill>
                <a:schemeClr val="dk1"/>
              </a:solidFill>
              <a:effectLst/>
              <a:latin typeface="+mn-lt"/>
              <a:ea typeface="+mn-ea"/>
              <a:cs typeface="+mn-cs"/>
            </a:rPr>
            <a:t>Thermodynamic</a:t>
          </a:r>
          <a:r>
            <a:rPr lang="en-GB" sz="1100" b="1" i="0" baseline="0">
              <a:solidFill>
                <a:schemeClr val="dk1"/>
              </a:solidFill>
              <a:effectLst/>
              <a:latin typeface="+mn-lt"/>
              <a:ea typeface="+mn-ea"/>
              <a:cs typeface="+mn-cs"/>
            </a:rPr>
            <a:t>s and Combustion</a:t>
          </a:r>
          <a:r>
            <a:rPr lang="en-GB" sz="1100" b="1" i="0">
              <a:solidFill>
                <a:schemeClr val="dk1"/>
              </a:solidFill>
              <a:effectLst/>
              <a:latin typeface="+mn-lt"/>
              <a:ea typeface="+mn-ea"/>
              <a:cs typeface="+mn-cs"/>
            </a:rPr>
            <a:t> </a:t>
          </a:r>
          <a:r>
            <a:rPr lang="en-GB" sz="1100" b="0" i="0">
              <a:solidFill>
                <a:schemeClr val="dk1"/>
              </a:solidFill>
              <a:effectLst/>
              <a:latin typeface="+mn-lt"/>
              <a:ea typeface="+mn-ea"/>
              <a:cs typeface="+mn-cs"/>
            </a:rPr>
            <a:t> </a:t>
          </a:r>
        </a:p>
        <a:p>
          <a:pPr algn="ctr" rtl="0" fontAlgn="base"/>
          <a:r>
            <a:rPr lang="en-GB" sz="1100" b="1" i="0">
              <a:solidFill>
                <a:schemeClr val="dk1"/>
              </a:solidFill>
              <a:effectLst/>
              <a:latin typeface="+mn-lt"/>
              <a:ea typeface="+mn-ea"/>
              <a:cs typeface="+mn-cs"/>
            </a:rPr>
            <a:t>ACHA5011</a:t>
          </a:r>
          <a:endParaRPr lang="en-GB" sz="1100" b="0" i="0">
            <a:solidFill>
              <a:schemeClr val="dk1"/>
            </a:solidFill>
            <a:effectLst/>
            <a:latin typeface="+mn-lt"/>
            <a:ea typeface="+mn-ea"/>
            <a:cs typeface="+mn-cs"/>
          </a:endParaRPr>
        </a:p>
        <a:p>
          <a:pPr algn="ctr" rtl="0" fontAlgn="base"/>
          <a:r>
            <a:rPr lang="en-GB" sz="1100" b="0" i="0">
              <a:solidFill>
                <a:schemeClr val="dk1"/>
              </a:solidFill>
              <a:effectLst/>
              <a:latin typeface="+mn-lt"/>
              <a:ea typeface="+mn-ea"/>
              <a:cs typeface="+mn-cs"/>
            </a:rPr>
            <a:t> </a:t>
          </a:r>
        </a:p>
        <a:p>
          <a:pPr algn="ctr" rtl="0" fontAlgn="base"/>
          <a:r>
            <a:rPr lang="en-GB" sz="1100" b="0" i="0">
              <a:solidFill>
                <a:schemeClr val="dk1"/>
              </a:solidFill>
              <a:effectLst/>
              <a:latin typeface="+mn-lt"/>
              <a:ea typeface="+mn-ea"/>
              <a:cs typeface="+mn-cs"/>
            </a:rPr>
            <a:t> </a:t>
          </a:r>
        </a:p>
        <a:p>
          <a:pPr algn="ctr" rtl="0" fontAlgn="base"/>
          <a:r>
            <a:rPr lang="en-GB" sz="1100" b="0" i="0">
              <a:solidFill>
                <a:schemeClr val="dk1"/>
              </a:solidFill>
              <a:effectLst/>
              <a:latin typeface="+mn-lt"/>
              <a:ea typeface="+mn-ea"/>
              <a:cs typeface="+mn-cs"/>
            </a:rPr>
            <a:t> </a:t>
          </a:r>
        </a:p>
        <a:p>
          <a:pPr algn="ctr" rtl="0" fontAlgn="base"/>
          <a:r>
            <a:rPr lang="en-GB" sz="1100" b="0" i="0">
              <a:solidFill>
                <a:schemeClr val="dk1"/>
              </a:solidFill>
              <a:effectLst/>
              <a:latin typeface="+mn-lt"/>
              <a:ea typeface="+mn-ea"/>
              <a:cs typeface="+mn-cs"/>
            </a:rPr>
            <a:t> </a:t>
          </a:r>
        </a:p>
        <a:p>
          <a:pPr algn="ctr" rtl="0" fontAlgn="base"/>
          <a:r>
            <a:rPr lang="en-GB" sz="1100" b="0" i="0">
              <a:solidFill>
                <a:schemeClr val="dk1"/>
              </a:solidFill>
              <a:effectLst/>
              <a:latin typeface="+mn-lt"/>
              <a:ea typeface="+mn-ea"/>
              <a:cs typeface="+mn-cs"/>
            </a:rPr>
            <a:t>Isaac Jones  </a:t>
          </a:r>
        </a:p>
        <a:p>
          <a:pPr algn="ctr" rtl="0" fontAlgn="base"/>
          <a:r>
            <a:rPr lang="en-GB" sz="1100" b="0" i="0">
              <a:solidFill>
                <a:schemeClr val="dk1"/>
              </a:solidFill>
              <a:effectLst/>
              <a:latin typeface="+mn-lt"/>
              <a:ea typeface="+mn-ea"/>
              <a:cs typeface="+mn-cs"/>
            </a:rPr>
            <a:t>2403961 </a:t>
          </a:r>
        </a:p>
        <a:p>
          <a:pPr algn="ctr" rtl="0" fontAlgn="base"/>
          <a:r>
            <a:rPr lang="en-GB" sz="1100" b="0" i="0">
              <a:solidFill>
                <a:schemeClr val="dk1"/>
              </a:solidFill>
              <a:effectLst/>
              <a:latin typeface="+mn-lt"/>
              <a:ea typeface="+mn-ea"/>
              <a:cs typeface="+mn-cs"/>
            </a:rPr>
            <a:t>07/12/2025</a:t>
          </a:r>
        </a:p>
        <a:p>
          <a:endParaRPr lang="en-GB" sz="1100"/>
        </a:p>
      </xdr:txBody>
    </xdr:sp>
    <xdr:clientData/>
  </xdr:twoCellAnchor>
  <xdr:twoCellAnchor editAs="oneCell">
    <xdr:from>
      <xdr:col>1</xdr:col>
      <xdr:colOff>335280</xdr:colOff>
      <xdr:row>2</xdr:row>
      <xdr:rowOff>175260</xdr:rowOff>
    </xdr:from>
    <xdr:to>
      <xdr:col>5</xdr:col>
      <xdr:colOff>441960</xdr:colOff>
      <xdr:row>8</xdr:row>
      <xdr:rowOff>91109</xdr:rowOff>
    </xdr:to>
    <xdr:pic>
      <xdr:nvPicPr>
        <xdr:cNvPr id="3" name="Picture 2">
          <a:extLst>
            <a:ext uri="{FF2B5EF4-FFF2-40B4-BE49-F238E27FC236}">
              <a16:creationId xmlns:a16="http://schemas.microsoft.com/office/drawing/2014/main" id="{5C691250-87ED-C62D-A077-D433A16C26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4880" y="541020"/>
          <a:ext cx="2545080" cy="1013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586741</xdr:colOff>
      <xdr:row>3</xdr:row>
      <xdr:rowOff>99060</xdr:rowOff>
    </xdr:from>
    <xdr:to>
      <xdr:col>8</xdr:col>
      <xdr:colOff>22860</xdr:colOff>
      <xdr:row>3</xdr:row>
      <xdr:rowOff>152400</xdr:rowOff>
    </xdr:to>
    <xdr:sp macro="" textlink="">
      <xdr:nvSpPr>
        <xdr:cNvPr id="4" name="TextBox 3">
          <a:extLst>
            <a:ext uri="{FF2B5EF4-FFF2-40B4-BE49-F238E27FC236}">
              <a16:creationId xmlns:a16="http://schemas.microsoft.com/office/drawing/2014/main" id="{8653E2EC-6D72-496F-6C33-AD239C98EDB4}"/>
            </a:ext>
          </a:extLst>
        </xdr:cNvPr>
        <xdr:cNvSpPr txBox="1"/>
      </xdr:nvSpPr>
      <xdr:spPr>
        <a:xfrm flipH="1">
          <a:off x="4853941" y="647700"/>
          <a:ext cx="45719" cy="533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xdr:colOff>
      <xdr:row>11</xdr:row>
      <xdr:rowOff>0</xdr:rowOff>
    </xdr:from>
    <xdr:to>
      <xdr:col>2</xdr:col>
      <xdr:colOff>213733</xdr:colOff>
      <xdr:row>28</xdr:row>
      <xdr:rowOff>59626</xdr:rowOff>
    </xdr:to>
    <xdr:pic>
      <xdr:nvPicPr>
        <xdr:cNvPr id="2" name="Picture 1">
          <a:extLst>
            <a:ext uri="{FF2B5EF4-FFF2-40B4-BE49-F238E27FC236}">
              <a16:creationId xmlns:a16="http://schemas.microsoft.com/office/drawing/2014/main" id="{333AC170-93BC-6454-1908-ACBC518C5C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 y="2351049"/>
          <a:ext cx="2592658" cy="36930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74342</xdr:colOff>
      <xdr:row>7</xdr:row>
      <xdr:rowOff>74340</xdr:rowOff>
    </xdr:from>
    <xdr:to>
      <xdr:col>8</xdr:col>
      <xdr:colOff>594732</xdr:colOff>
      <xdr:row>21</xdr:row>
      <xdr:rowOff>195145</xdr:rowOff>
    </xdr:to>
    <xdr:sp macro="" textlink="">
      <xdr:nvSpPr>
        <xdr:cNvPr id="3" name="TextBox 2">
          <a:extLst>
            <a:ext uri="{FF2B5EF4-FFF2-40B4-BE49-F238E27FC236}">
              <a16:creationId xmlns:a16="http://schemas.microsoft.com/office/drawing/2014/main" id="{0C2061F1-A8D2-90AE-EF09-874AD0009999}"/>
            </a:ext>
          </a:extLst>
        </xdr:cNvPr>
        <xdr:cNvSpPr txBox="1"/>
      </xdr:nvSpPr>
      <xdr:spPr>
        <a:xfrm>
          <a:off x="4051610" y="1570462"/>
          <a:ext cx="4999463" cy="31130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valve components were measured using a digital vernier caliper with an accuracy of 0.01 mm, ensuring high precision and reliability in the measurements. Special care was taken when measuring cylindrical components by using the side of the vernier caliper to capture the radius accurately. This method is crucial because an incorrect approach—such as measuring off-center—can shift the perceived center of the cylinder, leading to inaccurate dimensional data and potential errors in subsequent calculations.</a:t>
          </a:r>
        </a:p>
        <a:p>
          <a:endParaRPr lang="en-GB"/>
        </a:p>
        <a:p>
          <a:r>
            <a:rPr lang="en-GB"/>
            <a:t>For measuring the weight of the components, a digital weighing scale with an accuracy of 1 g was employed. While this provides a reasonable level of precision for general purposes, the accuracy of calculations could be further improved by using a higher-precision scale, especially for smaller components where even minor variations in mass can affect the results. Ensuring both dimensional and weight measurements are as precise as possible is essential for reliable design, analysis, and performance predictions.</a:t>
          </a:r>
        </a:p>
        <a:p>
          <a:endParaRPr lang="en-GB" sz="1100"/>
        </a:p>
      </xdr:txBody>
    </xdr:sp>
    <xdr:clientData/>
  </xdr:twoCellAnchor>
  <xdr:twoCellAnchor editAs="oneCell">
    <xdr:from>
      <xdr:col>0</xdr:col>
      <xdr:colOff>71343</xdr:colOff>
      <xdr:row>29</xdr:row>
      <xdr:rowOff>88901</xdr:rowOff>
    </xdr:from>
    <xdr:to>
      <xdr:col>3</xdr:col>
      <xdr:colOff>165100</xdr:colOff>
      <xdr:row>41</xdr:row>
      <xdr:rowOff>111978</xdr:rowOff>
    </xdr:to>
    <xdr:pic>
      <xdr:nvPicPr>
        <xdr:cNvPr id="4" name="Picture 3">
          <a:extLst>
            <a:ext uri="{FF2B5EF4-FFF2-40B4-BE49-F238E27FC236}">
              <a16:creationId xmlns:a16="http://schemas.microsoft.com/office/drawing/2014/main" id="{50569F14-9940-FB0A-177D-B7E6368EA60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343" y="6350001"/>
          <a:ext cx="3446557" cy="2613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9288780" cy="6065520"/>
    <xdr:graphicFrame macro="">
      <xdr:nvGraphicFramePr>
        <xdr:cNvPr id="2" name="Chart 1">
          <a:extLst>
            <a:ext uri="{FF2B5EF4-FFF2-40B4-BE49-F238E27FC236}">
              <a16:creationId xmlns:a16="http://schemas.microsoft.com/office/drawing/2014/main" id="{661A4E5F-3333-FF47-8ED9-451931F1891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5.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E3C41A99-8611-8CF0-2C8D-551DB88FCFB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0.64268</cdr:x>
      <cdr:y>0.07525</cdr:y>
    </cdr:from>
    <cdr:to>
      <cdr:x>0.64434</cdr:x>
      <cdr:y>0.94894</cdr:y>
    </cdr:to>
    <cdr:cxnSp macro="">
      <cdr:nvCxnSpPr>
        <cdr:cNvPr id="3" name="Straight Connector 2">
          <a:extLst xmlns:a="http://schemas.openxmlformats.org/drawingml/2006/main">
            <a:ext uri="{FF2B5EF4-FFF2-40B4-BE49-F238E27FC236}">
              <a16:creationId xmlns:a16="http://schemas.microsoft.com/office/drawing/2014/main" id="{8BF43681-1EC3-E344-9D1C-68193B42872B}"/>
            </a:ext>
          </a:extLst>
        </cdr:cNvPr>
        <cdr:cNvCxnSpPr/>
      </cdr:nvCxnSpPr>
      <cdr:spPr>
        <a:xfrm xmlns:a="http://schemas.openxmlformats.org/drawingml/2006/main" flipH="1">
          <a:off x="5578120" y="474361"/>
          <a:ext cx="14408" cy="550741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0.29087</cdr:x>
      <cdr:y>0.07638</cdr:y>
    </cdr:from>
    <cdr:to>
      <cdr:x>0.29179</cdr:x>
      <cdr:y>0.9505</cdr:y>
    </cdr:to>
    <cdr:cxnSp macro="">
      <cdr:nvCxnSpPr>
        <cdr:cNvPr id="5" name="Straight Connector 4">
          <a:extLst xmlns:a="http://schemas.openxmlformats.org/drawingml/2006/main">
            <a:ext uri="{FF2B5EF4-FFF2-40B4-BE49-F238E27FC236}">
              <a16:creationId xmlns:a16="http://schemas.microsoft.com/office/drawing/2014/main" id="{F769F09E-106E-A845-8552-1F11F5FCFFA0}"/>
            </a:ext>
          </a:extLst>
        </cdr:cNvPr>
        <cdr:cNvCxnSpPr/>
      </cdr:nvCxnSpPr>
      <cdr:spPr>
        <a:xfrm xmlns:a="http://schemas.openxmlformats.org/drawingml/2006/main">
          <a:off x="2708926" y="464804"/>
          <a:ext cx="8569" cy="5319385"/>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7.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90CEDD20-9438-814C-B139-63CA1A2560C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0.63495</cdr:x>
      <cdr:y>0.07836</cdr:y>
    </cdr:from>
    <cdr:to>
      <cdr:x>0.63496</cdr:x>
      <cdr:y>0.96097</cdr:y>
    </cdr:to>
    <cdr:cxnSp macro="">
      <cdr:nvCxnSpPr>
        <cdr:cNvPr id="3" name="Straight Connector 2">
          <a:extLst xmlns:a="http://schemas.openxmlformats.org/drawingml/2006/main">
            <a:ext uri="{FF2B5EF4-FFF2-40B4-BE49-F238E27FC236}">
              <a16:creationId xmlns:a16="http://schemas.microsoft.com/office/drawing/2014/main" id="{33715185-6A75-6343-9858-848201C976F9}"/>
            </a:ext>
          </a:extLst>
        </cdr:cNvPr>
        <cdr:cNvCxnSpPr/>
      </cdr:nvCxnSpPr>
      <cdr:spPr>
        <a:xfrm xmlns:a="http://schemas.openxmlformats.org/drawingml/2006/main" flipH="1">
          <a:off x="5511028" y="493952"/>
          <a:ext cx="87" cy="556364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0.28748</cdr:x>
      <cdr:y>0.07536</cdr:y>
    </cdr:from>
    <cdr:to>
      <cdr:x>0.28748</cdr:x>
      <cdr:y>0.95072</cdr:y>
    </cdr:to>
    <cdr:cxnSp macro="">
      <cdr:nvCxnSpPr>
        <cdr:cNvPr id="8" name="Straight Connector 7">
          <a:extLst xmlns:a="http://schemas.openxmlformats.org/drawingml/2006/main">
            <a:ext uri="{FF2B5EF4-FFF2-40B4-BE49-F238E27FC236}">
              <a16:creationId xmlns:a16="http://schemas.microsoft.com/office/drawing/2014/main" id="{C319017F-7B86-F84E-9F47-21F6FE68E8D2}"/>
            </a:ext>
          </a:extLst>
        </cdr:cNvPr>
        <cdr:cNvCxnSpPr/>
      </cdr:nvCxnSpPr>
      <cdr:spPr>
        <a:xfrm xmlns:a="http://schemas.openxmlformats.org/drawingml/2006/main">
          <a:off x="2675901" y="457689"/>
          <a:ext cx="0" cy="5316382"/>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9.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A5EF7D1E-8104-4148-1D6C-017B179D75B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8ABCCAF5-45F1-453B-169E-3FF9BDBB997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564B21B8-3944-98DA-613B-73C640933FA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29D8CAAF-3FE2-E15D-D219-C26FF521F53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twoCellAnchor>
    <xdr:from>
      <xdr:col>4</xdr:col>
      <xdr:colOff>30480</xdr:colOff>
      <xdr:row>4</xdr:row>
      <xdr:rowOff>45720</xdr:rowOff>
    </xdr:from>
    <xdr:to>
      <xdr:col>11</xdr:col>
      <xdr:colOff>358140</xdr:colOff>
      <xdr:row>17</xdr:row>
      <xdr:rowOff>76200</xdr:rowOff>
    </xdr:to>
    <xdr:sp macro="" textlink="">
      <xdr:nvSpPr>
        <xdr:cNvPr id="2" name="TextBox 1">
          <a:extLst>
            <a:ext uri="{FF2B5EF4-FFF2-40B4-BE49-F238E27FC236}">
              <a16:creationId xmlns:a16="http://schemas.microsoft.com/office/drawing/2014/main" id="{335EF9EE-F33E-4C03-2BD1-4B5E741A0218}"/>
            </a:ext>
          </a:extLst>
        </xdr:cNvPr>
        <xdr:cNvSpPr txBox="1"/>
      </xdr:nvSpPr>
      <xdr:spPr>
        <a:xfrm>
          <a:off x="3695700" y="838200"/>
          <a:ext cx="4861560" cy="2606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float RPM is calculated to be 14,453.5 rpm, which represents the theoretical absolute maximum speed of the system. It is important to note that this value is purely idealized and does not take into account real-world factors such as friction, mechanical wear, heat generation, or other operational inefficiencies that naturally occur in mechanical systems</a:t>
          </a:r>
        </a:p>
        <a:p>
          <a:endParaRPr lang="en-GB" sz="1100"/>
        </a:p>
        <a:p>
          <a:r>
            <a:rPr lang="en-GB"/>
            <a:t>To provide a more realistic estimate of the operating speed, a conservative scaling factor of 60% was applied to the theoretical maximum. This adjustment accounts for the expected losses due to friction, tolerances in the components, and gradual wear over time. By applying this scaling factor, the adjusted RPM is 8,672, which is much closer to what could reasonably be expected during actual operation.</a:t>
          </a:r>
        </a:p>
        <a:p>
          <a:endParaRPr lang="en-GB" sz="1100"/>
        </a:p>
        <a:p>
          <a:r>
            <a:rPr lang="en-GB" sz="1100"/>
            <a:t>To</a:t>
          </a:r>
          <a:r>
            <a:rPr lang="en-GB" sz="1100" baseline="0"/>
            <a:t> achieve an increase in 25% float RPM, the weight of the valve components would need to be reduced by 0.027kg or 27g.</a:t>
          </a:r>
          <a:endParaRPr lang="en-GB" sz="11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344072</xdr:colOff>
      <xdr:row>1</xdr:row>
      <xdr:rowOff>71969</xdr:rowOff>
    </xdr:from>
    <xdr:to>
      <xdr:col>8</xdr:col>
      <xdr:colOff>68580</xdr:colOff>
      <xdr:row>2</xdr:row>
      <xdr:rowOff>188863</xdr:rowOff>
    </xdr:to>
    <xdr:pic>
      <xdr:nvPicPr>
        <xdr:cNvPr id="2" name="Picture 1" descr="See the source image">
          <a:extLst>
            <a:ext uri="{FF2B5EF4-FFF2-40B4-BE49-F238E27FC236}">
              <a16:creationId xmlns:a16="http://schemas.microsoft.com/office/drawing/2014/main" id="{CE57FE7C-532D-4C8E-86DB-FC505FDF09E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001672" y="262469"/>
          <a:ext cx="943708" cy="299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8</xdr:col>
      <xdr:colOff>579499</xdr:colOff>
      <xdr:row>58</xdr:row>
      <xdr:rowOff>84462</xdr:rowOff>
    </xdr:to>
    <xdr:pic>
      <xdr:nvPicPr>
        <xdr:cNvPr id="3" name="Picture 2" descr="See the source image">
          <a:extLst>
            <a:ext uri="{FF2B5EF4-FFF2-40B4-BE49-F238E27FC236}">
              <a16:creationId xmlns:a16="http://schemas.microsoft.com/office/drawing/2014/main" id="{E91C56C9-3353-4AD5-AFB6-4D6A97D0FC6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952" t="8594" r="6952" b="9760"/>
        <a:stretch/>
      </xdr:blipFill>
      <xdr:spPr bwMode="auto">
        <a:xfrm>
          <a:off x="4879878" y="13774634"/>
          <a:ext cx="1475581" cy="269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A92C9BC4-AD81-4566-D7B2-EDB09C4350F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B1AFA44F-1288-DD79-CFF2-E00F8D0674B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00FA14C7-98CB-3B90-6C83-5A4184D240E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xdr:wsDr xmlns:xdr="http://schemas.openxmlformats.org/drawingml/2006/spreadsheetDrawing" xmlns:a="http://schemas.openxmlformats.org/drawingml/2006/main">
  <xdr:absoluteAnchor>
    <xdr:pos x="332510" y="169025"/>
    <xdr:ext cx="6400799" cy="3391593"/>
    <xdr:graphicFrame macro="">
      <xdr:nvGraphicFramePr>
        <xdr:cNvPr id="3" name="Chart 2">
          <a:extLst>
            <a:ext uri="{FF2B5EF4-FFF2-40B4-BE49-F238E27FC236}">
              <a16:creationId xmlns:a16="http://schemas.microsoft.com/office/drawing/2014/main" id="{EAA72FA2-142D-403F-9230-AE29EA7A010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xdr:from>
      <xdr:col>0</xdr:col>
      <xdr:colOff>419100</xdr:colOff>
      <xdr:row>19</xdr:row>
      <xdr:rowOff>106680</xdr:rowOff>
    </xdr:from>
    <xdr:to>
      <xdr:col>10</xdr:col>
      <xdr:colOff>464820</xdr:colOff>
      <xdr:row>25</xdr:row>
      <xdr:rowOff>45720</xdr:rowOff>
    </xdr:to>
    <xdr:sp macro="" textlink="">
      <xdr:nvSpPr>
        <xdr:cNvPr id="4" name="TextBox 3">
          <a:extLst>
            <a:ext uri="{FF2B5EF4-FFF2-40B4-BE49-F238E27FC236}">
              <a16:creationId xmlns:a16="http://schemas.microsoft.com/office/drawing/2014/main" id="{48E7180F-3693-7048-68A2-D4B770505D24}"/>
            </a:ext>
          </a:extLst>
        </xdr:cNvPr>
        <xdr:cNvSpPr txBox="1"/>
      </xdr:nvSpPr>
      <xdr:spPr>
        <a:xfrm>
          <a:off x="419100" y="3581400"/>
          <a:ext cx="6141720" cy="1036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This graph shows the relationship between flow rate and valve lift for both the intake and exhaust valves. For the intake side, flow increases almost linearly from approximately 1.75 mm to 7 mm of lift. Beyond about 7 mm, the rate of increase tapers off, suggesting that the flow is no longer limited by the cam profile but instead by</a:t>
          </a:r>
          <a:r>
            <a:rPr lang="en-GB" baseline="0"/>
            <a:t> the intake system. For the exhaust side, flow doesnt increase linearly and begins to taper off almost immediately, suggesting a poor exhaust manifold design. </a:t>
          </a:r>
          <a:endParaRPr lang="en-GB" sz="1100"/>
        </a:p>
      </xdr:txBody>
    </xdr:sp>
    <xdr:clientData/>
  </xdr:twoCellAnchor>
  <xdr:absoluteAnchor>
    <xdr:pos x="7307581" y="152400"/>
    <xdr:ext cx="6728460" cy="3406140"/>
    <xdr:graphicFrame macro="">
      <xdr:nvGraphicFramePr>
        <xdr:cNvPr id="5" name="Chart 4">
          <a:extLst>
            <a:ext uri="{FF2B5EF4-FFF2-40B4-BE49-F238E27FC236}">
              <a16:creationId xmlns:a16="http://schemas.microsoft.com/office/drawing/2014/main" id="{97355B26-F76A-4E9B-BAE4-EB0255BD9FA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xdr:from>
      <xdr:col>12</xdr:col>
      <xdr:colOff>91440</xdr:colOff>
      <xdr:row>20</xdr:row>
      <xdr:rowOff>144780</xdr:rowOff>
    </xdr:from>
    <xdr:to>
      <xdr:col>23</xdr:col>
      <xdr:colOff>7620</xdr:colOff>
      <xdr:row>25</xdr:row>
      <xdr:rowOff>91440</xdr:rowOff>
    </xdr:to>
    <xdr:sp macro="" textlink="">
      <xdr:nvSpPr>
        <xdr:cNvPr id="6" name="TextBox 5">
          <a:extLst>
            <a:ext uri="{FF2B5EF4-FFF2-40B4-BE49-F238E27FC236}">
              <a16:creationId xmlns:a16="http://schemas.microsoft.com/office/drawing/2014/main" id="{586AECBA-28CD-2766-F1F0-3F90F822BEF8}"/>
            </a:ext>
          </a:extLst>
        </xdr:cNvPr>
        <xdr:cNvSpPr txBox="1"/>
      </xdr:nvSpPr>
      <xdr:spPr>
        <a:xfrm>
          <a:off x="7406640" y="3802380"/>
          <a:ext cx="6621780" cy="861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graphs shows the relationship between the flow rate</a:t>
          </a:r>
          <a:r>
            <a:rPr lang="en-GB" sz="1100" baseline="0"/>
            <a:t> per unit area and valve lift for both intake and exhaust valves. For the intake side, it increases linearly from 1.75mm to 7mm and then taper off suggesting that the valve cant recieve enough air. For the exhaust side, the flow rate starts off larger than the exhaust but quickly drops below suggesting a poor exhaust manifold design. </a:t>
          </a:r>
          <a:endParaRPr lang="en-GB" sz="1100"/>
        </a:p>
      </xdr:txBody>
    </xdr:sp>
    <xdr:clientData/>
  </xdr:twoCellAnchor>
  <xdr:absoluteAnchor>
    <xdr:pos x="609601" y="5120640"/>
    <xdr:ext cx="6202680" cy="4030980"/>
    <xdr:graphicFrame macro="">
      <xdr:nvGraphicFramePr>
        <xdr:cNvPr id="7" name="Chart 6">
          <a:extLst>
            <a:ext uri="{FF2B5EF4-FFF2-40B4-BE49-F238E27FC236}">
              <a16:creationId xmlns:a16="http://schemas.microsoft.com/office/drawing/2014/main" id="{77031828-042F-47A1-8966-9A66DA22FB0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twoCellAnchor>
    <xdr:from>
      <xdr:col>1</xdr:col>
      <xdr:colOff>15240</xdr:colOff>
      <xdr:row>51</xdr:row>
      <xdr:rowOff>22860</xdr:rowOff>
    </xdr:from>
    <xdr:to>
      <xdr:col>11</xdr:col>
      <xdr:colOff>53340</xdr:colOff>
      <xdr:row>56</xdr:row>
      <xdr:rowOff>143934</xdr:rowOff>
    </xdr:to>
    <xdr:sp macro="" textlink="">
      <xdr:nvSpPr>
        <xdr:cNvPr id="8" name="TextBox 7">
          <a:extLst>
            <a:ext uri="{FF2B5EF4-FFF2-40B4-BE49-F238E27FC236}">
              <a16:creationId xmlns:a16="http://schemas.microsoft.com/office/drawing/2014/main" id="{696B03A9-B989-5713-A10F-5EE30451E7F4}"/>
            </a:ext>
          </a:extLst>
        </xdr:cNvPr>
        <xdr:cNvSpPr txBox="1"/>
      </xdr:nvSpPr>
      <xdr:spPr>
        <a:xfrm>
          <a:off x="624840" y="9522460"/>
          <a:ext cx="6134100" cy="10524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graph</a:t>
          </a:r>
          <a:r>
            <a:rPr lang="en-GB" sz="1100" baseline="0"/>
            <a:t> shows the relationship between flow coefficient and valve lift for both intake and exhaust valves. For the intake side, the flow coefficient decreases fairly linearly over the various valve lifts. This is to be expected as the increase in airflow will take up more space, making it harder for more air to flow. For the exhaust side, the flow coefficient starts off low and then quickly increases at around 2.5mm and then begins to drop once again. This shows that there is a resistance to flow to begin with. </a:t>
          </a:r>
          <a:endParaRPr lang="en-GB"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335280</xdr:colOff>
      <xdr:row>0</xdr:row>
      <xdr:rowOff>160020</xdr:rowOff>
    </xdr:from>
    <xdr:to>
      <xdr:col>13</xdr:col>
      <xdr:colOff>411480</xdr:colOff>
      <xdr:row>15</xdr:row>
      <xdr:rowOff>167640</xdr:rowOff>
    </xdr:to>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A7B6D7ED-D25A-4B4A-A12A-668E14350A3E}"/>
                </a:ext>
              </a:extLst>
            </xdr:cNvPr>
            <xdr:cNvSpPr txBox="1"/>
          </xdr:nvSpPr>
          <xdr:spPr>
            <a:xfrm>
              <a:off x="335280" y="160020"/>
              <a:ext cx="8001000" cy="2750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800"/>
                <a:t>Part 2 - Chapter 4:</a:t>
              </a:r>
            </a:p>
            <a:p>
              <a:r>
                <a:rPr lang="en-GB" sz="1100"/>
                <a:t> </a:t>
              </a: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a:t>The calculated maximum power</a:t>
              </a:r>
              <a:r>
                <a:rPr lang="en-GB" baseline="0"/>
                <a:t> </a:t>
              </a:r>
              <a:r>
                <a:rPr lang="en-GB"/>
                <a:t>was</a:t>
              </a:r>
              <a:r>
                <a:rPr lang="en-GB" baseline="0"/>
                <a:t> at </a:t>
              </a:r>
              <a:r>
                <a:rPr lang="en-GB"/>
                <a:t>9014.32 rpm which is much higher than published data of 6500</a:t>
              </a:r>
              <a:r>
                <a:rPr lang="en-GB" baseline="0"/>
                <a:t> rpm</a:t>
              </a:r>
              <a:r>
                <a:rPr lang="en-GB"/>
                <a:t> (Ford Authority (no date)). The discrepancy most likely comes from an incorrect effective pressure used in the formula. The formula used was:</a:t>
              </a:r>
            </a:p>
            <a:p>
              <a:endParaRPr lang="en-GB"/>
            </a:p>
            <a:p>
              <a14:m>
                <m:oMathPara xmlns:m="http://schemas.openxmlformats.org/officeDocument/2006/math">
                  <m:oMathParaPr>
                    <m:jc m:val="centerGroup"/>
                  </m:oMathParaPr>
                  <m:oMath xmlns:m="http://schemas.openxmlformats.org/officeDocument/2006/math">
                    <m:r>
                      <a:rPr lang="en-GB" i="1">
                        <a:latin typeface="Cambria Math" panose="02040503050406030204" pitchFamily="18" charset="0"/>
                      </a:rPr>
                      <m:t>𝑅𝑃𝑀</m:t>
                    </m:r>
                    <m:r>
                      <a:rPr lang="en-GB" i="1">
                        <a:latin typeface="Cambria Math" panose="02040503050406030204" pitchFamily="18" charset="0"/>
                      </a:rPr>
                      <m:t> = (120 </m:t>
                    </m:r>
                    <m:r>
                      <a:rPr lang="en-GB" i="1">
                        <a:latin typeface="Cambria Math" panose="02040503050406030204" pitchFamily="18" charset="0"/>
                      </a:rPr>
                      <m:t>𝑁𝑣</m:t>
                    </m:r>
                    <m:r>
                      <a:rPr lang="en-GB" i="1">
                        <a:latin typeface="Cambria Math" panose="02040503050406030204" pitchFamily="18" charset="0"/>
                      </a:rPr>
                      <m:t> </m:t>
                    </m:r>
                    <m:r>
                      <a:rPr lang="en-GB" i="1">
                        <a:latin typeface="Cambria Math" panose="02040503050406030204" pitchFamily="18" charset="0"/>
                      </a:rPr>
                      <m:t>𝐶𝑓</m:t>
                    </m:r>
                    <m:r>
                      <a:rPr lang="en-GB" i="1">
                        <a:latin typeface="Cambria Math" panose="02040503050406030204" pitchFamily="18" charset="0"/>
                      </a:rPr>
                      <m:t> </m:t>
                    </m:r>
                    <m:r>
                      <a:rPr lang="en-GB" i="1">
                        <a:latin typeface="Cambria Math" panose="02040503050406030204" pitchFamily="18" charset="0"/>
                      </a:rPr>
                      <m:t>𝐴𝑣</m:t>
                    </m:r>
                    <m:r>
                      <a:rPr lang="en-GB" i="1">
                        <a:latin typeface="Cambria Math" panose="02040503050406030204" pitchFamily="18" charset="0"/>
                      </a:rPr>
                      <m:t> √(2</m:t>
                    </m:r>
                    <m:r>
                      <a:rPr lang="el-GR" i="1">
                        <a:latin typeface="Cambria Math" panose="02040503050406030204" pitchFamily="18" charset="0"/>
                      </a:rPr>
                      <m:t>𝛥</m:t>
                    </m:r>
                    <m:r>
                      <a:rPr lang="en-GB" i="1">
                        <a:latin typeface="Cambria Math" panose="02040503050406030204" pitchFamily="18" charset="0"/>
                      </a:rPr>
                      <m:t>𝑃</m:t>
                    </m:r>
                    <m:r>
                      <a:rPr lang="en-GB" i="1">
                        <a:latin typeface="Cambria Math" panose="02040503050406030204" pitchFamily="18" charset="0"/>
                      </a:rPr>
                      <m:t>/</m:t>
                    </m:r>
                    <m:r>
                      <a:rPr lang="el-GR" i="1">
                        <a:latin typeface="Cambria Math" panose="02040503050406030204" pitchFamily="18" charset="0"/>
                      </a:rPr>
                      <m:t>𝜌</m:t>
                    </m:r>
                    <m:r>
                      <a:rPr lang="el-GR" i="1">
                        <a:latin typeface="Cambria Math" panose="02040503050406030204" pitchFamily="18" charset="0"/>
                      </a:rPr>
                      <m:t>)) / (</m:t>
                    </m:r>
                    <m:r>
                      <a:rPr lang="el-GR" i="1">
                        <a:latin typeface="Cambria Math" panose="02040503050406030204" pitchFamily="18" charset="0"/>
                      </a:rPr>
                      <m:t>𝜂</m:t>
                    </m:r>
                    <m:r>
                      <a:rPr lang="en-GB" i="1">
                        <a:latin typeface="Cambria Math" panose="02040503050406030204" pitchFamily="18" charset="0"/>
                      </a:rPr>
                      <m:t>𝑣</m:t>
                    </m:r>
                    <m:r>
                      <a:rPr lang="en-GB" i="1">
                        <a:latin typeface="Cambria Math" panose="02040503050406030204" pitchFamily="18" charset="0"/>
                      </a:rPr>
                      <m:t> </m:t>
                    </m:r>
                    <m:r>
                      <a:rPr lang="en-GB" i="1">
                        <a:latin typeface="Cambria Math" panose="02040503050406030204" pitchFamily="18" charset="0"/>
                      </a:rPr>
                      <m:t>𝑉𝑑</m:t>
                    </m:r>
                    <m:r>
                      <a:rPr lang="en-GB" i="1">
                        <a:latin typeface="Cambria Math" panose="02040503050406030204" pitchFamily="18" charset="0"/>
                      </a:rPr>
                      <m:t>)</m:t>
                    </m:r>
                  </m:oMath>
                </m:oMathPara>
              </a14:m>
            </a:p>
            <a:p>
              <a:endParaRPr lang="en-GB"/>
            </a:p>
            <a:p>
              <a:r>
                <a:rPr lang="en-GB"/>
                <a:t>where</a:t>
              </a:r>
              <a:r>
                <a:rPr lang="en-GB" baseline="0"/>
                <a:t> </a:t>
              </a:r>
              <a:r>
                <a:rPr lang="en-GB"/>
                <a:t>Nv​ = number of valves (per cylinder), Cf = mean flow coefficient, Av = valve area, </a:t>
              </a:r>
              <a:r>
                <a:rPr lang="el-GR"/>
                <a:t>Δ</a:t>
              </a:r>
              <a:r>
                <a:rPr lang="en-GB"/>
                <a:t>P = pressure differential driving flow, </a:t>
              </a:r>
              <a:r>
                <a:rPr lang="el-GR"/>
                <a:t>ρ = </a:t>
              </a:r>
              <a:r>
                <a:rPr lang="en-GB"/>
                <a:t>air density, </a:t>
              </a:r>
              <a:r>
                <a:rPr lang="el-GR"/>
                <a:t>η</a:t>
              </a:r>
              <a:r>
                <a:rPr lang="en-GB"/>
                <a:t>V = volumetric efficiency, and Vd​ = engine displacement.</a:t>
              </a:r>
            </a:p>
            <a:p>
              <a:endParaRPr lang="en-GB" sz="1100"/>
            </a:p>
            <a:p>
              <a:r>
                <a:rPr lang="en-GB" b="0"/>
                <a:t>There</a:t>
              </a:r>
              <a:r>
                <a:rPr lang="en-GB" b="0" baseline="0"/>
                <a:t> are two possible reasons for this discrepency, first being the p</a:t>
              </a:r>
              <a:r>
                <a:rPr lang="en-GB" b="0"/>
                <a:t>ressure input (</a:t>
              </a:r>
              <a:r>
                <a:rPr lang="el-GR" b="0"/>
                <a:t>Δ</a:t>
              </a:r>
              <a:r>
                <a:rPr lang="en-GB" b="0"/>
                <a:t>P).</a:t>
              </a:r>
              <a:r>
                <a:rPr lang="en-GB"/>
                <a:t> The pressure</a:t>
              </a:r>
              <a:r>
                <a:rPr lang="en-GB" baseline="0"/>
                <a:t> used is </a:t>
              </a:r>
              <a:r>
                <a:rPr lang="en-GB"/>
                <a:t>the 25 inH₂O value of</a:t>
              </a:r>
              <a:r>
                <a:rPr lang="en-GB" baseline="0"/>
                <a:t> the </a:t>
              </a:r>
              <a:r>
                <a:rPr lang="en-GB"/>
                <a:t>flow-bench test pressure, not necessarily the pressure that the head actually experiences on the engine.For example, if </a:t>
              </a:r>
              <a:r>
                <a:rPr lang="el-GR"/>
                <a:t>Δ</a:t>
              </a:r>
              <a:r>
                <a:rPr lang="en-GB"/>
                <a:t>P is halved, the</a:t>
              </a:r>
              <a:r>
                <a:rPr lang="en-GB" baseline="0"/>
                <a:t> RPM would drop from 9014.32 to 6374.1 </a:t>
              </a:r>
              <a:r>
                <a:rPr lang="en-GB"/>
                <a:t>rpm which aligns much better with the 6,500 rpm figure. Secondly,</a:t>
              </a:r>
              <a:r>
                <a:rPr lang="en-GB" baseline="0"/>
                <a:t> </a:t>
              </a:r>
              <a:r>
                <a:rPr lang="en-GB" b="0" baseline="0"/>
                <a:t>V</a:t>
              </a:r>
              <a:r>
                <a:rPr lang="en-GB" b="0"/>
                <a:t>olumetric efficiency (VE),</a:t>
              </a:r>
              <a:r>
                <a:rPr lang="en-GB" b="0" baseline="0"/>
                <a:t> </a:t>
              </a:r>
              <a:r>
                <a:rPr lang="en-GB"/>
                <a:t> I used a 90% VE. RPM scales inversely with VE, so a 10% error in VE produces approximately a 10% error in the RPM estimate.</a:t>
              </a:r>
            </a:p>
            <a:p>
              <a:endParaRPr lang="en-GB" sz="1100"/>
            </a:p>
          </xdr:txBody>
        </xdr:sp>
      </mc:Choice>
      <mc:Fallback>
        <xdr:sp macro="" textlink="">
          <xdr:nvSpPr>
            <xdr:cNvPr id="2" name="TextBox 1">
              <a:extLst>
                <a:ext uri="{FF2B5EF4-FFF2-40B4-BE49-F238E27FC236}">
                  <a16:creationId xmlns:a16="http://schemas.microsoft.com/office/drawing/2014/main" id="{A7B6D7ED-D25A-4B4A-A12A-668E14350A3E}"/>
                </a:ext>
              </a:extLst>
            </xdr:cNvPr>
            <xdr:cNvSpPr txBox="1"/>
          </xdr:nvSpPr>
          <xdr:spPr>
            <a:xfrm>
              <a:off x="335280" y="160020"/>
              <a:ext cx="8001000" cy="2750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800"/>
                <a:t>Part 2 - Chapter 4:</a:t>
              </a:r>
            </a:p>
            <a:p>
              <a:r>
                <a:rPr lang="en-GB" sz="1100"/>
                <a:t> </a:t>
              </a: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a:t>The calculated maximum power</a:t>
              </a:r>
              <a:r>
                <a:rPr lang="en-GB" baseline="0"/>
                <a:t> </a:t>
              </a:r>
              <a:r>
                <a:rPr lang="en-GB"/>
                <a:t>was</a:t>
              </a:r>
              <a:r>
                <a:rPr lang="en-GB" baseline="0"/>
                <a:t> at </a:t>
              </a:r>
              <a:r>
                <a:rPr lang="en-GB"/>
                <a:t>9014.32 rpm which is much higher than published data of 6500</a:t>
              </a:r>
              <a:r>
                <a:rPr lang="en-GB" baseline="0"/>
                <a:t> rpm</a:t>
              </a:r>
              <a:r>
                <a:rPr lang="en-GB"/>
                <a:t> (Ford Authority (no date)). The discrepancy most likely comes from an incorrect effective pressure used in the formula. The formula used was:</a:t>
              </a:r>
            </a:p>
            <a:p>
              <a:endParaRPr lang="en-GB"/>
            </a:p>
            <a:p>
              <a:r>
                <a:rPr lang="en-GB" i="0">
                  <a:latin typeface="Cambria Math" panose="02040503050406030204" pitchFamily="18" charset="0"/>
                </a:rPr>
                <a:t>𝑅𝑃𝑀 = (120 𝑁𝑣 𝐶𝑓 𝐴𝑣 √(2</a:t>
              </a:r>
              <a:r>
                <a:rPr lang="el-GR" i="0">
                  <a:latin typeface="Cambria Math" panose="02040503050406030204" pitchFamily="18" charset="0"/>
                </a:rPr>
                <a:t>𝛥</a:t>
              </a:r>
              <a:r>
                <a:rPr lang="en-GB" i="0">
                  <a:latin typeface="Cambria Math" panose="02040503050406030204" pitchFamily="18" charset="0"/>
                </a:rPr>
                <a:t>𝑃/</a:t>
              </a:r>
              <a:r>
                <a:rPr lang="el-GR" i="0">
                  <a:latin typeface="Cambria Math" panose="02040503050406030204" pitchFamily="18" charset="0"/>
                </a:rPr>
                <a:t>𝜌)) / (𝜂</a:t>
              </a:r>
              <a:r>
                <a:rPr lang="en-GB" i="0">
                  <a:latin typeface="Cambria Math" panose="02040503050406030204" pitchFamily="18" charset="0"/>
                </a:rPr>
                <a:t>𝑣 𝑉𝑑)</a:t>
              </a:r>
            </a:p>
            <a:p>
              <a:endParaRPr lang="en-GB"/>
            </a:p>
            <a:p>
              <a:r>
                <a:rPr lang="en-GB"/>
                <a:t>where</a:t>
              </a:r>
              <a:r>
                <a:rPr lang="en-GB" baseline="0"/>
                <a:t> </a:t>
              </a:r>
              <a:r>
                <a:rPr lang="en-GB"/>
                <a:t>Nv​ = number of valves (per cylinder), Cf = mean flow coefficient, Av = valve area, </a:t>
              </a:r>
              <a:r>
                <a:rPr lang="el-GR"/>
                <a:t>Δ</a:t>
              </a:r>
              <a:r>
                <a:rPr lang="en-GB"/>
                <a:t>P = pressure differential driving flow, </a:t>
              </a:r>
              <a:r>
                <a:rPr lang="el-GR"/>
                <a:t>ρ = </a:t>
              </a:r>
              <a:r>
                <a:rPr lang="en-GB"/>
                <a:t>air density, </a:t>
              </a:r>
              <a:r>
                <a:rPr lang="el-GR"/>
                <a:t>η</a:t>
              </a:r>
              <a:r>
                <a:rPr lang="en-GB"/>
                <a:t>V = volumetric efficiency, and Vd​ = engine displacement.</a:t>
              </a:r>
            </a:p>
            <a:p>
              <a:endParaRPr lang="en-GB" sz="1100"/>
            </a:p>
            <a:p>
              <a:r>
                <a:rPr lang="en-GB" b="0"/>
                <a:t>There</a:t>
              </a:r>
              <a:r>
                <a:rPr lang="en-GB" b="0" baseline="0"/>
                <a:t> are two possible reasons for this discrepency, first being the p</a:t>
              </a:r>
              <a:r>
                <a:rPr lang="en-GB" b="0"/>
                <a:t>ressure input (</a:t>
              </a:r>
              <a:r>
                <a:rPr lang="el-GR" b="0"/>
                <a:t>Δ</a:t>
              </a:r>
              <a:r>
                <a:rPr lang="en-GB" b="0"/>
                <a:t>P).</a:t>
              </a:r>
              <a:r>
                <a:rPr lang="en-GB"/>
                <a:t> The pressure</a:t>
              </a:r>
              <a:r>
                <a:rPr lang="en-GB" baseline="0"/>
                <a:t> used is </a:t>
              </a:r>
              <a:r>
                <a:rPr lang="en-GB"/>
                <a:t>the 25 inH₂O value of</a:t>
              </a:r>
              <a:r>
                <a:rPr lang="en-GB" baseline="0"/>
                <a:t> the </a:t>
              </a:r>
              <a:r>
                <a:rPr lang="en-GB"/>
                <a:t>flow-bench test pressure, not necessarily the pressure that the head actually experiences on the engine.For example, if </a:t>
              </a:r>
              <a:r>
                <a:rPr lang="el-GR"/>
                <a:t>Δ</a:t>
              </a:r>
              <a:r>
                <a:rPr lang="en-GB"/>
                <a:t>P is halved, the</a:t>
              </a:r>
              <a:r>
                <a:rPr lang="en-GB" baseline="0"/>
                <a:t> RPM would drop from 9014.32 to 6374.1 </a:t>
              </a:r>
              <a:r>
                <a:rPr lang="en-GB"/>
                <a:t>rpm which aligns much better with the 6,500 rpm figure. Secondly,</a:t>
              </a:r>
              <a:r>
                <a:rPr lang="en-GB" baseline="0"/>
                <a:t> </a:t>
              </a:r>
              <a:r>
                <a:rPr lang="en-GB" b="0" baseline="0"/>
                <a:t>V</a:t>
              </a:r>
              <a:r>
                <a:rPr lang="en-GB" b="0"/>
                <a:t>olumetric efficiency (VE),</a:t>
              </a:r>
              <a:r>
                <a:rPr lang="en-GB" b="0" baseline="0"/>
                <a:t> </a:t>
              </a:r>
              <a:r>
                <a:rPr lang="en-GB"/>
                <a:t> I used a 90% VE. RPM scales inversely with VE, so a 10% error in VE produces approximately a 10% error in the RPM estimate.</a:t>
              </a:r>
            </a:p>
            <a:p>
              <a:endParaRPr lang="en-GB" sz="1100"/>
            </a:p>
          </xdr:txBody>
        </xdr:sp>
      </mc:Fallback>
    </mc:AlternateContent>
    <xdr:clientData/>
  </xdr:twoCellAnchor>
</xdr:wsDr>
</file>

<file path=xl/drawings/drawing21.xml><?xml version="1.0" encoding="utf-8"?>
<xdr:wsDr xmlns:xdr="http://schemas.openxmlformats.org/drawingml/2006/spreadsheetDrawing" xmlns:a="http://schemas.openxmlformats.org/drawingml/2006/main">
  <xdr:absoluteAnchor>
    <xdr:pos x="0" y="0"/>
    <xdr:ext cx="9285111" cy="6058370"/>
    <xdr:graphicFrame macro="">
      <xdr:nvGraphicFramePr>
        <xdr:cNvPr id="2" name="Chart 1">
          <a:extLst>
            <a:ext uri="{FF2B5EF4-FFF2-40B4-BE49-F238E27FC236}">
              <a16:creationId xmlns:a16="http://schemas.microsoft.com/office/drawing/2014/main" id="{78D32690-D6DD-9AD9-7BD8-BFCEF856AC5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twoCellAnchor>
    <xdr:from>
      <xdr:col>0</xdr:col>
      <xdr:colOff>281940</xdr:colOff>
      <xdr:row>0</xdr:row>
      <xdr:rowOff>106680</xdr:rowOff>
    </xdr:from>
    <xdr:to>
      <xdr:col>16</xdr:col>
      <xdr:colOff>525780</xdr:colOff>
      <xdr:row>21</xdr:row>
      <xdr:rowOff>175260</xdr:rowOff>
    </xdr:to>
    <xdr:sp macro="" textlink="">
      <xdr:nvSpPr>
        <xdr:cNvPr id="2" name="TextBox 1">
          <a:extLst>
            <a:ext uri="{FF2B5EF4-FFF2-40B4-BE49-F238E27FC236}">
              <a16:creationId xmlns:a16="http://schemas.microsoft.com/office/drawing/2014/main" id="{F24A3EA2-CE37-9C2E-37D1-AA8C181F5BFD}"/>
            </a:ext>
          </a:extLst>
        </xdr:cNvPr>
        <xdr:cNvSpPr txBox="1"/>
      </xdr:nvSpPr>
      <xdr:spPr>
        <a:xfrm>
          <a:off x="281940" y="106680"/>
          <a:ext cx="9997440" cy="3909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000"/>
            <a:t>Part</a:t>
          </a:r>
          <a:r>
            <a:rPr lang="en-GB" sz="2000" baseline="0"/>
            <a:t> 2 - Chapter 5: </a:t>
          </a:r>
        </a:p>
        <a:p>
          <a:pPr algn="ctr"/>
          <a:endParaRPr lang="en-GB" sz="2000" baseline="0"/>
        </a:p>
        <a:p>
          <a:pPr algn="l"/>
          <a:r>
            <a:rPr lang="en-GB"/>
            <a:t>Analyzing the various flow graphs generated throughout this assignment, it is evident that the Duratec engine is optimized for mid-range RPM operation. The graphs consistently show that airflow efficiency drops off at higher valve lifts, indicating that the engine does not favor extreme high-RPM performance. In contrast, the mid-range RPMs exhibit an ideal balance between valve lift and airflow, suggesting that this is where the engine achieves its most effective volumetric efficiency. This behavior highlights the engine’s design focus on delivering strong performance and responsiveness in the mid-RPM range, rather than prioritizing maximum high-end power.</a:t>
          </a:r>
        </a:p>
        <a:p>
          <a:pPr algn="l"/>
          <a:endParaRPr lang="en-GB" sz="1100" baseline="0"/>
        </a:p>
        <a:p>
          <a:pPr algn="l"/>
          <a:endParaRPr lang="en-GB" sz="1100" baseline="0"/>
        </a:p>
        <a:p>
          <a:pPr algn="l"/>
          <a:r>
            <a:rPr lang="en-GB"/>
            <a:t>Examining the flow rate versus valve lift graph, it is apparent that the flow begins to plateau around 7 mm of valve lift. This indicates that the engine is no longer able to draw in additional airflow efficiently at higher lifts, suggesting a limitation in the intake system. To address this bottleneck, modifications such as the addition of intake trumpets or an optimized intake manifold could be implemented. These improvements would enhance airflow at higher lifts, allowing the engine to maintain a stronger volumetric efficiency and ultimately deliver increased power output.</a:t>
          </a:r>
        </a:p>
        <a:p>
          <a:pPr algn="l"/>
          <a:endParaRPr lang="en-GB" sz="1100" baseline="0"/>
        </a:p>
        <a:p>
          <a:pPr algn="l"/>
          <a:r>
            <a:rPr lang="en-GB"/>
            <a:t>The data analyzed in this assignment is based on theoretical performance calculations, which assume ideal conditions. In real-world operation, however, numerous factors act to reduce engine performance. For example, friction between moving components such as pistons and cylinder walls, mechanical losses in the valvetrain, and thermal effects all contribute to slowing down the engine and reducing efficiency. Additionally, the graphs indicate that one of the primary limitations of this engine is its ability to intake air. The flow characteristics show that, despite the theoretical potential, the engine’s performance is constrained by airflow restrictions, which prevent it from reaching its maximum possible output. Understanding these real-world limitations is crucial for accurately predicting engine behavior and for identifying areas where improvements</a:t>
          </a:r>
          <a:r>
            <a:rPr lang="en-GB" baseline="0"/>
            <a:t>, </a:t>
          </a:r>
          <a:r>
            <a:rPr lang="en-GB"/>
            <a:t>such as intake enhancements</a:t>
          </a:r>
          <a:r>
            <a:rPr lang="en-GB" baseline="0"/>
            <a:t>, </a:t>
          </a:r>
          <a:r>
            <a:rPr lang="en-GB"/>
            <a:t>can yield tangible gains in performance.</a:t>
          </a:r>
          <a:endParaRPr lang="en-GB" sz="1100" baseline="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342900</xdr:colOff>
      <xdr:row>0</xdr:row>
      <xdr:rowOff>160020</xdr:rowOff>
    </xdr:from>
    <xdr:to>
      <xdr:col>16</xdr:col>
      <xdr:colOff>426720</xdr:colOff>
      <xdr:row>10</xdr:row>
      <xdr:rowOff>15240</xdr:rowOff>
    </xdr:to>
    <xdr:sp macro="" textlink="">
      <xdr:nvSpPr>
        <xdr:cNvPr id="2" name="TextBox 1">
          <a:extLst>
            <a:ext uri="{FF2B5EF4-FFF2-40B4-BE49-F238E27FC236}">
              <a16:creationId xmlns:a16="http://schemas.microsoft.com/office/drawing/2014/main" id="{AAE7BE4F-5DA6-F330-F877-BB069EB6658A}"/>
            </a:ext>
          </a:extLst>
        </xdr:cNvPr>
        <xdr:cNvSpPr txBox="1"/>
      </xdr:nvSpPr>
      <xdr:spPr>
        <a:xfrm>
          <a:off x="342900" y="160020"/>
          <a:ext cx="9837420" cy="1684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b16sir1991 (2007). </a:t>
          </a:r>
          <a:r>
            <a:rPr lang="en-GB" sz="1100" i="1">
              <a:solidFill>
                <a:schemeClr val="dk1"/>
              </a:solidFill>
              <a:effectLst/>
              <a:latin typeface="+mn-lt"/>
              <a:ea typeface="+mn-ea"/>
              <a:cs typeface="+mn-cs"/>
            </a:rPr>
            <a:t>General Specs on the 2.0L Duratec</a:t>
          </a:r>
          <a:r>
            <a:rPr lang="en-GB" sz="1100">
              <a:solidFill>
                <a:schemeClr val="dk1"/>
              </a:solidFill>
              <a:effectLst/>
              <a:latin typeface="+mn-lt"/>
              <a:ea typeface="+mn-ea"/>
              <a:cs typeface="+mn-cs"/>
            </a:rPr>
            <a:t>. [online] Focus Fanatics Forum. Available at: https://www.focusfanatics.com/threads/general-specs-on-the-2-0l-duratec.119027/ [Accessed 7 Dec. 2025].</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Ford Authority. (2019). </a:t>
          </a:r>
          <a:r>
            <a:rPr lang="en-GB" sz="1100" i="1">
              <a:solidFill>
                <a:schemeClr val="dk1"/>
              </a:solidFill>
              <a:effectLst/>
              <a:latin typeface="+mn-lt"/>
              <a:ea typeface="+mn-ea"/>
              <a:cs typeface="+mn-cs"/>
            </a:rPr>
            <a:t>Ford 2.0L Duratec 20 Engine Info, Power, Details, Specs, Wiki</a:t>
          </a:r>
          <a:r>
            <a:rPr lang="en-GB" sz="1100">
              <a:solidFill>
                <a:schemeClr val="dk1"/>
              </a:solidFill>
              <a:effectLst/>
              <a:latin typeface="+mn-lt"/>
              <a:ea typeface="+mn-ea"/>
              <a:cs typeface="+mn-cs"/>
            </a:rPr>
            <a:t>. [online] Available at: https://fordauthority.com/fmc/ford-motor-company-engines/ford-duratec-engine-family/ford-2-0l-duratec-engine/#google_vignette [Accessed 7 Dec. 2025].</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SBD Motorsport. (2020). </a:t>
          </a:r>
          <a:r>
            <a:rPr lang="en-GB" sz="1100" i="1">
              <a:solidFill>
                <a:schemeClr val="dk1"/>
              </a:solidFill>
              <a:effectLst/>
              <a:latin typeface="+mn-lt"/>
              <a:ea typeface="+mn-ea"/>
              <a:cs typeface="+mn-cs"/>
            </a:rPr>
            <a:t>Fast Ford, November 2003 - 2.0L Duratec - SBD Motorsport</a:t>
          </a:r>
          <a:r>
            <a:rPr lang="en-GB" sz="1100">
              <a:solidFill>
                <a:schemeClr val="dk1"/>
              </a:solidFill>
              <a:effectLst/>
              <a:latin typeface="+mn-lt"/>
              <a:ea typeface="+mn-ea"/>
              <a:cs typeface="+mn-cs"/>
            </a:rPr>
            <a:t>. [online] Available at: https://sbdmotorsport.co.uk/press/fast-ford-november-2003-20l-duratec/ [Accessed 7 Dec. 2025].</a:t>
          </a:r>
        </a:p>
        <a:p>
          <a:endParaRPr lang="en-GB"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saac\Downloads\Piston%20Dynamics%20(Blank)%20(1).xlsx" TargetMode="External"/><Relationship Id="rId1" Type="http://schemas.openxmlformats.org/officeDocument/2006/relationships/externalLinkPath" Target="file:///C:\Users\isaac\Downloads\Piston%20Dynamics%20(Blank)%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isaac\Downloads\SF600%20Test%20Data%20Sheet-Abi%20-%20Copy.xlsx" TargetMode="External"/><Relationship Id="rId1" Type="http://schemas.openxmlformats.org/officeDocument/2006/relationships/externalLinkPath" Target="file:///C:\Users\isaac\Downloads\SF600%20Test%20Data%20Sheet-Abi%20-%20Cop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ulations"/>
      <sheetName val="Piston"/>
      <sheetName val="Velocity"/>
      <sheetName val="Acceleration"/>
      <sheetName val="Volume"/>
    </sheetNames>
    <sheetDataSet>
      <sheetData sheetId="0">
        <row r="3">
          <cell r="H3">
            <v>-180</v>
          </cell>
          <cell r="I3">
            <v>81.400000000000006</v>
          </cell>
          <cell r="L3">
            <v>-8.4766833381904567E-16</v>
          </cell>
        </row>
        <row r="4">
          <cell r="H4">
            <v>-179</v>
          </cell>
          <cell r="I4">
            <v>81.395642608435864</v>
          </cell>
          <cell r="L4">
            <v>-0.12077843252467982</v>
          </cell>
        </row>
        <row r="5">
          <cell r="H5">
            <v>-178</v>
          </cell>
          <cell r="I5">
            <v>81.382570226884056</v>
          </cell>
          <cell r="L5">
            <v>-0.24168158382932312</v>
          </cell>
        </row>
        <row r="6">
          <cell r="H6">
            <v>-177</v>
          </cell>
          <cell r="I6">
            <v>81.360782236080453</v>
          </cell>
          <cell r="L6">
            <v>-0.36283393792942553</v>
          </cell>
        </row>
        <row r="7">
          <cell r="H7">
            <v>-176</v>
          </cell>
          <cell r="I7">
            <v>81.330277608299014</v>
          </cell>
          <cell r="L7">
            <v>-0.48435950962282415</v>
          </cell>
        </row>
        <row r="8">
          <cell r="H8">
            <v>-175</v>
          </cell>
          <cell r="I8">
            <v>81.29105491392437</v>
          </cell>
          <cell r="L8">
            <v>-0.60638161065857665</v>
          </cell>
        </row>
        <row r="9">
          <cell r="H9">
            <v>-174</v>
          </cell>
          <cell r="I9">
            <v>81.243112330657596</v>
          </cell>
          <cell r="L9">
            <v>-0.729022616838094</v>
          </cell>
        </row>
        <row r="10">
          <cell r="H10">
            <v>-173</v>
          </cell>
          <cell r="I10">
            <v>81.186447655357426</v>
          </cell>
          <cell r="L10">
            <v>-0.852403736357357</v>
          </cell>
        </row>
        <row r="11">
          <cell r="H11">
            <v>-172</v>
          </cell>
          <cell r="I11">
            <v>81.121058318522429</v>
          </cell>
          <cell r="L11">
            <v>-0.97664477969770391</v>
          </cell>
        </row>
        <row r="12">
          <cell r="H12">
            <v>-171</v>
          </cell>
          <cell r="I12">
            <v>81.046941401418451</v>
          </cell>
          <cell r="L12">
            <v>-1.1018639313705711</v>
          </cell>
        </row>
        <row r="13">
          <cell r="H13">
            <v>-170</v>
          </cell>
          <cell r="I13">
            <v>80.964093655857454</v>
          </cell>
          <cell r="L13">
            <v>-1.2281775238193831</v>
          </cell>
        </row>
        <row r="14">
          <cell r="H14">
            <v>-169</v>
          </cell>
          <cell r="I14">
            <v>80.872511526634469</v>
          </cell>
          <cell r="L14">
            <v>-1.355699813779091</v>
          </cell>
        </row>
        <row r="15">
          <cell r="H15">
            <v>-168</v>
          </cell>
          <cell r="I15">
            <v>80.772191176629491</v>
          </cell>
          <cell r="L15">
            <v>-1.4845427613907112</v>
          </cell>
        </row>
        <row r="16">
          <cell r="H16">
            <v>-167</v>
          </cell>
          <cell r="I16">
            <v>80.6631285145817</v>
          </cell>
          <cell r="L16">
            <v>-1.6148158123649492</v>
          </cell>
        </row>
        <row r="17">
          <cell r="H17">
            <v>-166</v>
          </cell>
          <cell r="I17">
            <v>80.545319225543835</v>
          </cell>
          <cell r="L17">
            <v>-1.7466256834850202</v>
          </cell>
        </row>
        <row r="18">
          <cell r="H18">
            <v>-165</v>
          </cell>
          <cell r="I18">
            <v>80.418758804024392</v>
          </cell>
          <cell r="L18">
            <v>-1.8800761517348143</v>
          </cell>
        </row>
        <row r="19">
          <cell r="H19">
            <v>-164</v>
          </cell>
          <cell r="I19">
            <v>80.283442589825469</v>
          </cell>
          <cell r="L19">
            <v>-2.0152678473338481</v>
          </cell>
        </row>
        <row r="20">
          <cell r="H20">
            <v>-163</v>
          </cell>
          <cell r="I20">
            <v>80.139365806583044</v>
          </cell>
          <cell r="L20">
            <v>-2.1522980509557939</v>
          </cell>
        </row>
        <row r="21">
          <cell r="H21">
            <v>-162</v>
          </cell>
          <cell r="I21">
            <v>79.986523603017403</v>
          </cell>
          <cell r="L21">
            <v>-2.2912604954019735</v>
          </cell>
        </row>
        <row r="22">
          <cell r="H22">
            <v>-161</v>
          </cell>
          <cell r="I22">
            <v>79.824911096899328</v>
          </cell>
          <cell r="L22">
            <v>-2.43224517199581</v>
          </cell>
        </row>
        <row r="23">
          <cell r="H23">
            <v>-160</v>
          </cell>
          <cell r="I23">
            <v>79.654523421737267</v>
          </cell>
          <cell r="L23">
            <v>-2.5753381419583081</v>
          </cell>
        </row>
        <row r="24">
          <cell r="H24">
            <v>-159</v>
          </cell>
          <cell r="I24">
            <v>79.475355776189588</v>
          </cell>
          <cell r="L24">
            <v>-2.7206213530183807</v>
          </cell>
        </row>
        <row r="25">
          <cell r="H25">
            <v>-158</v>
          </cell>
          <cell r="I25">
            <v>79.287403476204759</v>
          </cell>
          <cell r="L25">
            <v>-2.8681724615054565</v>
          </cell>
        </row>
        <row r="26">
          <cell r="H26">
            <v>-157</v>
          </cell>
          <cell r="I26">
            <v>79.090662009889641</v>
          </cell>
          <cell r="L26">
            <v>-3.0180646601648009</v>
          </cell>
        </row>
        <row r="27">
          <cell r="H27">
            <v>-156</v>
          </cell>
          <cell r="I27">
            <v>78.885127095105318</v>
          </cell>
          <cell r="L27">
            <v>-3.1703665119290809</v>
          </cell>
        </row>
        <row r="28">
          <cell r="H28">
            <v>-155</v>
          </cell>
          <cell r="I28">
            <v>78.670794739786544</v>
          </cell>
          <cell r="L28">
            <v>-3.3251417898720366</v>
          </cell>
        </row>
        <row r="29">
          <cell r="H29">
            <v>-154</v>
          </cell>
          <cell r="I29">
            <v>78.447661304978709</v>
          </cell>
          <cell r="L29">
            <v>-3.4824493235626806</v>
          </cell>
        </row>
        <row r="30">
          <cell r="H30">
            <v>-153</v>
          </cell>
          <cell r="I30">
            <v>78.215723570583378</v>
          </cell>
          <cell r="L30">
            <v>-3.6423428520302723</v>
          </cell>
        </row>
        <row r="31">
          <cell r="H31">
            <v>-152</v>
          </cell>
          <cell r="I31">
            <v>77.974978803799814</v>
          </cell>
          <cell r="L31">
            <v>-3.8048708835421716</v>
          </cell>
        </row>
        <row r="32">
          <cell r="H32">
            <v>-151</v>
          </cell>
          <cell r="I32">
            <v>77.725424830246567</v>
          </cell>
          <cell r="L32">
            <v>-3.9700765623882459</v>
          </cell>
        </row>
        <row r="33">
          <cell r="H33">
            <v>-150</v>
          </cell>
          <cell r="I33">
            <v>77.467060107743137</v>
          </cell>
          <cell r="L33">
            <v>-4.1379975428565965</v>
          </cell>
        </row>
        <row r="34">
          <cell r="H34">
            <v>-149</v>
          </cell>
          <cell r="I34">
            <v>77.1998838027273</v>
          </cell>
          <cell r="L34">
            <v>-4.3086658705766556</v>
          </cell>
        </row>
        <row r="35">
          <cell r="H35">
            <v>-148</v>
          </cell>
          <cell r="I35">
            <v>76.923895869279235</v>
          </cell>
          <cell r="L35">
            <v>-4.4821078713962432</v>
          </cell>
        </row>
        <row r="36">
          <cell r="H36">
            <v>-147</v>
          </cell>
          <cell r="I36">
            <v>76.639097130718525</v>
          </cell>
          <cell r="L36">
            <v>-4.6583440479500844</v>
          </cell>
        </row>
        <row r="37">
          <cell r="H37">
            <v>-146</v>
          </cell>
          <cell r="I37">
            <v>76.34548936373416</v>
          </cell>
          <cell r="L37">
            <v>-4.8373889840673669</v>
          </cell>
        </row>
        <row r="38">
          <cell r="H38">
            <v>-145</v>
          </cell>
          <cell r="I38">
            <v>76.043075385003121</v>
          </cell>
          <cell r="L38">
            <v>-5.0192512571564913</v>
          </cell>
        </row>
        <row r="39">
          <cell r="H39">
            <v>-144</v>
          </cell>
          <cell r="I39">
            <v>75.731859140245618</v>
          </cell>
          <cell r="L39">
            <v>-5.203933358694889</v>
          </cell>
        </row>
        <row r="40">
          <cell r="H40">
            <v>-143</v>
          </cell>
          <cell r="I40">
            <v>75.411845795659517</v>
          </cell>
          <cell r="L40">
            <v>-5.3914316229418677</v>
          </cell>
        </row>
        <row r="41">
          <cell r="H41">
            <v>-142</v>
          </cell>
          <cell r="I41">
            <v>75.083041831669561</v>
          </cell>
          <cell r="L41">
            <v>-5.5817361639821987</v>
          </cell>
        </row>
        <row r="42">
          <cell r="H42">
            <v>-141</v>
          </cell>
          <cell r="I42">
            <v>74.745455138919411</v>
          </cell>
          <cell r="L42">
            <v>-5.7748308211975248</v>
          </cell>
        </row>
        <row r="43">
          <cell r="H43">
            <v>-140</v>
          </cell>
          <cell r="I43">
            <v>74.399095116427603</v>
          </cell>
          <cell r="L43">
            <v>-5.9706931132524952</v>
          </cell>
        </row>
        <row r="44">
          <cell r="H44">
            <v>-139</v>
          </cell>
          <cell r="I44">
            <v>74.043972771820407</v>
          </cell>
          <cell r="L44">
            <v>-6.1692942006715104</v>
          </cell>
        </row>
        <row r="45">
          <cell r="H45">
            <v>-138</v>
          </cell>
          <cell r="I45">
            <v>73.680100823546539</v>
          </cell>
          <cell r="L45">
            <v>-6.3705988570716006</v>
          </cell>
        </row>
        <row r="46">
          <cell r="H46">
            <v>-137</v>
          </cell>
          <cell r="I46">
            <v>73.307493804970832</v>
          </cell>
          <cell r="L46">
            <v>-6.5745654491057657</v>
          </cell>
        </row>
        <row r="47">
          <cell r="H47">
            <v>-136</v>
          </cell>
          <cell r="I47">
            <v>72.926168170234092</v>
          </cell>
          <cell r="L47">
            <v>-6.7811459251605717</v>
          </cell>
        </row>
        <row r="48">
          <cell r="H48">
            <v>-135</v>
          </cell>
          <cell r="I48">
            <v>72.536142401759577</v>
          </cell>
          <cell r="L48">
            <v>-6.9902858128405452</v>
          </cell>
        </row>
        <row r="49">
          <cell r="H49">
            <v>-134</v>
          </cell>
          <cell r="I49">
            <v>72.137437119275319</v>
          </cell>
          <cell r="L49">
            <v>-7.2019242252610391</v>
          </cell>
        </row>
        <row r="50">
          <cell r="H50">
            <v>-133</v>
          </cell>
          <cell r="I50">
            <v>71.730075190214123</v>
          </cell>
          <cell r="L50">
            <v>-7.415993876160317</v>
          </cell>
        </row>
        <row r="51">
          <cell r="H51">
            <v>-132</v>
          </cell>
          <cell r="I51">
            <v>71.314081841342684</v>
          </cell>
          <cell r="L51">
            <v>-7.6324211038302519</v>
          </cell>
        </row>
        <row r="52">
          <cell r="H52">
            <v>-131</v>
          </cell>
          <cell r="I52">
            <v>70.889484771462449</v>
          </cell>
          <cell r="L52">
            <v>-7.8511259038543617</v>
          </cell>
        </row>
        <row r="53">
          <cell r="H53">
            <v>-130</v>
          </cell>
          <cell r="I53">
            <v>70.456314265015195</v>
          </cell>
          <cell r="L53">
            <v>-8.0720219706304768</v>
          </cell>
        </row>
        <row r="54">
          <cell r="H54">
            <v>-129</v>
          </cell>
          <cell r="I54">
            <v>70.014603306416731</v>
          </cell>
          <cell r="L54">
            <v>-8.2950167476446595</v>
          </cell>
        </row>
        <row r="55">
          <cell r="H55">
            <v>-128</v>
          </cell>
          <cell r="I55">
            <v>69.564387694933046</v>
          </cell>
          <cell r="L55">
            <v>-8.5200114864516916</v>
          </cell>
        </row>
        <row r="56">
          <cell r="H56">
            <v>-127</v>
          </cell>
          <cell r="I56">
            <v>69.105706159903662</v>
          </cell>
          <cell r="L56">
            <v>-8.7469013143067862</v>
          </cell>
        </row>
        <row r="57">
          <cell r="H57">
            <v>-126</v>
          </cell>
          <cell r="I57">
            <v>68.63860047610801</v>
          </cell>
          <cell r="L57">
            <v>-8.9755753103820819</v>
          </cell>
        </row>
        <row r="58">
          <cell r="H58">
            <v>-125</v>
          </cell>
          <cell r="I58">
            <v>68.163115579061227</v>
          </cell>
          <cell r="L58">
            <v>-9.2059165904907552</v>
          </cell>
        </row>
        <row r="59">
          <cell r="H59">
            <v>-124</v>
          </cell>
          <cell r="I59">
            <v>67.679299680017564</v>
          </cell>
          <cell r="L59">
            <v>-9.4378024002310319</v>
          </cell>
        </row>
        <row r="60">
          <cell r="H60">
            <v>-123</v>
          </cell>
          <cell r="I60">
            <v>67.187204380450993</v>
          </cell>
          <cell r="L60">
            <v>-9.6711042164513774</v>
          </cell>
        </row>
        <row r="61">
          <cell r="H61">
            <v>-122</v>
          </cell>
          <cell r="I61">
            <v>66.686884785774325</v>
          </cell>
          <cell r="L61">
            <v>-9.9056878569281519</v>
          </cell>
        </row>
        <row r="62">
          <cell r="H62">
            <v>-121</v>
          </cell>
          <cell r="I62">
            <v>66.178399618050904</v>
          </cell>
          <cell r="L62">
            <v>-10.141413598136175</v>
          </cell>
        </row>
        <row r="63">
          <cell r="H63">
            <v>-120</v>
          </cell>
          <cell r="I63">
            <v>65.661811327445079</v>
          </cell>
          <cell r="L63">
            <v>-10.378136300982826</v>
          </cell>
        </row>
        <row r="64">
          <cell r="H64">
            <v>-119</v>
          </cell>
          <cell r="I64">
            <v>65.137186202152691</v>
          </cell>
          <cell r="L64">
            <v>-10.615705544365872</v>
          </cell>
        </row>
        <row r="65">
          <cell r="H65">
            <v>-118</v>
          </cell>
          <cell r="I65">
            <v>64.60459447654415</v>
          </cell>
          <cell r="L65">
            <v>-10.853965766405631</v>
          </cell>
        </row>
        <row r="66">
          <cell r="H66">
            <v>-117</v>
          </cell>
          <cell r="I66">
            <v>64.064110437250349</v>
          </cell>
          <cell r="L66">
            <v>-11.092756413192133</v>
          </cell>
        </row>
        <row r="67">
          <cell r="H67">
            <v>-116</v>
          </cell>
          <cell r="I67">
            <v>63.515812526914615</v>
          </cell>
          <cell r="L67">
            <v>-11.331912094878433</v>
          </cell>
        </row>
        <row r="68">
          <cell r="H68">
            <v>-115</v>
          </cell>
          <cell r="I68">
            <v>62.959783445331425</v>
          </cell>
          <cell r="L68">
            <v>-11.571262748942086</v>
          </cell>
        </row>
        <row r="69">
          <cell r="H69">
            <v>-114</v>
          </cell>
          <cell r="I69">
            <v>62.396110247689272</v>
          </cell>
          <cell r="L69">
            <v>-11.810633810427323</v>
          </cell>
        </row>
        <row r="70">
          <cell r="H70">
            <v>-113</v>
          </cell>
          <cell r="I70">
            <v>61.824884439632996</v>
          </cell>
          <cell r="L70">
            <v>-12.049846388971968</v>
          </cell>
        </row>
        <row r="71">
          <cell r="H71">
            <v>-112</v>
          </cell>
          <cell r="I71">
            <v>61.246202068859226</v>
          </cell>
          <cell r="L71">
            <v>-12.288717452414121</v>
          </cell>
        </row>
        <row r="72">
          <cell r="H72">
            <v>-111</v>
          </cell>
          <cell r="I72">
            <v>60.660163812959233</v>
          </cell>
          <cell r="L72">
            <v>-12.527060016765445</v>
          </cell>
        </row>
        <row r="73">
          <cell r="H73">
            <v>-110</v>
          </cell>
          <cell r="I73">
            <v>60.06687506322384</v>
          </cell>
          <cell r="L73">
            <v>-12.764683342329686</v>
          </cell>
        </row>
        <row r="74">
          <cell r="H74">
            <v>-109</v>
          </cell>
          <cell r="I74">
            <v>59.46644600412646</v>
          </cell>
          <cell r="L74">
            <v>-13.001393135737068</v>
          </cell>
        </row>
        <row r="75">
          <cell r="H75">
            <v>-108</v>
          </cell>
          <cell r="I75">
            <v>58.858991688204448</v>
          </cell>
          <cell r="L75">
            <v>-13.236991757657718</v>
          </cell>
        </row>
        <row r="76">
          <cell r="H76">
            <v>-107</v>
          </cell>
          <cell r="I76">
            <v>58.244632106061481</v>
          </cell>
          <cell r="L76">
            <v>-13.471278435949865</v>
          </cell>
        </row>
        <row r="77">
          <cell r="H77">
            <v>-106</v>
          </cell>
          <cell r="I77">
            <v>57.623492251220497</v>
          </cell>
          <cell r="L77">
            <v>-13.704049483991547</v>
          </cell>
        </row>
        <row r="78">
          <cell r="H78">
            <v>-105</v>
          </cell>
          <cell r="I78">
            <v>56.995702179561221</v>
          </cell>
          <cell r="L78">
            <v>-13.935098523937844</v>
          </cell>
        </row>
        <row r="79">
          <cell r="H79">
            <v>-104</v>
          </cell>
          <cell r="I79">
            <v>56.361397063085427</v>
          </cell>
          <cell r="L79">
            <v>-14.16421671463919</v>
          </cell>
        </row>
        <row r="80">
          <cell r="H80">
            <v>-103</v>
          </cell>
          <cell r="I80">
            <v>55.720717237760425</v>
          </cell>
          <cell r="L80">
            <v>-14.39119298395026</v>
          </cell>
        </row>
        <row r="81">
          <cell r="H81">
            <v>-102</v>
          </cell>
          <cell r="I81">
            <v>55.073808245201676</v>
          </cell>
          <cell r="L81">
            <v>-14.615814265153157</v>
          </cell>
        </row>
        <row r="82">
          <cell r="H82">
            <v>-101</v>
          </cell>
          <cell r="I82">
            <v>54.420820867965425</v>
          </cell>
          <cell r="L82">
            <v>-14.837865737213138</v>
          </cell>
        </row>
        <row r="83">
          <cell r="H83">
            <v>-100</v>
          </cell>
          <cell r="I83">
            <v>53.761911158235208</v>
          </cell>
          <cell r="L83">
            <v>-15.057131068580082</v>
          </cell>
        </row>
        <row r="84">
          <cell r="H84">
            <v>-99</v>
          </cell>
          <cell r="I84">
            <v>53.09724045969773</v>
          </cell>
          <cell r="L84">
            <v>-15.273392664244106</v>
          </cell>
        </row>
        <row r="85">
          <cell r="H85">
            <v>-98</v>
          </cell>
          <cell r="I85">
            <v>52.426975422418401</v>
          </cell>
          <cell r="L85">
            <v>-15.486431915749362</v>
          </cell>
        </row>
        <row r="86">
          <cell r="H86">
            <v>-97</v>
          </cell>
          <cell r="I86">
            <v>51.751288010541302</v>
          </cell>
          <cell r="L86">
            <v>-15.696029453866029</v>
          </cell>
        </row>
        <row r="87">
          <cell r="H87">
            <v>-96</v>
          </cell>
          <cell r="I87">
            <v>51.07035550265396</v>
          </cell>
          <cell r="L87">
            <v>-15.901965403616794</v>
          </cell>
        </row>
        <row r="88">
          <cell r="H88">
            <v>-95</v>
          </cell>
          <cell r="I88">
            <v>50.384360484674147</v>
          </cell>
          <cell r="L88">
            <v>-16.10401964135086</v>
          </cell>
        </row>
        <row r="89">
          <cell r="H89">
            <v>-94</v>
          </cell>
          <cell r="I89">
            <v>49.693490835132884</v>
          </cell>
          <cell r="L89">
            <v>-16.301972053555549</v>
          </cell>
        </row>
        <row r="90">
          <cell r="H90">
            <v>-93</v>
          </cell>
          <cell r="I90">
            <v>48.997939702746166</v>
          </cell>
          <cell r="L90">
            <v>-16.495602797093056</v>
          </cell>
        </row>
        <row r="91">
          <cell r="H91">
            <v>-92</v>
          </cell>
          <cell r="I91">
            <v>48.297905476186472</v>
          </cell>
          <cell r="L91">
            <v>-16.68469256054772</v>
          </cell>
        </row>
        <row r="92">
          <cell r="H92">
            <v>-91</v>
          </cell>
          <cell r="I92">
            <v>47.593591745983794</v>
          </cell>
          <cell r="L92">
            <v>-16.86902282636731</v>
          </cell>
        </row>
        <row r="93">
          <cell r="H93">
            <v>-90</v>
          </cell>
          <cell r="I93">
            <v>46.885207258506121</v>
          </cell>
          <cell r="L93">
            <v>-17.048376133480609</v>
          </cell>
        </row>
        <row r="94">
          <cell r="H94">
            <v>-89</v>
          </cell>
          <cell r="I94">
            <v>46.172965861988914</v>
          </cell>
          <cell r="L94">
            <v>-17.222536340072324</v>
          </cell>
        </row>
        <row r="95">
          <cell r="H95">
            <v>-88</v>
          </cell>
          <cell r="I95">
            <v>45.457086444602893</v>
          </cell>
          <cell r="L95">
            <v>-17.391288886195884</v>
          </cell>
        </row>
        <row r="96">
          <cell r="H96">
            <v>-87</v>
          </cell>
          <cell r="I96">
            <v>44.737792864570537</v>
          </cell>
          <cell r="L96">
            <v>-17.554421055904388</v>
          </cell>
        </row>
        <row r="97">
          <cell r="H97">
            <v>-86</v>
          </cell>
          <cell r="I97">
            <v>44.015313872361084</v>
          </cell>
          <cell r="L97">
            <v>-17.711722238580126</v>
          </cell>
        </row>
        <row r="98">
          <cell r="H98">
            <v>-85</v>
          </cell>
          <cell r="I98">
            <v>43.289883025014774</v>
          </cell>
          <cell r="L98">
            <v>-17.86298418914361</v>
          </cell>
        </row>
        <row r="99">
          <cell r="H99">
            <v>-84</v>
          </cell>
          <cell r="I99">
            <v>42.56173859266697</v>
          </cell>
          <cell r="L99">
            <v>-18.008001286823944</v>
          </cell>
        </row>
        <row r="100">
          <cell r="H100">
            <v>-83</v>
          </cell>
          <cell r="I100">
            <v>41.831123457362295</v>
          </cell>
          <cell r="L100">
            <v>-18.146570792173854</v>
          </cell>
        </row>
        <row r="101">
          <cell r="H101">
            <v>-82</v>
          </cell>
          <cell r="I101">
            <v>41.09828500426908</v>
          </cell>
          <cell r="L101">
            <v>-18.278493102014085</v>
          </cell>
        </row>
        <row r="102">
          <cell r="H102">
            <v>-81</v>
          </cell>
          <cell r="I102">
            <v>40.363475005422934</v>
          </cell>
          <cell r="L102">
            <v>-18.403572001994323</v>
          </cell>
        </row>
        <row r="103">
          <cell r="H103">
            <v>-80</v>
          </cell>
          <cell r="I103">
            <v>39.626949496147077</v>
          </cell>
          <cell r="L103">
            <v>-18.521614916459907</v>
          </cell>
        </row>
        <row r="104">
          <cell r="H104">
            <v>-79</v>
          </cell>
          <cell r="I104">
            <v>38.888968644314673</v>
          </cell>
          <cell r="L104">
            <v>-18.632433155316757</v>
          </cell>
        </row>
        <row r="105">
          <cell r="H105">
            <v>-78</v>
          </cell>
          <cell r="I105">
            <v>38.149796612636052</v>
          </cell>
          <cell r="L105">
            <v>-18.735842157589911</v>
          </cell>
        </row>
        <row r="106">
          <cell r="H106">
            <v>-77</v>
          </cell>
          <cell r="I106">
            <v>37.409701414169817</v>
          </cell>
          <cell r="L106">
            <v>-18.831661731374858</v>
          </cell>
        </row>
        <row r="107">
          <cell r="H107">
            <v>-76</v>
          </cell>
          <cell r="I107">
            <v>36.668954761272474</v>
          </cell>
          <cell r="L107">
            <v>-18.919716289884672</v>
          </cell>
        </row>
        <row r="108">
          <cell r="H108">
            <v>-75</v>
          </cell>
          <cell r="I108">
            <v>35.927831908216035</v>
          </cell>
          <cell r="L108">
            <v>-18.999835083300333</v>
          </cell>
        </row>
        <row r="109">
          <cell r="H109">
            <v>-74</v>
          </cell>
          <cell r="I109">
            <v>35.186611487716775</v>
          </cell>
          <cell r="L109">
            <v>-19.071852426136314</v>
          </cell>
        </row>
        <row r="110">
          <cell r="H110">
            <v>-73</v>
          </cell>
          <cell r="I110">
            <v>34.445575341630708</v>
          </cell>
          <cell r="L110">
            <v>-19.135607919838559</v>
          </cell>
        </row>
        <row r="111">
          <cell r="H111">
            <v>-72</v>
          </cell>
          <cell r="I111">
            <v>33.705008346083694</v>
          </cell>
          <cell r="L111">
            <v>-19.190946670337301</v>
          </cell>
        </row>
        <row r="112">
          <cell r="H112">
            <v>-71</v>
          </cell>
          <cell r="I112">
            <v>32.965198231313906</v>
          </cell>
          <cell r="L112">
            <v>-19.237719500282882</v>
          </cell>
        </row>
        <row r="113">
          <cell r="H113">
            <v>-70</v>
          </cell>
          <cell r="I113">
            <v>32.226435396514404</v>
          </cell>
          <cell r="L113">
            <v>-19.275783155698967</v>
          </cell>
        </row>
        <row r="114">
          <cell r="H114">
            <v>-69</v>
          </cell>
          <cell r="I114">
            <v>31.489012719971786</v>
          </cell>
          <cell r="L114">
            <v>-19.305000506793643</v>
          </cell>
        </row>
        <row r="115">
          <cell r="H115">
            <v>-68</v>
          </cell>
          <cell r="I115">
            <v>30.753225364803988</v>
          </cell>
          <cell r="L115">
            <v>-19.325240742675827</v>
          </cell>
        </row>
        <row r="116">
          <cell r="H116">
            <v>-67</v>
          </cell>
          <cell r="I116">
            <v>30.019370580606111</v>
          </cell>
          <cell r="L116">
            <v>-19.336379559731327</v>
          </cell>
        </row>
        <row r="117">
          <cell r="H117">
            <v>-66</v>
          </cell>
          <cell r="I117">
            <v>29.287747501319139</v>
          </cell>
          <cell r="L117">
            <v>-19.33829934342015</v>
          </cell>
        </row>
        <row r="118">
          <cell r="H118">
            <v>-65</v>
          </cell>
          <cell r="I118">
            <v>28.558656939638489</v>
          </cell>
          <cell r="L118">
            <v>-19.330889343264413</v>
          </cell>
        </row>
        <row r="119">
          <cell r="H119">
            <v>-64</v>
          </cell>
          <cell r="I119">
            <v>27.832401178283714</v>
          </cell>
          <cell r="L119">
            <v>-19.314045840803939</v>
          </cell>
        </row>
        <row r="120">
          <cell r="H120">
            <v>-63</v>
          </cell>
          <cell r="I120">
            <v>27.109283758451248</v>
          </cell>
          <cell r="L120">
            <v>-19.287672310304835</v>
          </cell>
        </row>
        <row r="121">
          <cell r="H121">
            <v>-62</v>
          </cell>
          <cell r="I121">
            <v>26.389609265772634</v>
          </cell>
          <cell r="L121">
            <v>-19.251679572014933</v>
          </cell>
        </row>
        <row r="122">
          <cell r="H122">
            <v>-61</v>
          </cell>
          <cell r="I122">
            <v>25.673683114100843</v>
          </cell>
          <cell r="L122">
            <v>-19.205985937768279</v>
          </cell>
        </row>
        <row r="123">
          <cell r="H123">
            <v>-60</v>
          </cell>
          <cell r="I123">
            <v>24.96181132744508</v>
          </cell>
          <cell r="L123">
            <v>-19.150517348750238</v>
          </cell>
        </row>
        <row r="124">
          <cell r="H124">
            <v>-59</v>
          </cell>
          <cell r="I124">
            <v>24.254300320372487</v>
          </cell>
          <cell r="L124">
            <v>-19.085207505243602</v>
          </cell>
        </row>
        <row r="125">
          <cell r="H125">
            <v>-58</v>
          </cell>
          <cell r="I125">
            <v>23.551456677191457</v>
          </cell>
          <cell r="L125">
            <v>-19.009997988185614</v>
          </cell>
        </row>
        <row r="126">
          <cell r="H126">
            <v>-57</v>
          </cell>
          <cell r="I126">
            <v>22.853586930227781</v>
          </cell>
          <cell r="L126">
            <v>-18.924838372375412</v>
          </cell>
        </row>
        <row r="127">
          <cell r="H127">
            <v>-56</v>
          </cell>
          <cell r="I127">
            <v>22.160997337498777</v>
          </cell>
          <cell r="L127">
            <v>-18.829686331181112</v>
          </cell>
        </row>
        <row r="128">
          <cell r="H128">
            <v>-55</v>
          </cell>
          <cell r="I128">
            <v>21.473993660086066</v>
          </cell>
          <cell r="L128">
            <v>-18.72450773260584</v>
          </cell>
        </row>
        <row r="129">
          <cell r="H129">
            <v>-54</v>
          </cell>
          <cell r="I129">
            <v>20.792880939500698</v>
          </cell>
          <cell r="L129">
            <v>-18.60927672658206</v>
          </cell>
        </row>
        <row r="130">
          <cell r="H130">
            <v>-53</v>
          </cell>
          <cell r="I130">
            <v>20.117963275326911</v>
          </cell>
          <cell r="L130">
            <v>-18.483975823373971</v>
          </cell>
        </row>
        <row r="131">
          <cell r="H131">
            <v>-52</v>
          </cell>
          <cell r="I131">
            <v>19.449543603424459</v>
          </cell>
          <cell r="L131">
            <v>-18.348595962978127</v>
          </cell>
        </row>
        <row r="132">
          <cell r="H132">
            <v>-51</v>
          </cell>
          <cell r="I132">
            <v>18.787923474959939</v>
          </cell>
          <cell r="L132">
            <v>-18.203136575423073</v>
          </cell>
        </row>
        <row r="133">
          <cell r="H133">
            <v>-50</v>
          </cell>
          <cell r="I133">
            <v>18.133402836530891</v>
          </cell>
          <cell r="L133">
            <v>-18.047605631879581</v>
          </cell>
        </row>
        <row r="134">
          <cell r="H134">
            <v>-49</v>
          </cell>
          <cell r="I134">
            <v>17.486279811635157</v>
          </cell>
          <cell r="L134">
            <v>-17.882019686503792</v>
          </cell>
        </row>
        <row r="135">
          <cell r="H135">
            <v>-48</v>
          </cell>
          <cell r="I135">
            <v>16.846850483731615</v>
          </cell>
          <cell r="L135">
            <v>-17.706403908946591</v>
          </cell>
        </row>
        <row r="136">
          <cell r="H136">
            <v>-47</v>
          </cell>
          <cell r="I136">
            <v>16.215408681126753</v>
          </cell>
          <cell r="L136">
            <v>-17.520792107473614</v>
          </cell>
        </row>
        <row r="137">
          <cell r="H137">
            <v>-46</v>
          </cell>
          <cell r="I137">
            <v>15.592245763912933</v>
          </cell>
          <cell r="L137">
            <v>-17.325226742651292</v>
          </cell>
        </row>
        <row r="138">
          <cell r="H138">
            <v>-45</v>
          </cell>
          <cell r="I138">
            <v>14.977650413174608</v>
          </cell>
          <cell r="L138">
            <v>-17.119758931565517</v>
          </cell>
        </row>
        <row r="139">
          <cell r="H139">
            <v>-44</v>
          </cell>
          <cell r="I139">
            <v>14.371908422667891</v>
          </cell>
          <cell r="L139">
            <v>-16.904448442550827</v>
          </cell>
        </row>
        <row r="140">
          <cell r="H140">
            <v>-43</v>
          </cell>
          <cell r="I140">
            <v>13.775302493170349</v>
          </cell>
          <cell r="L140">
            <v>-16.679363680419062</v>
          </cell>
        </row>
        <row r="141">
          <cell r="H141">
            <v>-42</v>
          </cell>
          <cell r="I141">
            <v>13.188112029686646</v>
          </cell>
          <cell r="L141">
            <v>-16.444581662187936</v>
          </cell>
        </row>
        <row r="142">
          <cell r="H142">
            <v>-41</v>
          </cell>
          <cell r="I142">
            <v>12.61061294168675</v>
          </cell>
          <cell r="L142">
            <v>-16.200187983320944</v>
          </cell>
        </row>
        <row r="143">
          <cell r="H143">
            <v>-40</v>
          </cell>
          <cell r="I143">
            <v>12.043077446542792</v>
          </cell>
          <cell r="L143">
            <v>-15.946276774501596</v>
          </cell>
        </row>
        <row r="144">
          <cell r="H144">
            <v>-39</v>
          </cell>
          <cell r="I144">
            <v>11.485773876321973</v>
          </cell>
          <cell r="L144">
            <v>-15.682950648975938</v>
          </cell>
        </row>
        <row r="145">
          <cell r="H145">
            <v>-38</v>
          </cell>
          <cell r="I145">
            <v>10.938966488082396</v>
          </cell>
          <cell r="L145">
            <v>-15.41032064050863</v>
          </cell>
        </row>
        <row r="146">
          <cell r="H146">
            <v>-37</v>
          </cell>
          <cell r="I146">
            <v>10.402915277809871</v>
          </cell>
          <cell r="L146">
            <v>-15.128506132009051</v>
          </cell>
        </row>
        <row r="147">
          <cell r="H147">
            <v>-36</v>
          </cell>
          <cell r="I147">
            <v>9.8778757981248901</v>
          </cell>
          <cell r="L147">
            <v>-14.837634774894866</v>
          </cell>
        </row>
        <row r="148">
          <cell r="H148">
            <v>-35</v>
          </cell>
          <cell r="I148">
            <v>9.364098979879186</v>
          </cell>
          <cell r="L148">
            <v>-14.537842399271572</v>
          </cell>
        </row>
        <row r="149">
          <cell r="H149">
            <v>-34</v>
          </cell>
          <cell r="I149">
            <v>8.8618309577537602</v>
          </cell>
          <cell r="L149">
            <v>-14.229272915017448</v>
          </cell>
        </row>
        <row r="150">
          <cell r="H150">
            <v>-33</v>
          </cell>
          <cell r="I150">
            <v>8.3713128999610085</v>
          </cell>
          <cell r="L150">
            <v>-13.912078203874113</v>
          </cell>
        </row>
        <row r="151">
          <cell r="H151">
            <v>-32</v>
          </cell>
          <cell r="I151">
            <v>7.8927808421461618</v>
          </cell>
          <cell r="L151">
            <v>-13.586418002653705</v>
          </cell>
        </row>
        <row r="152">
          <cell r="H152">
            <v>-31</v>
          </cell>
          <cell r="I152">
            <v>7.4264655255753587</v>
          </cell>
          <cell r="L152">
            <v>-13.252459777684077</v>
          </cell>
        </row>
        <row r="153">
          <cell r="H153">
            <v>-30</v>
          </cell>
          <cell r="I153">
            <v>6.9725922396898117</v>
          </cell>
          <cell r="L153">
            <v>-12.91037859062401</v>
          </cell>
        </row>
        <row r="154">
          <cell r="H154">
            <v>-29</v>
          </cell>
          <cell r="I154">
            <v>6.5313806690997476</v>
          </cell>
          <cell r="L154">
            <v>-12.560356955790656</v>
          </cell>
        </row>
        <row r="155">
          <cell r="H155">
            <v>-28</v>
          </cell>
          <cell r="I155">
            <v>6.103044745083146</v>
          </cell>
          <cell r="L155">
            <v>-12.202584689151475</v>
          </cell>
        </row>
        <row r="156">
          <cell r="H156">
            <v>-27</v>
          </cell>
          <cell r="I156">
            <v>5.6877925016502244</v>
          </cell>
          <cell r="L156">
            <v>-11.837258749142977</v>
          </cell>
        </row>
        <row r="157">
          <cell r="H157">
            <v>-26</v>
          </cell>
          <cell r="I157">
            <v>5.2858259362265043</v>
          </cell>
          <cell r="L157">
            <v>-11.464583069488182</v>
          </cell>
        </row>
        <row r="158">
          <cell r="H158">
            <v>-25</v>
          </cell>
          <cell r="I158">
            <v>4.8973408750032359</v>
          </cell>
          <cell r="L158">
            <v>-11.084768384194366</v>
          </cell>
        </row>
        <row r="159">
          <cell r="H159">
            <v>-24</v>
          </cell>
          <cell r="I159">
            <v>4.5225268429976051</v>
          </cell>
          <cell r="L159">
            <v>-10.698032044921908</v>
          </cell>
        </row>
        <row r="160">
          <cell r="H160">
            <v>-23</v>
          </cell>
          <cell r="I160">
            <v>4.1615669388609877</v>
          </cell>
          <cell r="L160">
            <v>-10.304597830924159</v>
          </cell>
        </row>
        <row r="161">
          <cell r="H161">
            <v>-22</v>
          </cell>
          <cell r="I161">
            <v>3.8146377144682595</v>
          </cell>
          <cell r="L161">
            <v>-9.9046957517671625</v>
          </cell>
        </row>
        <row r="162">
          <cell r="H162">
            <v>-21</v>
          </cell>
          <cell r="I162">
            <v>3.4819090593173603</v>
          </cell>
          <cell r="L162">
            <v>-9.4985618430465788</v>
          </cell>
        </row>
        <row r="163">
          <cell r="H163">
            <v>-20</v>
          </cell>
          <cell r="I163">
            <v>3.1635440897643221</v>
          </cell>
          <cell r="L163">
            <v>-9.0864379553275878</v>
          </cell>
        </row>
        <row r="164">
          <cell r="H164">
            <v>-19</v>
          </cell>
          <cell r="I164">
            <v>2.8596990431149303</v>
          </cell>
          <cell r="L164">
            <v>-8.6685715365416272</v>
          </cell>
        </row>
        <row r="165">
          <cell r="H165">
            <v>-18</v>
          </cell>
          <cell r="I165">
            <v>2.5705231765918954</v>
          </cell>
          <cell r="L165">
            <v>-8.2452154080815561</v>
          </cell>
        </row>
        <row r="166">
          <cell r="H166">
            <v>-17</v>
          </cell>
          <cell r="I166">
            <v>2.2961586711919431</v>
          </cell>
          <cell r="L166">
            <v>-7.8166275348444962</v>
          </cell>
        </row>
        <row r="167">
          <cell r="H167">
            <v>-16</v>
          </cell>
          <cell r="I167">
            <v>2.0367405404463046</v>
          </cell>
          <cell r="L167">
            <v>-7.3830707894786132</v>
          </cell>
        </row>
        <row r="168">
          <cell r="H168">
            <v>-15</v>
          </cell>
          <cell r="I168">
            <v>1.7923965440942358</v>
          </cell>
          <cell r="L168">
            <v>-6.944812711097299</v>
          </cell>
        </row>
        <row r="169">
          <cell r="H169">
            <v>-14</v>
          </cell>
          <cell r="I169">
            <v>1.5632471066777192</v>
          </cell>
          <cell r="L169">
            <v>-6.502125258730505</v>
          </cell>
        </row>
        <row r="170">
          <cell r="H170">
            <v>-13</v>
          </cell>
          <cell r="I170">
            <v>1.349405241063548</v>
          </cell>
          <cell r="L170">
            <v>-6.0552845597895466</v>
          </cell>
        </row>
        <row r="171">
          <cell r="H171">
            <v>-12</v>
          </cell>
          <cell r="I171">
            <v>1.1509764768977064</v>
          </cell>
          <cell r="L171">
            <v>-5.604570653827464</v>
          </cell>
        </row>
        <row r="172">
          <cell r="H172">
            <v>-11</v>
          </cell>
          <cell r="I172">
            <v>0.96805879399462236</v>
          </cell>
          <cell r="L172">
            <v>-5.1502672318827072</v>
          </cell>
        </row>
        <row r="173">
          <cell r="H173">
            <v>-10</v>
          </cell>
          <cell r="I173">
            <v>0.80074256066371119</v>
          </cell>
          <cell r="L173">
            <v>-4.6926613716992076</v>
          </cell>
        </row>
        <row r="174">
          <cell r="H174">
            <v>-9</v>
          </cell>
          <cell r="I174">
            <v>0.64911047697423707</v>
          </cell>
          <cell r="L174">
            <v>-4.232043269120787</v>
          </cell>
        </row>
        <row r="175">
          <cell r="H175">
            <v>-8</v>
          </cell>
          <cell r="I175">
            <v>0.51323752295859337</v>
          </cell>
          <cell r="L175">
            <v>-3.7687059659624289</v>
          </cell>
        </row>
        <row r="176">
          <cell r="H176">
            <v>-7</v>
          </cell>
          <cell r="I176">
            <v>0.39319091175380838</v>
          </cell>
          <cell r="L176">
            <v>-3.3029450746651809</v>
          </cell>
        </row>
        <row r="177">
          <cell r="H177">
            <v>-6</v>
          </cell>
          <cell r="I177">
            <v>0.28903004768014345</v>
          </cell>
          <cell r="L177">
            <v>-2.835058500045244</v>
          </cell>
        </row>
        <row r="178">
          <cell r="H178">
            <v>-5</v>
          </cell>
          <cell r="I178">
            <v>0.20080648925627842</v>
          </cell>
          <cell r="L178">
            <v>-2.365346158451326</v>
          </cell>
        </row>
        <row r="179">
          <cell r="H179">
            <v>-4</v>
          </cell>
          <cell r="I179">
            <v>0.12856391714931276</v>
          </cell>
          <cell r="L179">
            <v>-1.8941096946474025</v>
          </cell>
        </row>
        <row r="180">
          <cell r="H180">
            <v>-3</v>
          </cell>
          <cell r="I180">
            <v>7.2338107058140783E-2</v>
          </cell>
          <cell r="L180">
            <v>-1.4216521967407525</v>
          </cell>
        </row>
        <row r="181">
          <cell r="H181">
            <v>-2</v>
          </cell>
          <cell r="I181">
            <v>3.2156907529654423E-2</v>
          </cell>
          <cell r="L181">
            <v>-0.94827790947748358</v>
          </cell>
        </row>
        <row r="182">
          <cell r="H182">
            <v>-1</v>
          </cell>
          <cell r="I182">
            <v>8.0402227056129098E-3</v>
          </cell>
          <cell r="L182">
            <v>-0.47429194622969478</v>
          </cell>
        </row>
        <row r="183">
          <cell r="H183">
            <v>0</v>
          </cell>
          <cell r="I183">
            <v>0</v>
          </cell>
          <cell r="L183">
            <v>0</v>
          </cell>
        </row>
        <row r="184">
          <cell r="H184">
            <v>1</v>
          </cell>
          <cell r="I184">
            <v>8.0402227056129098E-3</v>
          </cell>
          <cell r="L184">
            <v>0.47429194622969478</v>
          </cell>
        </row>
        <row r="185">
          <cell r="H185">
            <v>2</v>
          </cell>
          <cell r="I185">
            <v>3.2156907529654423E-2</v>
          </cell>
          <cell r="L185">
            <v>0.94827790947748358</v>
          </cell>
        </row>
        <row r="186">
          <cell r="H186">
            <v>3</v>
          </cell>
          <cell r="I186">
            <v>7.2338107058140783E-2</v>
          </cell>
          <cell r="L186">
            <v>1.4216521967407525</v>
          </cell>
        </row>
        <row r="187">
          <cell r="H187">
            <v>4</v>
          </cell>
          <cell r="I187">
            <v>0.12856391714931276</v>
          </cell>
          <cell r="L187">
            <v>1.8941096946474025</v>
          </cell>
        </row>
        <row r="188">
          <cell r="H188">
            <v>5</v>
          </cell>
          <cell r="I188">
            <v>0.20080648925627842</v>
          </cell>
          <cell r="L188">
            <v>2.365346158451326</v>
          </cell>
        </row>
        <row r="189">
          <cell r="H189">
            <v>6</v>
          </cell>
          <cell r="I189">
            <v>0.28903004768014345</v>
          </cell>
          <cell r="L189">
            <v>2.835058500045244</v>
          </cell>
        </row>
        <row r="190">
          <cell r="H190">
            <v>7</v>
          </cell>
          <cell r="I190">
            <v>0.39319091175380838</v>
          </cell>
          <cell r="L190">
            <v>3.3029450746651809</v>
          </cell>
        </row>
        <row r="191">
          <cell r="H191">
            <v>8</v>
          </cell>
          <cell r="I191">
            <v>0.51323752295859337</v>
          </cell>
          <cell r="L191">
            <v>3.7687059659624289</v>
          </cell>
        </row>
        <row r="192">
          <cell r="H192">
            <v>9</v>
          </cell>
          <cell r="I192">
            <v>0.64911047697423707</v>
          </cell>
          <cell r="L192">
            <v>4.232043269120787</v>
          </cell>
        </row>
        <row r="193">
          <cell r="H193">
            <v>10</v>
          </cell>
          <cell r="I193">
            <v>0.80074256066371119</v>
          </cell>
          <cell r="L193">
            <v>4.6926613716992076</v>
          </cell>
        </row>
        <row r="194">
          <cell r="H194">
            <v>11</v>
          </cell>
          <cell r="I194">
            <v>0.96805879399462236</v>
          </cell>
          <cell r="L194">
            <v>5.1502672318827072</v>
          </cell>
        </row>
        <row r="195">
          <cell r="H195">
            <v>12</v>
          </cell>
          <cell r="I195">
            <v>1.1509764768977064</v>
          </cell>
          <cell r="L195">
            <v>5.604570653827464</v>
          </cell>
        </row>
        <row r="196">
          <cell r="H196">
            <v>13</v>
          </cell>
          <cell r="I196">
            <v>1.349405241063548</v>
          </cell>
          <cell r="L196">
            <v>6.0552845597895466</v>
          </cell>
        </row>
        <row r="197">
          <cell r="H197">
            <v>14</v>
          </cell>
          <cell r="I197">
            <v>1.5632471066777192</v>
          </cell>
          <cell r="L197">
            <v>6.502125258730505</v>
          </cell>
        </row>
        <row r="198">
          <cell r="H198">
            <v>15</v>
          </cell>
          <cell r="I198">
            <v>1.7923965440942358</v>
          </cell>
          <cell r="L198">
            <v>6.944812711097299</v>
          </cell>
        </row>
        <row r="199">
          <cell r="H199">
            <v>16</v>
          </cell>
          <cell r="I199">
            <v>2.0367405404463046</v>
          </cell>
          <cell r="L199">
            <v>7.3830707894786132</v>
          </cell>
        </row>
        <row r="200">
          <cell r="H200">
            <v>17</v>
          </cell>
          <cell r="I200">
            <v>2.2961586711919431</v>
          </cell>
          <cell r="L200">
            <v>7.8166275348444962</v>
          </cell>
        </row>
        <row r="201">
          <cell r="H201">
            <v>18</v>
          </cell>
          <cell r="I201">
            <v>2.5705231765918954</v>
          </cell>
          <cell r="L201">
            <v>8.2452154080815561</v>
          </cell>
        </row>
        <row r="202">
          <cell r="H202">
            <v>19</v>
          </cell>
          <cell r="I202">
            <v>2.8596990431149303</v>
          </cell>
          <cell r="L202">
            <v>8.6685715365416272</v>
          </cell>
        </row>
        <row r="203">
          <cell r="H203">
            <v>20</v>
          </cell>
          <cell r="I203">
            <v>3.1635440897643221</v>
          </cell>
          <cell r="L203">
            <v>9.0864379553275878</v>
          </cell>
        </row>
        <row r="204">
          <cell r="H204">
            <v>21</v>
          </cell>
          <cell r="I204">
            <v>3.4819090593173603</v>
          </cell>
          <cell r="L204">
            <v>9.4985618430465788</v>
          </cell>
        </row>
        <row r="205">
          <cell r="H205">
            <v>22</v>
          </cell>
          <cell r="I205">
            <v>3.8146377144682595</v>
          </cell>
          <cell r="L205">
            <v>9.9046957517671625</v>
          </cell>
        </row>
        <row r="206">
          <cell r="H206">
            <v>23</v>
          </cell>
          <cell r="I206">
            <v>4.1615669388609877</v>
          </cell>
          <cell r="L206">
            <v>10.304597830924159</v>
          </cell>
        </row>
        <row r="207">
          <cell r="H207">
            <v>24</v>
          </cell>
          <cell r="I207">
            <v>4.5225268429976051</v>
          </cell>
          <cell r="L207">
            <v>10.698032044921908</v>
          </cell>
        </row>
        <row r="208">
          <cell r="H208">
            <v>25</v>
          </cell>
          <cell r="I208">
            <v>4.8973408750032359</v>
          </cell>
          <cell r="L208">
            <v>11.084768384194366</v>
          </cell>
        </row>
        <row r="209">
          <cell r="H209">
            <v>26</v>
          </cell>
          <cell r="I209">
            <v>5.2858259362265043</v>
          </cell>
          <cell r="L209">
            <v>11.464583069488182</v>
          </cell>
        </row>
        <row r="210">
          <cell r="H210">
            <v>27</v>
          </cell>
          <cell r="I210">
            <v>5.6877925016502244</v>
          </cell>
          <cell r="L210">
            <v>11.837258749142977</v>
          </cell>
        </row>
        <row r="211">
          <cell r="H211">
            <v>28</v>
          </cell>
          <cell r="I211">
            <v>6.103044745083146</v>
          </cell>
          <cell r="L211">
            <v>12.202584689151475</v>
          </cell>
        </row>
        <row r="212">
          <cell r="H212">
            <v>29</v>
          </cell>
          <cell r="I212">
            <v>6.5313806690997476</v>
          </cell>
          <cell r="L212">
            <v>12.560356955790656</v>
          </cell>
        </row>
        <row r="213">
          <cell r="H213">
            <v>30</v>
          </cell>
          <cell r="I213">
            <v>6.9725922396898117</v>
          </cell>
          <cell r="L213">
            <v>12.91037859062401</v>
          </cell>
        </row>
        <row r="214">
          <cell r="H214">
            <v>31</v>
          </cell>
          <cell r="I214">
            <v>7.4264655255753587</v>
          </cell>
          <cell r="L214">
            <v>13.252459777684077</v>
          </cell>
        </row>
        <row r="215">
          <cell r="H215">
            <v>32</v>
          </cell>
          <cell r="I215">
            <v>7.8927808421461618</v>
          </cell>
          <cell r="L215">
            <v>13.586418002653705</v>
          </cell>
        </row>
        <row r="216">
          <cell r="H216">
            <v>33</v>
          </cell>
          <cell r="I216">
            <v>8.3713128999610085</v>
          </cell>
          <cell r="L216">
            <v>13.912078203874113</v>
          </cell>
        </row>
        <row r="217">
          <cell r="H217">
            <v>34</v>
          </cell>
          <cell r="I217">
            <v>8.8618309577537602</v>
          </cell>
          <cell r="L217">
            <v>14.229272915017448</v>
          </cell>
        </row>
        <row r="218">
          <cell r="H218">
            <v>35</v>
          </cell>
          <cell r="I218">
            <v>9.364098979879186</v>
          </cell>
          <cell r="L218">
            <v>14.537842399271572</v>
          </cell>
        </row>
        <row r="219">
          <cell r="H219">
            <v>36</v>
          </cell>
          <cell r="I219">
            <v>9.8778757981248901</v>
          </cell>
          <cell r="L219">
            <v>14.837634774894866</v>
          </cell>
        </row>
        <row r="220">
          <cell r="H220">
            <v>37</v>
          </cell>
          <cell r="I220">
            <v>10.402915277809871</v>
          </cell>
          <cell r="L220">
            <v>15.128506132009051</v>
          </cell>
        </row>
        <row r="221">
          <cell r="H221">
            <v>38</v>
          </cell>
          <cell r="I221">
            <v>10.938966488082396</v>
          </cell>
          <cell r="L221">
            <v>15.41032064050863</v>
          </cell>
        </row>
        <row r="222">
          <cell r="H222">
            <v>39</v>
          </cell>
          <cell r="I222">
            <v>11.485773876321973</v>
          </cell>
          <cell r="L222">
            <v>15.682950648975938</v>
          </cell>
        </row>
        <row r="223">
          <cell r="H223">
            <v>40</v>
          </cell>
          <cell r="I223">
            <v>12.043077446542792</v>
          </cell>
          <cell r="L223">
            <v>15.946276774501596</v>
          </cell>
        </row>
        <row r="224">
          <cell r="H224">
            <v>41</v>
          </cell>
          <cell r="I224">
            <v>12.61061294168675</v>
          </cell>
          <cell r="L224">
            <v>16.200187983320944</v>
          </cell>
        </row>
        <row r="225">
          <cell r="H225">
            <v>42</v>
          </cell>
          <cell r="I225">
            <v>13.188112029686646</v>
          </cell>
          <cell r="L225">
            <v>16.444581662187936</v>
          </cell>
        </row>
        <row r="226">
          <cell r="H226">
            <v>43</v>
          </cell>
          <cell r="I226">
            <v>13.775302493170349</v>
          </cell>
          <cell r="L226">
            <v>16.679363680419062</v>
          </cell>
        </row>
        <row r="227">
          <cell r="H227">
            <v>44</v>
          </cell>
          <cell r="I227">
            <v>14.371908422667891</v>
          </cell>
          <cell r="L227">
            <v>16.904448442550827</v>
          </cell>
        </row>
        <row r="228">
          <cell r="H228">
            <v>45</v>
          </cell>
          <cell r="I228">
            <v>14.977650413174608</v>
          </cell>
          <cell r="L228">
            <v>17.119758931565517</v>
          </cell>
        </row>
        <row r="229">
          <cell r="H229">
            <v>46</v>
          </cell>
          <cell r="I229">
            <v>15.592245763912933</v>
          </cell>
          <cell r="L229">
            <v>17.325226742651292</v>
          </cell>
        </row>
        <row r="230">
          <cell r="H230">
            <v>47</v>
          </cell>
          <cell r="I230">
            <v>16.215408681126753</v>
          </cell>
          <cell r="L230">
            <v>17.520792107473614</v>
          </cell>
        </row>
        <row r="231">
          <cell r="H231">
            <v>48</v>
          </cell>
          <cell r="I231">
            <v>16.846850483731615</v>
          </cell>
          <cell r="L231">
            <v>17.706403908946591</v>
          </cell>
        </row>
        <row r="232">
          <cell r="H232">
            <v>49</v>
          </cell>
          <cell r="I232">
            <v>17.486279811635157</v>
          </cell>
          <cell r="L232">
            <v>17.882019686503792</v>
          </cell>
        </row>
        <row r="233">
          <cell r="H233">
            <v>50</v>
          </cell>
          <cell r="I233">
            <v>18.133402836530891</v>
          </cell>
          <cell r="L233">
            <v>18.047605631879581</v>
          </cell>
        </row>
        <row r="234">
          <cell r="H234">
            <v>51</v>
          </cell>
          <cell r="I234">
            <v>18.787923474959939</v>
          </cell>
          <cell r="L234">
            <v>18.203136575423073</v>
          </cell>
        </row>
        <row r="235">
          <cell r="H235">
            <v>52</v>
          </cell>
          <cell r="I235">
            <v>19.449543603424459</v>
          </cell>
          <cell r="L235">
            <v>18.348595962978127</v>
          </cell>
        </row>
        <row r="236">
          <cell r="H236">
            <v>53</v>
          </cell>
          <cell r="I236">
            <v>20.117963275326911</v>
          </cell>
          <cell r="L236">
            <v>18.483975823373971</v>
          </cell>
        </row>
        <row r="237">
          <cell r="H237">
            <v>54</v>
          </cell>
          <cell r="I237">
            <v>20.792880939500698</v>
          </cell>
          <cell r="L237">
            <v>18.60927672658206</v>
          </cell>
        </row>
        <row r="238">
          <cell r="H238">
            <v>55</v>
          </cell>
          <cell r="I238">
            <v>21.473993660086066</v>
          </cell>
          <cell r="L238">
            <v>18.72450773260584</v>
          </cell>
        </row>
        <row r="239">
          <cell r="H239">
            <v>56</v>
          </cell>
          <cell r="I239">
            <v>22.160997337498777</v>
          </cell>
          <cell r="L239">
            <v>18.829686331181112</v>
          </cell>
        </row>
        <row r="240">
          <cell r="H240">
            <v>57</v>
          </cell>
          <cell r="I240">
            <v>22.853586930227781</v>
          </cell>
          <cell r="L240">
            <v>18.924838372375412</v>
          </cell>
        </row>
        <row r="241">
          <cell r="H241">
            <v>58</v>
          </cell>
          <cell r="I241">
            <v>23.551456677191457</v>
          </cell>
          <cell r="L241">
            <v>19.009997988185614</v>
          </cell>
        </row>
        <row r="242">
          <cell r="H242">
            <v>59</v>
          </cell>
          <cell r="I242">
            <v>24.254300320372487</v>
          </cell>
          <cell r="L242">
            <v>19.085207505243602</v>
          </cell>
        </row>
        <row r="243">
          <cell r="H243">
            <v>60</v>
          </cell>
          <cell r="I243">
            <v>24.96181132744508</v>
          </cell>
          <cell r="L243">
            <v>19.150517348750238</v>
          </cell>
        </row>
        <row r="244">
          <cell r="H244">
            <v>61</v>
          </cell>
          <cell r="I244">
            <v>25.673683114100843</v>
          </cell>
          <cell r="L244">
            <v>19.205985937768279</v>
          </cell>
        </row>
        <row r="245">
          <cell r="H245">
            <v>62</v>
          </cell>
          <cell r="I245">
            <v>26.389609265772634</v>
          </cell>
          <cell r="L245">
            <v>19.251679572014933</v>
          </cell>
        </row>
        <row r="246">
          <cell r="H246">
            <v>63</v>
          </cell>
          <cell r="I246">
            <v>27.109283758451248</v>
          </cell>
          <cell r="L246">
            <v>19.287672310304835</v>
          </cell>
        </row>
        <row r="247">
          <cell r="H247">
            <v>64</v>
          </cell>
          <cell r="I247">
            <v>27.832401178283714</v>
          </cell>
          <cell r="L247">
            <v>19.314045840803939</v>
          </cell>
        </row>
        <row r="248">
          <cell r="H248">
            <v>65</v>
          </cell>
          <cell r="I248">
            <v>28.558656939638489</v>
          </cell>
          <cell r="L248">
            <v>19.330889343264413</v>
          </cell>
        </row>
        <row r="249">
          <cell r="H249">
            <v>66</v>
          </cell>
          <cell r="I249">
            <v>29.287747501319139</v>
          </cell>
          <cell r="L249">
            <v>19.33829934342015</v>
          </cell>
        </row>
        <row r="250">
          <cell r="H250">
            <v>67</v>
          </cell>
          <cell r="I250">
            <v>30.019370580606111</v>
          </cell>
          <cell r="L250">
            <v>19.336379559731327</v>
          </cell>
        </row>
        <row r="251">
          <cell r="H251">
            <v>68</v>
          </cell>
          <cell r="I251">
            <v>30.753225364803988</v>
          </cell>
          <cell r="L251">
            <v>19.325240742675827</v>
          </cell>
        </row>
        <row r="252">
          <cell r="H252">
            <v>69</v>
          </cell>
          <cell r="I252">
            <v>31.489012719971786</v>
          </cell>
          <cell r="L252">
            <v>19.305000506793643</v>
          </cell>
        </row>
        <row r="253">
          <cell r="H253">
            <v>70</v>
          </cell>
          <cell r="I253">
            <v>32.226435396514404</v>
          </cell>
          <cell r="L253">
            <v>19.275783155698967</v>
          </cell>
        </row>
        <row r="254">
          <cell r="H254">
            <v>71</v>
          </cell>
          <cell r="I254">
            <v>32.965198231313906</v>
          </cell>
          <cell r="L254">
            <v>19.237719500282882</v>
          </cell>
        </row>
        <row r="255">
          <cell r="H255">
            <v>72</v>
          </cell>
          <cell r="I255">
            <v>33.705008346083694</v>
          </cell>
          <cell r="L255">
            <v>19.190946670337301</v>
          </cell>
        </row>
        <row r="256">
          <cell r="H256">
            <v>73</v>
          </cell>
          <cell r="I256">
            <v>34.445575341630708</v>
          </cell>
          <cell r="L256">
            <v>19.135607919838559</v>
          </cell>
        </row>
        <row r="257">
          <cell r="H257">
            <v>74</v>
          </cell>
          <cell r="I257">
            <v>35.186611487716775</v>
          </cell>
          <cell r="L257">
            <v>19.071852426136314</v>
          </cell>
        </row>
        <row r="258">
          <cell r="H258">
            <v>75</v>
          </cell>
          <cell r="I258">
            <v>35.927831908216035</v>
          </cell>
          <cell r="L258">
            <v>18.999835083300333</v>
          </cell>
        </row>
        <row r="259">
          <cell r="H259">
            <v>76</v>
          </cell>
          <cell r="I259">
            <v>36.668954761272474</v>
          </cell>
          <cell r="L259">
            <v>18.919716289884672</v>
          </cell>
        </row>
        <row r="260">
          <cell r="H260">
            <v>77</v>
          </cell>
          <cell r="I260">
            <v>37.409701414169817</v>
          </cell>
          <cell r="L260">
            <v>18.831661731374858</v>
          </cell>
        </row>
        <row r="261">
          <cell r="H261">
            <v>78</v>
          </cell>
          <cell r="I261">
            <v>38.149796612636052</v>
          </cell>
          <cell r="L261">
            <v>18.735842157589911</v>
          </cell>
        </row>
        <row r="262">
          <cell r="H262">
            <v>79</v>
          </cell>
          <cell r="I262">
            <v>38.888968644314673</v>
          </cell>
          <cell r="L262">
            <v>18.632433155316757</v>
          </cell>
        </row>
        <row r="263">
          <cell r="H263">
            <v>80</v>
          </cell>
          <cell r="I263">
            <v>39.626949496147077</v>
          </cell>
          <cell r="L263">
            <v>18.521614916459907</v>
          </cell>
        </row>
        <row r="264">
          <cell r="H264">
            <v>81</v>
          </cell>
          <cell r="I264">
            <v>40.363475005422934</v>
          </cell>
          <cell r="L264">
            <v>18.403572001994323</v>
          </cell>
        </row>
        <row r="265">
          <cell r="H265">
            <v>82</v>
          </cell>
          <cell r="I265">
            <v>41.09828500426908</v>
          </cell>
          <cell r="L265">
            <v>18.278493102014085</v>
          </cell>
        </row>
        <row r="266">
          <cell r="H266">
            <v>83</v>
          </cell>
          <cell r="I266">
            <v>41.831123457362295</v>
          </cell>
          <cell r="L266">
            <v>18.146570792173854</v>
          </cell>
        </row>
        <row r="267">
          <cell r="H267">
            <v>84</v>
          </cell>
          <cell r="I267">
            <v>42.56173859266697</v>
          </cell>
          <cell r="L267">
            <v>18.008001286823944</v>
          </cell>
        </row>
        <row r="268">
          <cell r="H268">
            <v>85</v>
          </cell>
          <cell r="I268">
            <v>43.289883025014774</v>
          </cell>
          <cell r="L268">
            <v>17.86298418914361</v>
          </cell>
        </row>
        <row r="269">
          <cell r="H269">
            <v>86</v>
          </cell>
          <cell r="I269">
            <v>44.015313872361084</v>
          </cell>
          <cell r="L269">
            <v>17.711722238580126</v>
          </cell>
        </row>
        <row r="270">
          <cell r="H270">
            <v>87</v>
          </cell>
          <cell r="I270">
            <v>44.737792864570537</v>
          </cell>
          <cell r="L270">
            <v>17.554421055904388</v>
          </cell>
        </row>
        <row r="271">
          <cell r="H271">
            <v>88</v>
          </cell>
          <cell r="I271">
            <v>45.457086444602893</v>
          </cell>
          <cell r="L271">
            <v>17.391288886195884</v>
          </cell>
        </row>
        <row r="272">
          <cell r="H272">
            <v>89</v>
          </cell>
          <cell r="I272">
            <v>46.172965861988914</v>
          </cell>
          <cell r="L272">
            <v>17.222536340072324</v>
          </cell>
        </row>
        <row r="273">
          <cell r="H273">
            <v>90</v>
          </cell>
          <cell r="I273">
            <v>46.885207258506121</v>
          </cell>
          <cell r="L273">
            <v>17.048376133480609</v>
          </cell>
        </row>
        <row r="274">
          <cell r="H274">
            <v>91</v>
          </cell>
          <cell r="I274">
            <v>47.593591745983794</v>
          </cell>
          <cell r="L274">
            <v>16.86902282636731</v>
          </cell>
        </row>
        <row r="275">
          <cell r="H275">
            <v>92</v>
          </cell>
          <cell r="I275">
            <v>48.297905476186472</v>
          </cell>
          <cell r="L275">
            <v>16.68469256054772</v>
          </cell>
        </row>
        <row r="276">
          <cell r="H276">
            <v>93</v>
          </cell>
          <cell r="I276">
            <v>48.997939702746166</v>
          </cell>
          <cell r="L276">
            <v>16.495602797093056</v>
          </cell>
        </row>
        <row r="277">
          <cell r="H277">
            <v>94</v>
          </cell>
          <cell r="I277">
            <v>49.693490835132884</v>
          </cell>
          <cell r="L277">
            <v>16.301972053555549</v>
          </cell>
        </row>
        <row r="278">
          <cell r="H278">
            <v>95</v>
          </cell>
          <cell r="I278">
            <v>50.384360484674147</v>
          </cell>
          <cell r="L278">
            <v>16.10401964135086</v>
          </cell>
        </row>
        <row r="279">
          <cell r="H279">
            <v>96</v>
          </cell>
          <cell r="I279">
            <v>51.07035550265396</v>
          </cell>
          <cell r="L279">
            <v>15.901965403616794</v>
          </cell>
        </row>
        <row r="280">
          <cell r="H280">
            <v>97</v>
          </cell>
          <cell r="I280">
            <v>51.751288010541302</v>
          </cell>
          <cell r="L280">
            <v>15.696029453866029</v>
          </cell>
        </row>
        <row r="281">
          <cell r="H281">
            <v>98</v>
          </cell>
          <cell r="I281">
            <v>52.426975422418401</v>
          </cell>
          <cell r="L281">
            <v>15.486431915749362</v>
          </cell>
        </row>
        <row r="282">
          <cell r="H282">
            <v>99</v>
          </cell>
          <cell r="I282">
            <v>53.09724045969773</v>
          </cell>
          <cell r="L282">
            <v>15.273392664244106</v>
          </cell>
        </row>
        <row r="283">
          <cell r="H283">
            <v>100</v>
          </cell>
          <cell r="I283">
            <v>53.761911158235208</v>
          </cell>
          <cell r="L283">
            <v>15.057131068580082</v>
          </cell>
        </row>
        <row r="284">
          <cell r="H284">
            <v>101</v>
          </cell>
          <cell r="I284">
            <v>54.420820867965425</v>
          </cell>
          <cell r="L284">
            <v>14.837865737213138</v>
          </cell>
        </row>
        <row r="285">
          <cell r="H285">
            <v>102</v>
          </cell>
          <cell r="I285">
            <v>55.073808245201676</v>
          </cell>
          <cell r="L285">
            <v>14.615814265153157</v>
          </cell>
        </row>
        <row r="286">
          <cell r="H286">
            <v>103</v>
          </cell>
          <cell r="I286">
            <v>55.720717237760425</v>
          </cell>
          <cell r="L286">
            <v>14.39119298395026</v>
          </cell>
        </row>
        <row r="287">
          <cell r="H287">
            <v>104</v>
          </cell>
          <cell r="I287">
            <v>56.361397063085427</v>
          </cell>
          <cell r="L287">
            <v>14.16421671463919</v>
          </cell>
        </row>
        <row r="288">
          <cell r="H288">
            <v>105</v>
          </cell>
          <cell r="I288">
            <v>56.995702179561221</v>
          </cell>
          <cell r="L288">
            <v>13.935098523937844</v>
          </cell>
        </row>
        <row r="289">
          <cell r="H289">
            <v>106</v>
          </cell>
          <cell r="I289">
            <v>57.623492251220497</v>
          </cell>
          <cell r="L289">
            <v>13.704049483991547</v>
          </cell>
        </row>
        <row r="290">
          <cell r="H290">
            <v>107</v>
          </cell>
          <cell r="I290">
            <v>58.244632106061481</v>
          </cell>
          <cell r="L290">
            <v>13.471278435949865</v>
          </cell>
        </row>
        <row r="291">
          <cell r="H291">
            <v>108</v>
          </cell>
          <cell r="I291">
            <v>58.858991688204448</v>
          </cell>
          <cell r="L291">
            <v>13.236991757657718</v>
          </cell>
        </row>
        <row r="292">
          <cell r="H292">
            <v>109</v>
          </cell>
          <cell r="I292">
            <v>59.46644600412646</v>
          </cell>
          <cell r="L292">
            <v>13.001393135737068</v>
          </cell>
        </row>
        <row r="293">
          <cell r="H293">
            <v>110</v>
          </cell>
          <cell r="I293">
            <v>60.06687506322384</v>
          </cell>
          <cell r="L293">
            <v>12.764683342329686</v>
          </cell>
        </row>
        <row r="294">
          <cell r="H294">
            <v>111</v>
          </cell>
          <cell r="I294">
            <v>60.660163812959233</v>
          </cell>
          <cell r="L294">
            <v>12.527060016765445</v>
          </cell>
        </row>
        <row r="295">
          <cell r="H295">
            <v>112</v>
          </cell>
          <cell r="I295">
            <v>61.246202068859226</v>
          </cell>
          <cell r="L295">
            <v>12.288717452414121</v>
          </cell>
        </row>
        <row r="296">
          <cell r="H296">
            <v>113</v>
          </cell>
          <cell r="I296">
            <v>61.824884439632996</v>
          </cell>
          <cell r="L296">
            <v>12.049846388971968</v>
          </cell>
        </row>
        <row r="297">
          <cell r="H297">
            <v>114</v>
          </cell>
          <cell r="I297">
            <v>62.396110247689272</v>
          </cell>
          <cell r="L297">
            <v>11.810633810427323</v>
          </cell>
        </row>
        <row r="298">
          <cell r="H298">
            <v>115</v>
          </cell>
          <cell r="I298">
            <v>62.959783445331425</v>
          </cell>
          <cell r="L298">
            <v>11.571262748942086</v>
          </cell>
        </row>
        <row r="299">
          <cell r="H299">
            <v>116</v>
          </cell>
          <cell r="I299">
            <v>63.515812526914615</v>
          </cell>
          <cell r="L299">
            <v>11.331912094878433</v>
          </cell>
        </row>
        <row r="300">
          <cell r="H300">
            <v>117</v>
          </cell>
          <cell r="I300">
            <v>64.064110437250349</v>
          </cell>
          <cell r="L300">
            <v>11.092756413192133</v>
          </cell>
        </row>
        <row r="301">
          <cell r="H301">
            <v>118</v>
          </cell>
          <cell r="I301">
            <v>64.60459447654415</v>
          </cell>
          <cell r="L301">
            <v>10.853965766405631</v>
          </cell>
        </row>
        <row r="302">
          <cell r="H302">
            <v>119</v>
          </cell>
          <cell r="I302">
            <v>65.137186202152691</v>
          </cell>
          <cell r="L302">
            <v>10.615705544365872</v>
          </cell>
        </row>
        <row r="303">
          <cell r="H303">
            <v>120</v>
          </cell>
          <cell r="I303">
            <v>65.661811327445079</v>
          </cell>
          <cell r="L303">
            <v>10.378136300982826</v>
          </cell>
        </row>
        <row r="304">
          <cell r="H304">
            <v>121</v>
          </cell>
          <cell r="I304">
            <v>66.178399618050904</v>
          </cell>
          <cell r="L304">
            <v>10.141413598136175</v>
          </cell>
        </row>
        <row r="305">
          <cell r="H305">
            <v>122</v>
          </cell>
          <cell r="I305">
            <v>66.686884785774325</v>
          </cell>
          <cell r="L305">
            <v>9.9056878569281519</v>
          </cell>
        </row>
        <row r="306">
          <cell r="H306">
            <v>123</v>
          </cell>
          <cell r="I306">
            <v>67.187204380450993</v>
          </cell>
          <cell r="L306">
            <v>9.6711042164513774</v>
          </cell>
        </row>
        <row r="307">
          <cell r="H307">
            <v>124</v>
          </cell>
          <cell r="I307">
            <v>67.679299680017564</v>
          </cell>
          <cell r="L307">
            <v>9.4378024002310319</v>
          </cell>
        </row>
        <row r="308">
          <cell r="H308">
            <v>125</v>
          </cell>
          <cell r="I308">
            <v>68.163115579061227</v>
          </cell>
          <cell r="L308">
            <v>9.2059165904907552</v>
          </cell>
        </row>
        <row r="309">
          <cell r="H309">
            <v>126</v>
          </cell>
          <cell r="I309">
            <v>68.63860047610801</v>
          </cell>
          <cell r="L309">
            <v>8.9755753103820819</v>
          </cell>
        </row>
        <row r="310">
          <cell r="H310">
            <v>127</v>
          </cell>
          <cell r="I310">
            <v>69.105706159903662</v>
          </cell>
          <cell r="L310">
            <v>8.7469013143067862</v>
          </cell>
        </row>
        <row r="311">
          <cell r="H311">
            <v>128</v>
          </cell>
          <cell r="I311">
            <v>69.564387694933046</v>
          </cell>
          <cell r="L311">
            <v>8.5200114864516916</v>
          </cell>
        </row>
        <row r="312">
          <cell r="H312">
            <v>129</v>
          </cell>
          <cell r="I312">
            <v>70.014603306416731</v>
          </cell>
          <cell r="L312">
            <v>8.2950167476446595</v>
          </cell>
        </row>
        <row r="313">
          <cell r="H313">
            <v>130</v>
          </cell>
          <cell r="I313">
            <v>70.456314265015195</v>
          </cell>
          <cell r="L313">
            <v>8.0720219706304768</v>
          </cell>
        </row>
        <row r="314">
          <cell r="H314">
            <v>131</v>
          </cell>
          <cell r="I314">
            <v>70.889484771462449</v>
          </cell>
          <cell r="L314">
            <v>7.8511259038543617</v>
          </cell>
        </row>
        <row r="315">
          <cell r="H315">
            <v>132</v>
          </cell>
          <cell r="I315">
            <v>71.314081841342684</v>
          </cell>
          <cell r="L315">
            <v>7.6324211038302519</v>
          </cell>
        </row>
        <row r="316">
          <cell r="H316">
            <v>133</v>
          </cell>
          <cell r="I316">
            <v>71.730075190214123</v>
          </cell>
          <cell r="L316">
            <v>7.415993876160317</v>
          </cell>
        </row>
        <row r="317">
          <cell r="H317">
            <v>134</v>
          </cell>
          <cell r="I317">
            <v>72.137437119275319</v>
          </cell>
          <cell r="L317">
            <v>7.2019242252610391</v>
          </cell>
        </row>
        <row r="318">
          <cell r="H318">
            <v>135</v>
          </cell>
          <cell r="I318">
            <v>72.536142401759577</v>
          </cell>
          <cell r="L318">
            <v>6.9902858128405452</v>
          </cell>
        </row>
        <row r="319">
          <cell r="H319">
            <v>136</v>
          </cell>
          <cell r="I319">
            <v>72.926168170234092</v>
          </cell>
          <cell r="L319">
            <v>6.7811459251605717</v>
          </cell>
        </row>
        <row r="320">
          <cell r="H320">
            <v>137</v>
          </cell>
          <cell r="I320">
            <v>73.307493804970832</v>
          </cell>
          <cell r="L320">
            <v>6.5745654491057657</v>
          </cell>
        </row>
        <row r="321">
          <cell r="H321">
            <v>138</v>
          </cell>
          <cell r="I321">
            <v>73.680100823546539</v>
          </cell>
          <cell r="L321">
            <v>6.3705988570716006</v>
          </cell>
        </row>
        <row r="322">
          <cell r="H322">
            <v>139</v>
          </cell>
          <cell r="I322">
            <v>74.043972771820407</v>
          </cell>
          <cell r="L322">
            <v>6.1692942006715104</v>
          </cell>
        </row>
        <row r="323">
          <cell r="H323">
            <v>140</v>
          </cell>
          <cell r="I323">
            <v>74.399095116427603</v>
          </cell>
          <cell r="L323">
            <v>5.9706931132524952</v>
          </cell>
        </row>
        <row r="324">
          <cell r="H324">
            <v>141</v>
          </cell>
          <cell r="I324">
            <v>74.745455138919411</v>
          </cell>
          <cell r="L324">
            <v>5.7748308211975248</v>
          </cell>
        </row>
        <row r="325">
          <cell r="H325">
            <v>142</v>
          </cell>
          <cell r="I325">
            <v>75.083041831669561</v>
          </cell>
          <cell r="L325">
            <v>5.5817361639821987</v>
          </cell>
        </row>
        <row r="326">
          <cell r="H326">
            <v>143</v>
          </cell>
          <cell r="I326">
            <v>75.411845795659517</v>
          </cell>
          <cell r="L326">
            <v>5.3914316229418677</v>
          </cell>
        </row>
        <row r="327">
          <cell r="H327">
            <v>144</v>
          </cell>
          <cell r="I327">
            <v>75.731859140245618</v>
          </cell>
          <cell r="L327">
            <v>5.203933358694889</v>
          </cell>
        </row>
        <row r="328">
          <cell r="H328">
            <v>145</v>
          </cell>
          <cell r="I328">
            <v>76.043075385003121</v>
          </cell>
          <cell r="L328">
            <v>5.0192512571564913</v>
          </cell>
        </row>
        <row r="329">
          <cell r="H329">
            <v>146</v>
          </cell>
          <cell r="I329">
            <v>76.34548936373416</v>
          </cell>
          <cell r="L329">
            <v>4.8373889840673669</v>
          </cell>
        </row>
        <row r="330">
          <cell r="H330">
            <v>147</v>
          </cell>
          <cell r="I330">
            <v>76.639097130718525</v>
          </cell>
          <cell r="L330">
            <v>4.6583440479500844</v>
          </cell>
        </row>
        <row r="331">
          <cell r="H331">
            <v>148</v>
          </cell>
          <cell r="I331">
            <v>76.923895869279235</v>
          </cell>
          <cell r="L331">
            <v>4.4821078713962432</v>
          </cell>
        </row>
        <row r="332">
          <cell r="H332">
            <v>149</v>
          </cell>
          <cell r="I332">
            <v>77.1998838027273</v>
          </cell>
          <cell r="L332">
            <v>4.3086658705766556</v>
          </cell>
        </row>
        <row r="333">
          <cell r="H333">
            <v>150</v>
          </cell>
          <cell r="I333">
            <v>77.467060107743137</v>
          </cell>
          <cell r="L333">
            <v>4.1379975428565965</v>
          </cell>
        </row>
        <row r="334">
          <cell r="H334">
            <v>151</v>
          </cell>
          <cell r="I334">
            <v>77.725424830246567</v>
          </cell>
          <cell r="L334">
            <v>3.9700765623882459</v>
          </cell>
        </row>
        <row r="335">
          <cell r="H335">
            <v>152</v>
          </cell>
          <cell r="I335">
            <v>77.974978803799814</v>
          </cell>
          <cell r="L335">
            <v>3.8048708835421716</v>
          </cell>
        </row>
        <row r="336">
          <cell r="H336">
            <v>153</v>
          </cell>
          <cell r="I336">
            <v>78.215723570583378</v>
          </cell>
          <cell r="L336">
            <v>3.6423428520302723</v>
          </cell>
        </row>
        <row r="337">
          <cell r="H337">
            <v>154</v>
          </cell>
          <cell r="I337">
            <v>78.447661304978709</v>
          </cell>
          <cell r="L337">
            <v>3.4824493235626806</v>
          </cell>
        </row>
        <row r="338">
          <cell r="H338">
            <v>155</v>
          </cell>
          <cell r="I338">
            <v>78.670794739786544</v>
          </cell>
          <cell r="L338">
            <v>3.3251417898720366</v>
          </cell>
        </row>
        <row r="339">
          <cell r="H339">
            <v>156</v>
          </cell>
          <cell r="I339">
            <v>78.885127095105318</v>
          </cell>
          <cell r="L339">
            <v>3.1703665119290809</v>
          </cell>
        </row>
        <row r="340">
          <cell r="H340">
            <v>157</v>
          </cell>
          <cell r="I340">
            <v>79.090662009889641</v>
          </cell>
          <cell r="L340">
            <v>3.0180646601648009</v>
          </cell>
        </row>
        <row r="341">
          <cell r="H341">
            <v>158</v>
          </cell>
          <cell r="I341">
            <v>79.287403476204759</v>
          </cell>
          <cell r="L341">
            <v>2.8681724615054565</v>
          </cell>
        </row>
        <row r="342">
          <cell r="H342">
            <v>159</v>
          </cell>
          <cell r="I342">
            <v>79.475355776189588</v>
          </cell>
          <cell r="L342">
            <v>2.7206213530183807</v>
          </cell>
        </row>
        <row r="343">
          <cell r="H343">
            <v>160</v>
          </cell>
          <cell r="I343">
            <v>79.654523421737267</v>
          </cell>
          <cell r="L343">
            <v>2.5753381419583081</v>
          </cell>
        </row>
        <row r="344">
          <cell r="H344">
            <v>161</v>
          </cell>
          <cell r="I344">
            <v>79.824911096899328</v>
          </cell>
          <cell r="L344">
            <v>2.43224517199581</v>
          </cell>
        </row>
        <row r="345">
          <cell r="H345">
            <v>162</v>
          </cell>
          <cell r="I345">
            <v>79.986523603017403</v>
          </cell>
          <cell r="L345">
            <v>2.2912604954019735</v>
          </cell>
        </row>
        <row r="346">
          <cell r="H346">
            <v>163</v>
          </cell>
          <cell r="I346">
            <v>80.139365806583044</v>
          </cell>
          <cell r="L346">
            <v>2.1522980509557939</v>
          </cell>
        </row>
        <row r="347">
          <cell r="H347">
            <v>164</v>
          </cell>
          <cell r="I347">
            <v>80.283442589825469</v>
          </cell>
          <cell r="L347">
            <v>2.0152678473338481</v>
          </cell>
        </row>
        <row r="348">
          <cell r="H348">
            <v>165</v>
          </cell>
          <cell r="I348">
            <v>80.418758804024392</v>
          </cell>
          <cell r="L348">
            <v>1.8800761517348143</v>
          </cell>
        </row>
        <row r="349">
          <cell r="H349">
            <v>166</v>
          </cell>
          <cell r="I349">
            <v>80.545319225543835</v>
          </cell>
          <cell r="L349">
            <v>1.7466256834850202</v>
          </cell>
        </row>
        <row r="350">
          <cell r="H350">
            <v>167</v>
          </cell>
          <cell r="I350">
            <v>80.6631285145817</v>
          </cell>
          <cell r="L350">
            <v>1.6148158123649492</v>
          </cell>
        </row>
        <row r="351">
          <cell r="H351">
            <v>168</v>
          </cell>
          <cell r="I351">
            <v>80.772191176629491</v>
          </cell>
          <cell r="L351">
            <v>1.4845427613907112</v>
          </cell>
        </row>
        <row r="352">
          <cell r="H352">
            <v>169</v>
          </cell>
          <cell r="I352">
            <v>80.872511526634469</v>
          </cell>
          <cell r="L352">
            <v>1.355699813779091</v>
          </cell>
        </row>
        <row r="353">
          <cell r="H353">
            <v>170</v>
          </cell>
          <cell r="I353">
            <v>80.964093655857454</v>
          </cell>
          <cell r="L353">
            <v>1.2281775238193831</v>
          </cell>
        </row>
        <row r="354">
          <cell r="H354">
            <v>171</v>
          </cell>
          <cell r="I354">
            <v>81.046941401418451</v>
          </cell>
          <cell r="L354">
            <v>1.1018639313705711</v>
          </cell>
        </row>
        <row r="355">
          <cell r="H355">
            <v>172</v>
          </cell>
          <cell r="I355">
            <v>81.121058318522429</v>
          </cell>
          <cell r="L355">
            <v>0.97664477969770391</v>
          </cell>
        </row>
        <row r="356">
          <cell r="H356">
            <v>173</v>
          </cell>
          <cell r="I356">
            <v>81.186447655357426</v>
          </cell>
          <cell r="L356">
            <v>0.852403736357357</v>
          </cell>
        </row>
        <row r="357">
          <cell r="H357">
            <v>174</v>
          </cell>
          <cell r="I357">
            <v>81.243112330657596</v>
          </cell>
          <cell r="L357">
            <v>0.729022616838094</v>
          </cell>
        </row>
        <row r="358">
          <cell r="H358">
            <v>175</v>
          </cell>
          <cell r="I358">
            <v>81.29105491392437</v>
          </cell>
          <cell r="L358">
            <v>0.60638161065857665</v>
          </cell>
        </row>
        <row r="359">
          <cell r="H359">
            <v>176</v>
          </cell>
          <cell r="I359">
            <v>81.330277608299014</v>
          </cell>
          <cell r="L359">
            <v>0.48435950962282415</v>
          </cell>
        </row>
        <row r="360">
          <cell r="H360">
            <v>177</v>
          </cell>
          <cell r="I360">
            <v>81.360782236080453</v>
          </cell>
          <cell r="L360">
            <v>0.36283393792942553</v>
          </cell>
        </row>
        <row r="361">
          <cell r="H361">
            <v>178</v>
          </cell>
          <cell r="I361">
            <v>81.382570226884056</v>
          </cell>
          <cell r="L361">
            <v>0.24168158382932312</v>
          </cell>
        </row>
        <row r="362">
          <cell r="H362">
            <v>179</v>
          </cell>
          <cell r="I362">
            <v>81.395642608435864</v>
          </cell>
          <cell r="L362">
            <v>0.12077843252467982</v>
          </cell>
        </row>
        <row r="363">
          <cell r="H363">
            <v>180</v>
          </cell>
          <cell r="I363">
            <v>81.400000000000006</v>
          </cell>
          <cell r="L363">
            <v>8.4766833381904567E-16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Sheet2"/>
    </sheetNames>
    <sheetDataSet>
      <sheetData sheetId="0">
        <row r="30">
          <cell r="D30">
            <v>1.75</v>
          </cell>
          <cell r="E30">
            <v>3.5</v>
          </cell>
          <cell r="F30">
            <v>5.25</v>
          </cell>
          <cell r="G30">
            <v>7</v>
          </cell>
          <cell r="H30">
            <v>8.75</v>
          </cell>
          <cell r="I30">
            <v>10.5</v>
          </cell>
          <cell r="J30">
            <v>12.25</v>
          </cell>
          <cell r="K30">
            <v>14</v>
          </cell>
          <cell r="L30">
            <v>15.75</v>
          </cell>
        </row>
        <row r="36">
          <cell r="D36">
            <v>29.714000000000002</v>
          </cell>
          <cell r="E36">
            <v>54.366000000000007</v>
          </cell>
          <cell r="F36">
            <v>76.010000000000005</v>
          </cell>
          <cell r="G36">
            <v>95.35799999999999</v>
          </cell>
          <cell r="H36">
            <v>99.503999999999991</v>
          </cell>
          <cell r="I36">
            <v>106.41399999999999</v>
          </cell>
          <cell r="J36">
            <v>114.01499999999999</v>
          </cell>
          <cell r="K36">
            <v>116.08799999999998</v>
          </cell>
        </row>
        <row r="37">
          <cell r="D37">
            <v>1.5833111312410084</v>
          </cell>
          <cell r="E37">
            <v>2.8968934832418611</v>
          </cell>
          <cell r="F37">
            <v>4.050194490328769</v>
          </cell>
          <cell r="G37">
            <v>5.0811530878670004</v>
          </cell>
          <cell r="H37">
            <v>5.3020727873394788</v>
          </cell>
          <cell r="I37">
            <v>5.6702722864602757</v>
          </cell>
          <cell r="J37">
            <v>6.0752917354931526</v>
          </cell>
          <cell r="K37">
            <v>6.1857515852293909</v>
          </cell>
        </row>
        <row r="43">
          <cell r="D43">
            <v>1.5</v>
          </cell>
          <cell r="E43">
            <v>3</v>
          </cell>
          <cell r="F43">
            <v>4.5</v>
          </cell>
          <cell r="G43">
            <v>6</v>
          </cell>
          <cell r="H43">
            <v>7.5</v>
          </cell>
          <cell r="I43">
            <v>9</v>
          </cell>
          <cell r="J43">
            <v>10.5</v>
          </cell>
          <cell r="K43">
            <v>12</v>
          </cell>
          <cell r="L43">
            <v>13.5</v>
          </cell>
        </row>
        <row r="49">
          <cell r="D49">
            <v>17.745000000000001</v>
          </cell>
          <cell r="E49">
            <v>42.000000000000007</v>
          </cell>
          <cell r="F49">
            <v>55.125</v>
          </cell>
          <cell r="G49">
            <v>63.75</v>
          </cell>
          <cell r="H49">
            <v>69.375</v>
          </cell>
          <cell r="I49">
            <v>71.25</v>
          </cell>
          <cell r="J49">
            <v>73.125</v>
          </cell>
          <cell r="K49">
            <v>73.125</v>
          </cell>
        </row>
        <row r="50">
          <cell r="D50">
            <v>1.2988581466842337</v>
          </cell>
          <cell r="E50">
            <v>3.0742204655248138</v>
          </cell>
          <cell r="F50">
            <v>4.0349143610013174</v>
          </cell>
          <cell r="G50">
            <v>4.6662274923144489</v>
          </cell>
          <cell r="H50">
            <v>5.0779534475186647</v>
          </cell>
          <cell r="I50">
            <v>5.2151954325867367</v>
          </cell>
          <cell r="J50">
            <v>5.3524374176548086</v>
          </cell>
          <cell r="K50">
            <v>5.3524374176548086</v>
          </cell>
        </row>
        <row r="67">
          <cell r="C67">
            <v>1.5776644512421734</v>
          </cell>
          <cell r="D67">
            <v>1.443281038504274</v>
          </cell>
          <cell r="E67">
            <v>1.345249993705746</v>
          </cell>
          <cell r="F67">
            <v>1.2392104549965239</v>
          </cell>
          <cell r="G67">
            <v>1.0566327223288769</v>
          </cell>
          <cell r="H67">
            <v>0.94167499559402212</v>
          </cell>
          <cell r="I67">
            <v>0.86480356738226527</v>
          </cell>
          <cell r="J67">
            <v>0.7704613600314727</v>
          </cell>
        </row>
        <row r="71">
          <cell r="C71">
            <v>1.2823988025447473</v>
          </cell>
          <cell r="D71">
            <v>1.5176317189878665</v>
          </cell>
          <cell r="E71">
            <v>1.3279277541143835</v>
          </cell>
          <cell r="F71">
            <v>1.1517740724461487</v>
          </cell>
          <cell r="G71">
            <v>1.0027209571884119</v>
          </cell>
          <cell r="H71">
            <v>0.85818460299909127</v>
          </cell>
          <cell r="I71">
            <v>0.75494435000671933</v>
          </cell>
          <cell r="J71">
            <v>0.66057630625587938</v>
          </cell>
        </row>
      </sheetData>
      <sheetData sheetId="1">
        <row r="3">
          <cell r="A3">
            <v>-360</v>
          </cell>
          <cell r="F3">
            <v>0</v>
          </cell>
          <cell r="L3">
            <v>0.62179305347505454</v>
          </cell>
        </row>
        <row r="4">
          <cell r="A4">
            <v>-359</v>
          </cell>
          <cell r="F4">
            <v>0</v>
          </cell>
          <cell r="L4">
            <v>0.62179305347505454</v>
          </cell>
        </row>
        <row r="5">
          <cell r="A5">
            <v>-358</v>
          </cell>
          <cell r="F5">
            <v>0</v>
          </cell>
          <cell r="L5">
            <v>0.62179305347505454</v>
          </cell>
        </row>
        <row r="6">
          <cell r="A6">
            <v>-357</v>
          </cell>
          <cell r="F6">
            <v>0</v>
          </cell>
          <cell r="L6">
            <v>0.62179305347505454</v>
          </cell>
        </row>
        <row r="7">
          <cell r="A7">
            <v>-356</v>
          </cell>
          <cell r="F7">
            <v>0</v>
          </cell>
          <cell r="L7">
            <v>0.62179305347505454</v>
          </cell>
        </row>
        <row r="8">
          <cell r="A8">
            <v>-355</v>
          </cell>
          <cell r="F8">
            <v>0</v>
          </cell>
          <cell r="L8">
            <v>0.62179305347505454</v>
          </cell>
        </row>
        <row r="9">
          <cell r="A9">
            <v>-354</v>
          </cell>
          <cell r="F9">
            <v>0</v>
          </cell>
          <cell r="L9">
            <v>0.62179305347505454</v>
          </cell>
        </row>
        <row r="10">
          <cell r="A10">
            <v>-353</v>
          </cell>
          <cell r="F10">
            <v>0</v>
          </cell>
          <cell r="L10">
            <v>0.62179305347505454</v>
          </cell>
        </row>
        <row r="11">
          <cell r="A11">
            <v>-352</v>
          </cell>
          <cell r="F11">
            <v>0</v>
          </cell>
          <cell r="L11">
            <v>0.62179305347505454</v>
          </cell>
        </row>
        <row r="12">
          <cell r="A12">
            <v>-351</v>
          </cell>
          <cell r="F12">
            <v>0</v>
          </cell>
          <cell r="L12">
            <v>0.62179305347505454</v>
          </cell>
        </row>
        <row r="13">
          <cell r="A13">
            <v>-350</v>
          </cell>
          <cell r="F13">
            <v>0</v>
          </cell>
          <cell r="L13">
            <v>0.62179305347505454</v>
          </cell>
        </row>
        <row r="14">
          <cell r="A14">
            <v>-349</v>
          </cell>
          <cell r="F14">
            <v>0</v>
          </cell>
          <cell r="L14">
            <v>0.62179305347505454</v>
          </cell>
        </row>
        <row r="15">
          <cell r="A15">
            <v>-348</v>
          </cell>
          <cell r="F15">
            <v>0</v>
          </cell>
          <cell r="L15">
            <v>0.62179305347505454</v>
          </cell>
        </row>
        <row r="16">
          <cell r="A16">
            <v>-347</v>
          </cell>
          <cell r="F16">
            <v>0</v>
          </cell>
          <cell r="L16">
            <v>0.62179305347505454</v>
          </cell>
        </row>
        <row r="17">
          <cell r="A17">
            <v>-346</v>
          </cell>
          <cell r="F17">
            <v>0</v>
          </cell>
          <cell r="L17">
            <v>0.62179305347505454</v>
          </cell>
        </row>
        <row r="18">
          <cell r="A18">
            <v>-345</v>
          </cell>
          <cell r="F18">
            <v>0</v>
          </cell>
          <cell r="L18">
            <v>0.62179305347505454</v>
          </cell>
        </row>
        <row r="19">
          <cell r="A19">
            <v>-344</v>
          </cell>
          <cell r="F19">
            <v>0</v>
          </cell>
          <cell r="L19">
            <v>0.62179305347505454</v>
          </cell>
        </row>
        <row r="20">
          <cell r="A20">
            <v>-343</v>
          </cell>
          <cell r="F20">
            <v>0</v>
          </cell>
          <cell r="L20">
            <v>0.62179305347505454</v>
          </cell>
        </row>
        <row r="21">
          <cell r="A21">
            <v>-342</v>
          </cell>
          <cell r="F21">
            <v>0</v>
          </cell>
          <cell r="L21">
            <v>0.62179305347505454</v>
          </cell>
        </row>
        <row r="22">
          <cell r="A22">
            <v>-341</v>
          </cell>
          <cell r="F22">
            <v>0</v>
          </cell>
          <cell r="L22">
            <v>0.62179305347505454</v>
          </cell>
        </row>
        <row r="23">
          <cell r="A23">
            <v>-340</v>
          </cell>
          <cell r="F23">
            <v>0</v>
          </cell>
          <cell r="L23">
            <v>0.62179305347505454</v>
          </cell>
        </row>
        <row r="24">
          <cell r="A24">
            <v>-339</v>
          </cell>
          <cell r="F24">
            <v>0</v>
          </cell>
          <cell r="L24">
            <v>0.62179305347505454</v>
          </cell>
        </row>
        <row r="25">
          <cell r="A25">
            <v>-338</v>
          </cell>
          <cell r="F25">
            <v>0</v>
          </cell>
          <cell r="L25">
            <v>0.62179305347505454</v>
          </cell>
        </row>
        <row r="26">
          <cell r="A26">
            <v>-337</v>
          </cell>
          <cell r="F26">
            <v>0</v>
          </cell>
          <cell r="L26">
            <v>0.62179305347505454</v>
          </cell>
        </row>
        <row r="27">
          <cell r="A27">
            <v>-336</v>
          </cell>
          <cell r="F27">
            <v>0</v>
          </cell>
          <cell r="L27">
            <v>0.62179305347505454</v>
          </cell>
        </row>
        <row r="28">
          <cell r="A28">
            <v>-335</v>
          </cell>
          <cell r="F28">
            <v>0</v>
          </cell>
          <cell r="L28">
            <v>0.62179305347505454</v>
          </cell>
        </row>
        <row r="29">
          <cell r="A29">
            <v>-334</v>
          </cell>
          <cell r="F29">
            <v>0</v>
          </cell>
          <cell r="L29">
            <v>0.62179305347505454</v>
          </cell>
        </row>
        <row r="30">
          <cell r="A30">
            <v>-333</v>
          </cell>
          <cell r="F30">
            <v>0</v>
          </cell>
          <cell r="L30">
            <v>0.62179305347505454</v>
          </cell>
        </row>
        <row r="31">
          <cell r="A31">
            <v>-332</v>
          </cell>
          <cell r="F31">
            <v>0</v>
          </cell>
          <cell r="L31">
            <v>0.62179305347505454</v>
          </cell>
        </row>
        <row r="32">
          <cell r="A32">
            <v>-331</v>
          </cell>
          <cell r="F32">
            <v>0</v>
          </cell>
          <cell r="L32">
            <v>0.62179305347505454</v>
          </cell>
        </row>
        <row r="33">
          <cell r="A33">
            <v>-330</v>
          </cell>
          <cell r="F33">
            <v>0</v>
          </cell>
          <cell r="L33">
            <v>0.62179305347505454</v>
          </cell>
        </row>
        <row r="34">
          <cell r="A34">
            <v>-329</v>
          </cell>
          <cell r="F34">
            <v>0</v>
          </cell>
          <cell r="L34">
            <v>0.62179305347505454</v>
          </cell>
        </row>
        <row r="35">
          <cell r="A35">
            <v>-328</v>
          </cell>
          <cell r="F35">
            <v>0</v>
          </cell>
          <cell r="L35">
            <v>0.62179305347505454</v>
          </cell>
        </row>
        <row r="36">
          <cell r="A36">
            <v>-327</v>
          </cell>
          <cell r="F36">
            <v>0</v>
          </cell>
          <cell r="L36">
            <v>0.62179305347505454</v>
          </cell>
        </row>
        <row r="37">
          <cell r="A37">
            <v>-326</v>
          </cell>
          <cell r="F37">
            <v>0</v>
          </cell>
          <cell r="L37">
            <v>0.62179305347505454</v>
          </cell>
        </row>
        <row r="38">
          <cell r="A38">
            <v>-325</v>
          </cell>
          <cell r="F38">
            <v>0</v>
          </cell>
          <cell r="L38">
            <v>0.62179305347505454</v>
          </cell>
        </row>
        <row r="39">
          <cell r="A39">
            <v>-324</v>
          </cell>
          <cell r="F39">
            <v>0</v>
          </cell>
          <cell r="L39">
            <v>0.62179305347505454</v>
          </cell>
        </row>
        <row r="40">
          <cell r="A40">
            <v>-323</v>
          </cell>
          <cell r="F40">
            <v>0</v>
          </cell>
          <cell r="L40">
            <v>0.62179305347505454</v>
          </cell>
        </row>
        <row r="41">
          <cell r="A41">
            <v>-322</v>
          </cell>
          <cell r="F41">
            <v>0</v>
          </cell>
          <cell r="L41">
            <v>0.62179305347505454</v>
          </cell>
        </row>
        <row r="42">
          <cell r="A42">
            <v>-321</v>
          </cell>
          <cell r="F42">
            <v>0</v>
          </cell>
          <cell r="L42">
            <v>0.62179305347505454</v>
          </cell>
        </row>
        <row r="43">
          <cell r="A43">
            <v>-320</v>
          </cell>
          <cell r="F43">
            <v>0</v>
          </cell>
          <cell r="L43">
            <v>0.62179305347505454</v>
          </cell>
        </row>
        <row r="44">
          <cell r="A44">
            <v>-319</v>
          </cell>
          <cell r="F44">
            <v>0</v>
          </cell>
          <cell r="L44">
            <v>0.62179305347505454</v>
          </cell>
        </row>
        <row r="45">
          <cell r="A45">
            <v>-318</v>
          </cell>
          <cell r="F45">
            <v>0</v>
          </cell>
          <cell r="L45">
            <v>0.62179305347505454</v>
          </cell>
        </row>
        <row r="46">
          <cell r="A46">
            <v>-317</v>
          </cell>
          <cell r="F46">
            <v>0</v>
          </cell>
          <cell r="L46">
            <v>0.62179305347505454</v>
          </cell>
        </row>
        <row r="47">
          <cell r="A47">
            <v>-316</v>
          </cell>
          <cell r="F47">
            <v>0</v>
          </cell>
          <cell r="L47">
            <v>0.62179305347505454</v>
          </cell>
        </row>
        <row r="48">
          <cell r="A48">
            <v>-315</v>
          </cell>
          <cell r="F48">
            <v>0</v>
          </cell>
          <cell r="L48">
            <v>0.62179305347505454</v>
          </cell>
        </row>
        <row r="49">
          <cell r="A49">
            <v>-314</v>
          </cell>
          <cell r="F49">
            <v>0</v>
          </cell>
          <cell r="L49">
            <v>0.62179305347505454</v>
          </cell>
        </row>
        <row r="50">
          <cell r="A50">
            <v>-313</v>
          </cell>
          <cell r="F50">
            <v>0</v>
          </cell>
          <cell r="L50">
            <v>0.62179305347505454</v>
          </cell>
        </row>
        <row r="51">
          <cell r="A51">
            <v>-312</v>
          </cell>
          <cell r="F51">
            <v>0</v>
          </cell>
          <cell r="L51">
            <v>0.62179305347505454</v>
          </cell>
        </row>
        <row r="52">
          <cell r="A52">
            <v>-311</v>
          </cell>
          <cell r="F52">
            <v>0</v>
          </cell>
          <cell r="L52">
            <v>0.62179305347505454</v>
          </cell>
        </row>
        <row r="53">
          <cell r="A53">
            <v>-310</v>
          </cell>
          <cell r="F53">
            <v>0</v>
          </cell>
          <cell r="L53">
            <v>0.62179305347505454</v>
          </cell>
        </row>
        <row r="54">
          <cell r="A54">
            <v>-309</v>
          </cell>
          <cell r="F54">
            <v>0</v>
          </cell>
          <cell r="L54">
            <v>0.62179305347505454</v>
          </cell>
        </row>
        <row r="55">
          <cell r="A55">
            <v>-308</v>
          </cell>
          <cell r="F55">
            <v>0</v>
          </cell>
          <cell r="L55">
            <v>0.62179305347505454</v>
          </cell>
        </row>
        <row r="56">
          <cell r="A56">
            <v>-307</v>
          </cell>
          <cell r="F56">
            <v>0</v>
          </cell>
          <cell r="L56">
            <v>0.62179305347505454</v>
          </cell>
        </row>
        <row r="57">
          <cell r="A57">
            <v>-306</v>
          </cell>
          <cell r="F57">
            <v>0</v>
          </cell>
          <cell r="L57">
            <v>0.62179305347505454</v>
          </cell>
        </row>
        <row r="58">
          <cell r="A58">
            <v>-305</v>
          </cell>
          <cell r="F58">
            <v>0</v>
          </cell>
          <cell r="L58">
            <v>0.62179305347505454</v>
          </cell>
        </row>
        <row r="59">
          <cell r="A59">
            <v>-304</v>
          </cell>
          <cell r="F59">
            <v>0</v>
          </cell>
          <cell r="L59">
            <v>0.62179305347505454</v>
          </cell>
        </row>
        <row r="60">
          <cell r="A60">
            <v>-303</v>
          </cell>
          <cell r="F60">
            <v>0</v>
          </cell>
          <cell r="L60">
            <v>0.62179305347505454</v>
          </cell>
        </row>
        <row r="61">
          <cell r="A61">
            <v>-302</v>
          </cell>
          <cell r="F61">
            <v>0</v>
          </cell>
          <cell r="L61">
            <v>0.62179305347505454</v>
          </cell>
        </row>
        <row r="62">
          <cell r="A62">
            <v>-301</v>
          </cell>
          <cell r="F62">
            <v>0</v>
          </cell>
          <cell r="L62">
            <v>0.62179305347505454</v>
          </cell>
        </row>
        <row r="63">
          <cell r="A63">
            <v>-300</v>
          </cell>
          <cell r="F63">
            <v>0</v>
          </cell>
          <cell r="L63">
            <v>0.62179305347505454</v>
          </cell>
        </row>
        <row r="64">
          <cell r="A64">
            <v>-299</v>
          </cell>
          <cell r="F64">
            <v>0</v>
          </cell>
          <cell r="L64">
            <v>0.62179305347505454</v>
          </cell>
        </row>
        <row r="65">
          <cell r="A65">
            <v>-298</v>
          </cell>
          <cell r="F65">
            <v>0</v>
          </cell>
          <cell r="L65">
            <v>0.62179305347505454</v>
          </cell>
        </row>
        <row r="66">
          <cell r="A66">
            <v>-297</v>
          </cell>
          <cell r="F66">
            <v>0</v>
          </cell>
          <cell r="L66">
            <v>0.62179305347505454</v>
          </cell>
        </row>
        <row r="67">
          <cell r="A67">
            <v>-296</v>
          </cell>
          <cell r="F67">
            <v>0</v>
          </cell>
          <cell r="L67">
            <v>0.62179305347505454</v>
          </cell>
        </row>
        <row r="68">
          <cell r="A68">
            <v>-295</v>
          </cell>
          <cell r="F68">
            <v>0</v>
          </cell>
          <cell r="L68">
            <v>0.62179305347505454</v>
          </cell>
        </row>
        <row r="69">
          <cell r="A69">
            <v>-294</v>
          </cell>
          <cell r="F69">
            <v>0</v>
          </cell>
          <cell r="L69">
            <v>0.62179305347505454</v>
          </cell>
        </row>
        <row r="70">
          <cell r="A70">
            <v>-293</v>
          </cell>
          <cell r="F70">
            <v>0</v>
          </cell>
          <cell r="L70">
            <v>0.62179305347505454</v>
          </cell>
        </row>
        <row r="71">
          <cell r="A71">
            <v>-292</v>
          </cell>
          <cell r="F71">
            <v>0</v>
          </cell>
          <cell r="L71">
            <v>0.62179305347505454</v>
          </cell>
        </row>
        <row r="72">
          <cell r="A72">
            <v>-291</v>
          </cell>
          <cell r="F72">
            <v>0</v>
          </cell>
          <cell r="L72">
            <v>0.62179305347505454</v>
          </cell>
        </row>
        <row r="73">
          <cell r="A73">
            <v>-290</v>
          </cell>
          <cell r="F73">
            <v>0</v>
          </cell>
          <cell r="L73">
            <v>0.62179305347505454</v>
          </cell>
        </row>
        <row r="74">
          <cell r="A74">
            <v>-289</v>
          </cell>
          <cell r="F74">
            <v>0</v>
          </cell>
          <cell r="L74">
            <v>0.62179305347505454</v>
          </cell>
        </row>
        <row r="75">
          <cell r="A75">
            <v>-288</v>
          </cell>
          <cell r="F75">
            <v>0</v>
          </cell>
          <cell r="L75">
            <v>0.62179305347505454</v>
          </cell>
        </row>
        <row r="76">
          <cell r="A76">
            <v>-287</v>
          </cell>
          <cell r="F76">
            <v>0</v>
          </cell>
          <cell r="L76">
            <v>0.62179305347505454</v>
          </cell>
        </row>
        <row r="77">
          <cell r="A77">
            <v>-286</v>
          </cell>
          <cell r="F77">
            <v>0</v>
          </cell>
          <cell r="L77">
            <v>0.62179305347505454</v>
          </cell>
        </row>
        <row r="78">
          <cell r="A78">
            <v>-285</v>
          </cell>
          <cell r="F78">
            <v>0</v>
          </cell>
          <cell r="L78">
            <v>0.62179305347505454</v>
          </cell>
        </row>
        <row r="79">
          <cell r="A79">
            <v>-284</v>
          </cell>
          <cell r="F79">
            <v>0</v>
          </cell>
          <cell r="L79">
            <v>0.62179305347505454</v>
          </cell>
        </row>
        <row r="80">
          <cell r="A80">
            <v>-283</v>
          </cell>
          <cell r="F80">
            <v>0</v>
          </cell>
          <cell r="L80">
            <v>0.62179305347505454</v>
          </cell>
        </row>
        <row r="81">
          <cell r="A81">
            <v>-282</v>
          </cell>
          <cell r="F81">
            <v>0</v>
          </cell>
          <cell r="L81">
            <v>0.62179305347505454</v>
          </cell>
        </row>
        <row r="82">
          <cell r="A82">
            <v>-281</v>
          </cell>
          <cell r="F82">
            <v>0</v>
          </cell>
          <cell r="L82">
            <v>0.62179305347505454</v>
          </cell>
        </row>
        <row r="83">
          <cell r="A83">
            <v>-280</v>
          </cell>
          <cell r="F83">
            <v>0</v>
          </cell>
          <cell r="L83">
            <v>0.62179305347505454</v>
          </cell>
        </row>
        <row r="84">
          <cell r="A84">
            <v>-279</v>
          </cell>
          <cell r="F84">
            <v>0</v>
          </cell>
          <cell r="L84">
            <v>0.62179305347505454</v>
          </cell>
        </row>
        <row r="85">
          <cell r="A85">
            <v>-278</v>
          </cell>
          <cell r="F85">
            <v>0</v>
          </cell>
          <cell r="L85">
            <v>0.62179305347505454</v>
          </cell>
        </row>
        <row r="86">
          <cell r="A86">
            <v>-277</v>
          </cell>
          <cell r="F86">
            <v>0</v>
          </cell>
          <cell r="L86">
            <v>0.62179305347505454</v>
          </cell>
        </row>
        <row r="87">
          <cell r="A87">
            <v>-276</v>
          </cell>
          <cell r="F87">
            <v>0</v>
          </cell>
          <cell r="L87">
            <v>0.62179305347505454</v>
          </cell>
        </row>
        <row r="88">
          <cell r="A88">
            <v>-275</v>
          </cell>
          <cell r="F88">
            <v>0</v>
          </cell>
          <cell r="L88">
            <v>0.62179305347505454</v>
          </cell>
        </row>
        <row r="89">
          <cell r="A89">
            <v>-274</v>
          </cell>
          <cell r="F89">
            <v>0</v>
          </cell>
          <cell r="L89">
            <v>0.62179305347505454</v>
          </cell>
        </row>
        <row r="90">
          <cell r="A90">
            <v>-273</v>
          </cell>
          <cell r="F90">
            <v>0</v>
          </cell>
          <cell r="L90">
            <v>0.62179305347505454</v>
          </cell>
        </row>
        <row r="91">
          <cell r="A91">
            <v>-272</v>
          </cell>
          <cell r="F91">
            <v>0</v>
          </cell>
          <cell r="L91">
            <v>0.62179305347505454</v>
          </cell>
        </row>
        <row r="92">
          <cell r="A92">
            <v>-271</v>
          </cell>
          <cell r="F92">
            <v>0</v>
          </cell>
          <cell r="L92">
            <v>0.62179305347505454</v>
          </cell>
        </row>
        <row r="93">
          <cell r="A93">
            <v>-270</v>
          </cell>
          <cell r="F93">
            <v>0</v>
          </cell>
          <cell r="L93">
            <v>0.62179305347505454</v>
          </cell>
        </row>
        <row r="94">
          <cell r="A94">
            <v>-269</v>
          </cell>
          <cell r="F94">
            <v>0</v>
          </cell>
          <cell r="L94">
            <v>0.62179305347505454</v>
          </cell>
        </row>
        <row r="95">
          <cell r="A95">
            <v>-268</v>
          </cell>
          <cell r="F95">
            <v>0</v>
          </cell>
          <cell r="L95">
            <v>0.62179305347505454</v>
          </cell>
        </row>
        <row r="96">
          <cell r="A96">
            <v>-267</v>
          </cell>
          <cell r="F96">
            <v>0</v>
          </cell>
          <cell r="L96">
            <v>0.62179305347505454</v>
          </cell>
        </row>
        <row r="97">
          <cell r="A97">
            <v>-266</v>
          </cell>
          <cell r="F97">
            <v>0</v>
          </cell>
          <cell r="L97">
            <v>0.62179305347505454</v>
          </cell>
        </row>
        <row r="98">
          <cell r="A98">
            <v>-265</v>
          </cell>
          <cell r="F98">
            <v>0</v>
          </cell>
          <cell r="L98">
            <v>0.62179305347505465</v>
          </cell>
        </row>
        <row r="99">
          <cell r="A99">
            <v>-264</v>
          </cell>
          <cell r="F99">
            <v>0</v>
          </cell>
          <cell r="L99">
            <v>0.62179305347505465</v>
          </cell>
        </row>
        <row r="100">
          <cell r="A100">
            <v>-263</v>
          </cell>
          <cell r="F100">
            <v>0</v>
          </cell>
          <cell r="L100">
            <v>0.62179305347505442</v>
          </cell>
        </row>
        <row r="101">
          <cell r="A101">
            <v>-262</v>
          </cell>
          <cell r="F101">
            <v>0</v>
          </cell>
          <cell r="L101">
            <v>0.62179305347505442</v>
          </cell>
        </row>
        <row r="102">
          <cell r="A102">
            <v>-261</v>
          </cell>
          <cell r="F102">
            <v>0</v>
          </cell>
          <cell r="L102">
            <v>0.62179305347505442</v>
          </cell>
        </row>
        <row r="103">
          <cell r="A103">
            <v>-260</v>
          </cell>
          <cell r="F103">
            <v>0</v>
          </cell>
          <cell r="L103">
            <v>0.62179305347505442</v>
          </cell>
        </row>
        <row r="104">
          <cell r="A104">
            <v>-259</v>
          </cell>
          <cell r="F104">
            <v>0</v>
          </cell>
          <cell r="L104">
            <v>0.62179305347505442</v>
          </cell>
        </row>
        <row r="105">
          <cell r="A105">
            <v>-258</v>
          </cell>
          <cell r="F105">
            <v>0</v>
          </cell>
          <cell r="L105">
            <v>0.62179305347505454</v>
          </cell>
        </row>
        <row r="106">
          <cell r="A106">
            <v>-257</v>
          </cell>
          <cell r="F106">
            <v>0</v>
          </cell>
          <cell r="L106">
            <v>0.62179305347505454</v>
          </cell>
        </row>
        <row r="107">
          <cell r="A107">
            <v>-256</v>
          </cell>
          <cell r="F107">
            <v>0</v>
          </cell>
          <cell r="L107">
            <v>0.62179305347505454</v>
          </cell>
        </row>
        <row r="108">
          <cell r="A108">
            <v>-255</v>
          </cell>
          <cell r="F108">
            <v>0</v>
          </cell>
          <cell r="L108">
            <v>0.62179305347505454</v>
          </cell>
        </row>
        <row r="109">
          <cell r="A109">
            <v>-254</v>
          </cell>
          <cell r="F109">
            <v>0</v>
          </cell>
          <cell r="L109">
            <v>0.62179305347505465</v>
          </cell>
        </row>
        <row r="110">
          <cell r="A110">
            <v>-253</v>
          </cell>
          <cell r="F110">
            <v>0</v>
          </cell>
          <cell r="L110">
            <v>0.62179305347505454</v>
          </cell>
        </row>
        <row r="111">
          <cell r="A111">
            <v>-252</v>
          </cell>
          <cell r="F111">
            <v>0</v>
          </cell>
          <cell r="L111">
            <v>0.62179305347505454</v>
          </cell>
        </row>
        <row r="112">
          <cell r="A112">
            <v>-251</v>
          </cell>
          <cell r="F112">
            <v>0</v>
          </cell>
          <cell r="L112">
            <v>0.62179305347505442</v>
          </cell>
        </row>
        <row r="113">
          <cell r="A113">
            <v>-250</v>
          </cell>
          <cell r="F113">
            <v>0</v>
          </cell>
          <cell r="L113">
            <v>0.62179305347505454</v>
          </cell>
        </row>
        <row r="114">
          <cell r="A114">
            <v>-249</v>
          </cell>
          <cell r="F114">
            <v>0</v>
          </cell>
          <cell r="L114">
            <v>0.62179305347505454</v>
          </cell>
        </row>
        <row r="115">
          <cell r="A115">
            <v>-248</v>
          </cell>
          <cell r="F115">
            <v>0</v>
          </cell>
          <cell r="L115">
            <v>0.62179305347505465</v>
          </cell>
        </row>
        <row r="116">
          <cell r="A116">
            <v>-247</v>
          </cell>
          <cell r="F116">
            <v>0</v>
          </cell>
          <cell r="L116">
            <v>0.62179305347505465</v>
          </cell>
        </row>
        <row r="117">
          <cell r="A117">
            <v>-246</v>
          </cell>
          <cell r="F117">
            <v>0</v>
          </cell>
          <cell r="L117">
            <v>0.62179305347505454</v>
          </cell>
        </row>
        <row r="118">
          <cell r="A118">
            <v>-245</v>
          </cell>
          <cell r="F118">
            <v>0</v>
          </cell>
          <cell r="L118">
            <v>0.62179305347505442</v>
          </cell>
        </row>
        <row r="119">
          <cell r="A119">
            <v>-244</v>
          </cell>
          <cell r="F119">
            <v>0</v>
          </cell>
          <cell r="L119">
            <v>0.62179305347505465</v>
          </cell>
        </row>
        <row r="120">
          <cell r="A120">
            <v>-243</v>
          </cell>
          <cell r="F120">
            <v>0</v>
          </cell>
          <cell r="L120">
            <v>0.62179305347505442</v>
          </cell>
        </row>
        <row r="121">
          <cell r="A121">
            <v>-242</v>
          </cell>
          <cell r="F121">
            <v>0</v>
          </cell>
          <cell r="L121">
            <v>0.62179305347505454</v>
          </cell>
        </row>
        <row r="122">
          <cell r="A122">
            <v>-241</v>
          </cell>
          <cell r="F122">
            <v>0</v>
          </cell>
          <cell r="L122">
            <v>0.62179305347505454</v>
          </cell>
        </row>
        <row r="123">
          <cell r="A123">
            <v>-240</v>
          </cell>
          <cell r="F123">
            <v>0</v>
          </cell>
          <cell r="L123">
            <v>0.62179305347505454</v>
          </cell>
        </row>
        <row r="124">
          <cell r="A124">
            <v>-239</v>
          </cell>
          <cell r="F124">
            <v>0</v>
          </cell>
          <cell r="L124">
            <v>0.62179305347505454</v>
          </cell>
        </row>
        <row r="125">
          <cell r="A125">
            <v>-238</v>
          </cell>
          <cell r="F125">
            <v>0</v>
          </cell>
          <cell r="L125">
            <v>0.62179305347505454</v>
          </cell>
        </row>
        <row r="126">
          <cell r="A126">
            <v>-237</v>
          </cell>
          <cell r="F126">
            <v>0</v>
          </cell>
          <cell r="L126">
            <v>0.62179305347505442</v>
          </cell>
        </row>
        <row r="127">
          <cell r="A127">
            <v>-236</v>
          </cell>
          <cell r="F127">
            <v>0</v>
          </cell>
          <cell r="L127">
            <v>0.62179305347505454</v>
          </cell>
        </row>
        <row r="128">
          <cell r="A128">
            <v>-235</v>
          </cell>
          <cell r="F128">
            <v>0</v>
          </cell>
          <cell r="L128">
            <v>0.62179305347505442</v>
          </cell>
        </row>
        <row r="129">
          <cell r="A129">
            <v>-234</v>
          </cell>
          <cell r="F129">
            <v>0</v>
          </cell>
          <cell r="L129">
            <v>0.62179305347505465</v>
          </cell>
        </row>
        <row r="130">
          <cell r="A130">
            <v>-233</v>
          </cell>
          <cell r="F130">
            <v>0</v>
          </cell>
          <cell r="L130">
            <v>0.62179305347505465</v>
          </cell>
        </row>
        <row r="131">
          <cell r="A131">
            <v>-232</v>
          </cell>
          <cell r="F131">
            <v>0</v>
          </cell>
          <cell r="L131">
            <v>0.62179305347505454</v>
          </cell>
        </row>
        <row r="132">
          <cell r="A132">
            <v>-231</v>
          </cell>
          <cell r="F132">
            <v>0</v>
          </cell>
          <cell r="L132">
            <v>0.62179305347505465</v>
          </cell>
        </row>
        <row r="133">
          <cell r="A133">
            <v>-230</v>
          </cell>
          <cell r="F133">
            <v>0</v>
          </cell>
          <cell r="L133">
            <v>0.62179305347505454</v>
          </cell>
        </row>
        <row r="134">
          <cell r="A134">
            <v>-229</v>
          </cell>
          <cell r="F134">
            <v>0</v>
          </cell>
          <cell r="L134">
            <v>0.62179305347505454</v>
          </cell>
        </row>
        <row r="135">
          <cell r="A135">
            <v>-228</v>
          </cell>
          <cell r="F135">
            <v>0</v>
          </cell>
          <cell r="L135">
            <v>0.62179305347505454</v>
          </cell>
        </row>
        <row r="136">
          <cell r="A136">
            <v>-227</v>
          </cell>
          <cell r="F136">
            <v>0</v>
          </cell>
          <cell r="L136">
            <v>0.62179305347505442</v>
          </cell>
        </row>
        <row r="137">
          <cell r="A137">
            <v>-226</v>
          </cell>
          <cell r="F137">
            <v>0</v>
          </cell>
          <cell r="L137">
            <v>0.62179305347505465</v>
          </cell>
        </row>
        <row r="138">
          <cell r="A138">
            <v>-225</v>
          </cell>
          <cell r="F138">
            <v>0</v>
          </cell>
          <cell r="L138">
            <v>0.62179305347505454</v>
          </cell>
        </row>
        <row r="139">
          <cell r="A139">
            <v>-224</v>
          </cell>
          <cell r="F139">
            <v>0</v>
          </cell>
          <cell r="L139">
            <v>0.62179305347505465</v>
          </cell>
        </row>
        <row r="140">
          <cell r="A140">
            <v>-223</v>
          </cell>
          <cell r="F140">
            <v>0</v>
          </cell>
          <cell r="L140">
            <v>0.62179305347505465</v>
          </cell>
        </row>
        <row r="141">
          <cell r="A141">
            <v>-222</v>
          </cell>
          <cell r="F141">
            <v>0</v>
          </cell>
          <cell r="L141">
            <v>0.62179305347505454</v>
          </cell>
        </row>
        <row r="142">
          <cell r="A142">
            <v>-221</v>
          </cell>
          <cell r="F142">
            <v>0</v>
          </cell>
          <cell r="L142">
            <v>0.62179305347505465</v>
          </cell>
        </row>
        <row r="143">
          <cell r="A143">
            <v>-220</v>
          </cell>
          <cell r="F143">
            <v>0.7649576672641093</v>
          </cell>
          <cell r="L143">
            <v>0.62179305347505454</v>
          </cell>
        </row>
        <row r="144">
          <cell r="A144">
            <v>-219</v>
          </cell>
          <cell r="F144">
            <v>0.7649576672641093</v>
          </cell>
          <cell r="L144">
            <v>0.62179305347505454</v>
          </cell>
        </row>
        <row r="145">
          <cell r="A145">
            <v>-218</v>
          </cell>
          <cell r="F145">
            <v>0.7649576672641093</v>
          </cell>
          <cell r="L145">
            <v>0.62179305347505442</v>
          </cell>
        </row>
        <row r="146">
          <cell r="A146">
            <v>-217</v>
          </cell>
          <cell r="F146">
            <v>0.7649576672641093</v>
          </cell>
          <cell r="L146">
            <v>0.62179305347505442</v>
          </cell>
        </row>
        <row r="147">
          <cell r="A147">
            <v>-216</v>
          </cell>
          <cell r="F147">
            <v>0.7649576672641093</v>
          </cell>
          <cell r="L147">
            <v>0.62179305347505465</v>
          </cell>
        </row>
        <row r="148">
          <cell r="A148">
            <v>-215</v>
          </cell>
          <cell r="F148">
            <v>0.7649576672641093</v>
          </cell>
          <cell r="L148">
            <v>0.62179305347505465</v>
          </cell>
        </row>
        <row r="149">
          <cell r="A149">
            <v>-214</v>
          </cell>
          <cell r="F149">
            <v>0.7649576672641093</v>
          </cell>
          <cell r="L149">
            <v>0.62179305347505442</v>
          </cell>
        </row>
        <row r="150">
          <cell r="A150">
            <v>-213</v>
          </cell>
          <cell r="F150">
            <v>0.7649576672641093</v>
          </cell>
          <cell r="L150">
            <v>0.62179305347505442</v>
          </cell>
        </row>
        <row r="151">
          <cell r="A151">
            <v>-212</v>
          </cell>
          <cell r="F151">
            <v>0.7649576672641093</v>
          </cell>
          <cell r="L151">
            <v>0.62179305347505454</v>
          </cell>
        </row>
        <row r="152">
          <cell r="A152">
            <v>-211</v>
          </cell>
          <cell r="F152">
            <v>0.7649576672641093</v>
          </cell>
          <cell r="L152">
            <v>0.62179305347505454</v>
          </cell>
        </row>
        <row r="153">
          <cell r="A153">
            <v>-210</v>
          </cell>
          <cell r="F153">
            <v>0.7649576672641093</v>
          </cell>
          <cell r="L153">
            <v>0.62179305347505454</v>
          </cell>
        </row>
        <row r="154">
          <cell r="A154">
            <v>-209</v>
          </cell>
          <cell r="F154">
            <v>0.7649576672641093</v>
          </cell>
          <cell r="L154">
            <v>0.62179305347505465</v>
          </cell>
        </row>
        <row r="155">
          <cell r="A155">
            <v>-208</v>
          </cell>
          <cell r="F155">
            <v>0.7649576672641093</v>
          </cell>
          <cell r="L155">
            <v>0.62179305347505454</v>
          </cell>
        </row>
        <row r="156">
          <cell r="A156">
            <v>-207</v>
          </cell>
          <cell r="F156">
            <v>0.7649576672641093</v>
          </cell>
          <cell r="L156">
            <v>0.62179305347505442</v>
          </cell>
        </row>
        <row r="157">
          <cell r="A157">
            <v>-206</v>
          </cell>
          <cell r="F157">
            <v>0.7649576672641093</v>
          </cell>
          <cell r="L157">
            <v>0.62179305347505454</v>
          </cell>
        </row>
        <row r="158">
          <cell r="A158">
            <v>-205</v>
          </cell>
          <cell r="F158">
            <v>0.7649576672641093</v>
          </cell>
          <cell r="L158">
            <v>0.62179305347505465</v>
          </cell>
        </row>
        <row r="159">
          <cell r="A159">
            <v>-204</v>
          </cell>
          <cell r="F159">
            <v>0.7649576672641093</v>
          </cell>
          <cell r="L159">
            <v>0.62179305347505454</v>
          </cell>
        </row>
        <row r="160">
          <cell r="A160">
            <v>-203</v>
          </cell>
          <cell r="F160">
            <v>0.7649576672641093</v>
          </cell>
          <cell r="L160">
            <v>0.62179305347505442</v>
          </cell>
        </row>
        <row r="161">
          <cell r="A161">
            <v>-202</v>
          </cell>
          <cell r="F161">
            <v>0.7649576672641093</v>
          </cell>
          <cell r="L161">
            <v>0.62179305347505454</v>
          </cell>
        </row>
        <row r="162">
          <cell r="A162">
            <v>-201</v>
          </cell>
          <cell r="F162">
            <v>0.7649576672641093</v>
          </cell>
          <cell r="L162">
            <v>0.62179305347505454</v>
          </cell>
        </row>
        <row r="163">
          <cell r="A163">
            <v>-200</v>
          </cell>
          <cell r="F163">
            <v>0</v>
          </cell>
          <cell r="L163">
            <v>0.62179305347505442</v>
          </cell>
        </row>
        <row r="164">
          <cell r="A164">
            <v>-199</v>
          </cell>
          <cell r="F164">
            <v>0</v>
          </cell>
          <cell r="L164">
            <v>0.62179305347505465</v>
          </cell>
        </row>
        <row r="165">
          <cell r="A165">
            <v>-198</v>
          </cell>
          <cell r="F165">
            <v>0</v>
          </cell>
          <cell r="L165">
            <v>0.62179305347505465</v>
          </cell>
        </row>
        <row r="166">
          <cell r="A166">
            <v>-197</v>
          </cell>
          <cell r="F166">
            <v>0</v>
          </cell>
          <cell r="L166">
            <v>0.62179305347505454</v>
          </cell>
        </row>
        <row r="167">
          <cell r="A167">
            <v>-196</v>
          </cell>
          <cell r="F167">
            <v>0</v>
          </cell>
          <cell r="L167">
            <v>0.62179305347505442</v>
          </cell>
        </row>
        <row r="168">
          <cell r="A168">
            <v>-195</v>
          </cell>
          <cell r="F168">
            <v>0</v>
          </cell>
          <cell r="L168">
            <v>0.62179305347505442</v>
          </cell>
        </row>
        <row r="169">
          <cell r="A169">
            <v>-194</v>
          </cell>
          <cell r="F169">
            <v>0</v>
          </cell>
          <cell r="L169">
            <v>0.62179305347505465</v>
          </cell>
        </row>
        <row r="170">
          <cell r="A170">
            <v>-193</v>
          </cell>
          <cell r="F170">
            <v>0</v>
          </cell>
          <cell r="L170">
            <v>0.62179305347505454</v>
          </cell>
        </row>
        <row r="171">
          <cell r="A171">
            <v>-192</v>
          </cell>
          <cell r="F171">
            <v>0</v>
          </cell>
          <cell r="L171">
            <v>0.62179305347505454</v>
          </cell>
        </row>
        <row r="172">
          <cell r="A172">
            <v>-191</v>
          </cell>
          <cell r="F172">
            <v>0</v>
          </cell>
          <cell r="L172">
            <v>0.62179305347505454</v>
          </cell>
        </row>
        <row r="173">
          <cell r="A173">
            <v>-190</v>
          </cell>
          <cell r="F173">
            <v>0</v>
          </cell>
          <cell r="L173">
            <v>0.62179305347505454</v>
          </cell>
        </row>
        <row r="174">
          <cell r="A174">
            <v>-189</v>
          </cell>
          <cell r="F174">
            <v>0</v>
          </cell>
          <cell r="L174">
            <v>0.62179305347505454</v>
          </cell>
        </row>
        <row r="175">
          <cell r="A175">
            <v>-188</v>
          </cell>
          <cell r="F175">
            <v>0</v>
          </cell>
          <cell r="L175">
            <v>0.62179305347505442</v>
          </cell>
        </row>
        <row r="176">
          <cell r="A176">
            <v>-187</v>
          </cell>
          <cell r="F176">
            <v>0</v>
          </cell>
          <cell r="L176">
            <v>0.62179305347505454</v>
          </cell>
        </row>
        <row r="177">
          <cell r="A177">
            <v>-186</v>
          </cell>
          <cell r="F177">
            <v>0</v>
          </cell>
          <cell r="L177">
            <v>0.62179305347505465</v>
          </cell>
        </row>
        <row r="178">
          <cell r="A178">
            <v>-185</v>
          </cell>
          <cell r="F178">
            <v>0</v>
          </cell>
          <cell r="L178">
            <v>0.62479454594745043</v>
          </cell>
        </row>
        <row r="179">
          <cell r="A179">
            <v>-184</v>
          </cell>
          <cell r="F179">
            <v>0</v>
          </cell>
          <cell r="L179">
            <v>0.63056664685590424</v>
          </cell>
        </row>
        <row r="180">
          <cell r="A180">
            <v>-183</v>
          </cell>
          <cell r="F180">
            <v>0</v>
          </cell>
          <cell r="L180">
            <v>0.638690344430765</v>
          </cell>
        </row>
        <row r="181">
          <cell r="A181">
            <v>-182</v>
          </cell>
          <cell r="F181">
            <v>0</v>
          </cell>
          <cell r="L181">
            <v>0.64743894181907669</v>
          </cell>
        </row>
        <row r="182">
          <cell r="A182">
            <v>-181</v>
          </cell>
          <cell r="F182">
            <v>0</v>
          </cell>
          <cell r="L182">
            <v>0.65438068603249611</v>
          </cell>
        </row>
        <row r="183">
          <cell r="A183">
            <v>-180</v>
          </cell>
          <cell r="F183">
            <v>0</v>
          </cell>
          <cell r="L183">
            <v>0.66086220411021923</v>
          </cell>
        </row>
        <row r="184">
          <cell r="A184">
            <v>-179</v>
          </cell>
          <cell r="F184">
            <v>0</v>
          </cell>
          <cell r="L184">
            <v>0.66692779589418494</v>
          </cell>
        </row>
        <row r="185">
          <cell r="A185">
            <v>-178</v>
          </cell>
          <cell r="F185">
            <v>0</v>
          </cell>
          <cell r="L185">
            <v>0.67261625243769663</v>
          </cell>
        </row>
        <row r="186">
          <cell r="A186">
            <v>-177</v>
          </cell>
          <cell r="F186">
            <v>0</v>
          </cell>
          <cell r="L186">
            <v>0.67796168647607202</v>
          </cell>
        </row>
        <row r="187">
          <cell r="A187">
            <v>-176</v>
          </cell>
          <cell r="F187">
            <v>0</v>
          </cell>
          <cell r="L187">
            <v>0.68380447076882678</v>
          </cell>
        </row>
        <row r="188">
          <cell r="A188">
            <v>-175</v>
          </cell>
          <cell r="F188">
            <v>0</v>
          </cell>
          <cell r="L188">
            <v>0.68926322229116599</v>
          </cell>
        </row>
        <row r="189">
          <cell r="A189">
            <v>-174</v>
          </cell>
          <cell r="F189">
            <v>0</v>
          </cell>
          <cell r="L189">
            <v>0.69437459871662899</v>
          </cell>
        </row>
        <row r="190">
          <cell r="A190">
            <v>-173</v>
          </cell>
          <cell r="F190">
            <v>0</v>
          </cell>
          <cell r="L190">
            <v>0.69917073606739377</v>
          </cell>
        </row>
        <row r="191">
          <cell r="A191">
            <v>-172</v>
          </cell>
          <cell r="F191">
            <v>0</v>
          </cell>
          <cell r="L191">
            <v>0.70367992502965127</v>
          </cell>
        </row>
        <row r="192">
          <cell r="A192">
            <v>-171</v>
          </cell>
          <cell r="F192">
            <v>0</v>
          </cell>
          <cell r="L192">
            <v>0.70792716940488976</v>
          </cell>
        </row>
        <row r="193">
          <cell r="A193">
            <v>-170</v>
          </cell>
          <cell r="F193">
            <v>0</v>
          </cell>
          <cell r="L193">
            <v>0.71248875372528353</v>
          </cell>
        </row>
        <row r="194">
          <cell r="A194">
            <v>-169</v>
          </cell>
          <cell r="F194">
            <v>0</v>
          </cell>
          <cell r="L194">
            <v>0.71624626971576399</v>
          </cell>
        </row>
        <row r="195">
          <cell r="A195">
            <v>-168</v>
          </cell>
          <cell r="F195">
            <v>0</v>
          </cell>
          <cell r="L195">
            <v>0.71980376584363359</v>
          </cell>
        </row>
        <row r="196">
          <cell r="A196">
            <v>-167</v>
          </cell>
          <cell r="F196">
            <v>0</v>
          </cell>
          <cell r="L196">
            <v>0.721271089703034</v>
          </cell>
        </row>
        <row r="197">
          <cell r="A197">
            <v>-166</v>
          </cell>
          <cell r="F197">
            <v>0</v>
          </cell>
          <cell r="L197">
            <v>0.72317679920931721</v>
          </cell>
        </row>
        <row r="198">
          <cell r="A198">
            <v>-165</v>
          </cell>
          <cell r="F198">
            <v>0</v>
          </cell>
          <cell r="L198">
            <v>0.72856955164199078</v>
          </cell>
        </row>
        <row r="199">
          <cell r="A199">
            <v>-164</v>
          </cell>
          <cell r="F199">
            <v>0</v>
          </cell>
          <cell r="L199">
            <v>0.73352207938628267</v>
          </cell>
        </row>
        <row r="200">
          <cell r="A200">
            <v>-163</v>
          </cell>
          <cell r="F200">
            <v>0</v>
          </cell>
          <cell r="L200">
            <v>0.73221892975787906</v>
          </cell>
        </row>
        <row r="201">
          <cell r="A201">
            <v>-162</v>
          </cell>
          <cell r="F201">
            <v>0</v>
          </cell>
          <cell r="L201">
            <v>0.72270959300777682</v>
          </cell>
        </row>
        <row r="202">
          <cell r="A202">
            <v>-161</v>
          </cell>
          <cell r="F202">
            <v>0</v>
          </cell>
          <cell r="L202">
            <v>0.71699647369546249</v>
          </cell>
        </row>
        <row r="203">
          <cell r="A203">
            <v>-160</v>
          </cell>
          <cell r="F203">
            <v>0</v>
          </cell>
          <cell r="L203">
            <v>0.71076397990021023</v>
          </cell>
        </row>
        <row r="204">
          <cell r="A204">
            <v>-159</v>
          </cell>
          <cell r="F204">
            <v>0</v>
          </cell>
          <cell r="L204">
            <v>0.70338580709847798</v>
          </cell>
        </row>
        <row r="205">
          <cell r="A205">
            <v>-158</v>
          </cell>
          <cell r="F205">
            <v>0</v>
          </cell>
          <cell r="L205">
            <v>0.69575538907275492</v>
          </cell>
        </row>
        <row r="206">
          <cell r="A206">
            <v>-157</v>
          </cell>
          <cell r="F206">
            <v>0</v>
          </cell>
          <cell r="L206">
            <v>0.68985915696196887</v>
          </cell>
        </row>
        <row r="207">
          <cell r="A207">
            <v>-156</v>
          </cell>
          <cell r="F207">
            <v>0</v>
          </cell>
          <cell r="L207">
            <v>0.68425054592975765</v>
          </cell>
        </row>
        <row r="208">
          <cell r="A208">
            <v>-155</v>
          </cell>
          <cell r="F208">
            <v>0</v>
          </cell>
          <cell r="L208">
            <v>0.67833116753164568</v>
          </cell>
        </row>
        <row r="209">
          <cell r="A209">
            <v>-154</v>
          </cell>
          <cell r="F209">
            <v>0</v>
          </cell>
          <cell r="L209">
            <v>0.67271612735451614</v>
          </cell>
        </row>
        <row r="210">
          <cell r="A210">
            <v>-153</v>
          </cell>
          <cell r="F210">
            <v>0</v>
          </cell>
          <cell r="L210">
            <v>0.66686385172990315</v>
          </cell>
        </row>
        <row r="211">
          <cell r="A211">
            <v>-152</v>
          </cell>
          <cell r="F211">
            <v>0</v>
          </cell>
          <cell r="L211">
            <v>0.66083595618363344</v>
          </cell>
        </row>
        <row r="212">
          <cell r="A212">
            <v>-151</v>
          </cell>
          <cell r="F212">
            <v>0</v>
          </cell>
          <cell r="L212">
            <v>0.65607458529400509</v>
          </cell>
        </row>
        <row r="213">
          <cell r="A213">
            <v>-150</v>
          </cell>
          <cell r="F213">
            <v>0</v>
          </cell>
          <cell r="L213">
            <v>0.65153364824185955</v>
          </cell>
        </row>
        <row r="214">
          <cell r="A214">
            <v>-149</v>
          </cell>
          <cell r="F214">
            <v>0</v>
          </cell>
          <cell r="L214">
            <v>0.64635452544184457</v>
          </cell>
        </row>
        <row r="215">
          <cell r="A215">
            <v>-148</v>
          </cell>
          <cell r="F215">
            <v>0</v>
          </cell>
          <cell r="L215">
            <v>0.63937322367051641</v>
          </cell>
        </row>
        <row r="216">
          <cell r="A216">
            <v>-147</v>
          </cell>
          <cell r="F216">
            <v>0</v>
          </cell>
          <cell r="L216">
            <v>0.63284775505021162</v>
          </cell>
        </row>
        <row r="217">
          <cell r="A217">
            <v>-146</v>
          </cell>
          <cell r="F217">
            <v>0</v>
          </cell>
          <cell r="L217">
            <v>0.62588725518855315</v>
          </cell>
        </row>
        <row r="218">
          <cell r="A218">
            <v>-145</v>
          </cell>
          <cell r="F218">
            <v>0</v>
          </cell>
          <cell r="L218">
            <v>0.61597919671200851</v>
          </cell>
        </row>
        <row r="219">
          <cell r="A219">
            <v>-144</v>
          </cell>
          <cell r="F219">
            <v>0</v>
          </cell>
          <cell r="L219">
            <v>0.60605808413997475</v>
          </cell>
        </row>
        <row r="220">
          <cell r="A220">
            <v>-143</v>
          </cell>
          <cell r="F220">
            <v>0</v>
          </cell>
          <cell r="L220">
            <v>0.60016982692062304</v>
          </cell>
        </row>
        <row r="221">
          <cell r="A221">
            <v>-142</v>
          </cell>
          <cell r="F221">
            <v>0</v>
          </cell>
          <cell r="L221">
            <v>0.59395084405859067</v>
          </cell>
        </row>
        <row r="222">
          <cell r="A222">
            <v>-141</v>
          </cell>
          <cell r="F222">
            <v>0</v>
          </cell>
          <cell r="L222">
            <v>0.5869277906851037</v>
          </cell>
        </row>
        <row r="223">
          <cell r="A223">
            <v>-140</v>
          </cell>
          <cell r="F223">
            <v>0</v>
          </cell>
          <cell r="L223">
            <v>0.58023493511941149</v>
          </cell>
        </row>
        <row r="224">
          <cell r="A224">
            <v>-139</v>
          </cell>
          <cell r="F224">
            <v>0</v>
          </cell>
          <cell r="L224">
            <v>0.57384952521574772</v>
          </cell>
        </row>
        <row r="225">
          <cell r="A225">
            <v>-138</v>
          </cell>
          <cell r="F225">
            <v>0</v>
          </cell>
          <cell r="L225">
            <v>0.56775085219894972</v>
          </cell>
        </row>
        <row r="226">
          <cell r="A226">
            <v>-137</v>
          </cell>
          <cell r="F226">
            <v>0</v>
          </cell>
          <cell r="L226">
            <v>0.56017710003482579</v>
          </cell>
        </row>
        <row r="227">
          <cell r="A227">
            <v>-136</v>
          </cell>
          <cell r="F227">
            <v>0</v>
          </cell>
          <cell r="L227">
            <v>0.55137202461199364</v>
          </cell>
        </row>
        <row r="228">
          <cell r="A228">
            <v>-135</v>
          </cell>
          <cell r="F228">
            <v>0</v>
          </cell>
          <cell r="L228">
            <v>0.544003220918581</v>
          </cell>
        </row>
        <row r="229">
          <cell r="A229">
            <v>-134</v>
          </cell>
          <cell r="F229">
            <v>0</v>
          </cell>
          <cell r="L229">
            <v>0.53693471330044851</v>
          </cell>
        </row>
        <row r="230">
          <cell r="A230">
            <v>-133</v>
          </cell>
          <cell r="F230">
            <v>0</v>
          </cell>
          <cell r="L230">
            <v>0.53117484724916719</v>
          </cell>
        </row>
        <row r="231">
          <cell r="A231">
            <v>-132</v>
          </cell>
          <cell r="F231">
            <v>0</v>
          </cell>
          <cell r="L231">
            <v>0.52610546589902585</v>
          </cell>
        </row>
        <row r="232">
          <cell r="A232">
            <v>-131</v>
          </cell>
          <cell r="F232">
            <v>0</v>
          </cell>
          <cell r="L232">
            <v>0.51878344402311682</v>
          </cell>
        </row>
        <row r="233">
          <cell r="A233">
            <v>-130</v>
          </cell>
          <cell r="F233">
            <v>0</v>
          </cell>
          <cell r="L233">
            <v>0.5117802329690907</v>
          </cell>
        </row>
        <row r="234">
          <cell r="A234">
            <v>-129</v>
          </cell>
          <cell r="F234">
            <v>0</v>
          </cell>
          <cell r="L234">
            <v>0.50551353789978848</v>
          </cell>
        </row>
        <row r="235">
          <cell r="A235">
            <v>-128</v>
          </cell>
          <cell r="F235">
            <v>0</v>
          </cell>
          <cell r="L235">
            <v>0.49991389826134675</v>
          </cell>
        </row>
        <row r="236">
          <cell r="A236">
            <v>-127</v>
          </cell>
          <cell r="F236">
            <v>0</v>
          </cell>
          <cell r="L236">
            <v>0.49451397142208164</v>
          </cell>
        </row>
        <row r="237">
          <cell r="A237">
            <v>-126</v>
          </cell>
          <cell r="F237">
            <v>0</v>
          </cell>
          <cell r="L237">
            <v>0.48969759320107359</v>
          </cell>
        </row>
        <row r="238">
          <cell r="A238">
            <v>-125</v>
          </cell>
          <cell r="F238">
            <v>0</v>
          </cell>
          <cell r="L238">
            <v>0.48506814076150595</v>
          </cell>
        </row>
        <row r="239">
          <cell r="A239">
            <v>-124</v>
          </cell>
          <cell r="F239">
            <v>0</v>
          </cell>
          <cell r="L239">
            <v>0.47902221683572754</v>
          </cell>
        </row>
        <row r="240">
          <cell r="A240">
            <v>-123</v>
          </cell>
          <cell r="F240">
            <v>0</v>
          </cell>
          <cell r="L240">
            <v>0.47314814087683205</v>
          </cell>
        </row>
        <row r="241">
          <cell r="A241">
            <v>-122</v>
          </cell>
          <cell r="F241">
            <v>0</v>
          </cell>
          <cell r="L241">
            <v>0.46795110938722467</v>
          </cell>
        </row>
        <row r="242">
          <cell r="A242">
            <v>-121</v>
          </cell>
          <cell r="F242">
            <v>0</v>
          </cell>
          <cell r="L242">
            <v>0.46338584818210421</v>
          </cell>
        </row>
        <row r="243">
          <cell r="A243">
            <v>-120</v>
          </cell>
          <cell r="F243">
            <v>0</v>
          </cell>
          <cell r="L243">
            <v>0.45892304919854521</v>
          </cell>
        </row>
        <row r="244">
          <cell r="A244">
            <v>-119</v>
          </cell>
          <cell r="F244">
            <v>0</v>
          </cell>
          <cell r="L244">
            <v>0.45697157437419306</v>
          </cell>
        </row>
        <row r="245">
          <cell r="A245">
            <v>-118</v>
          </cell>
          <cell r="F245">
            <v>0</v>
          </cell>
          <cell r="L245">
            <v>0.45455930124051519</v>
          </cell>
        </row>
        <row r="246">
          <cell r="A246">
            <v>-117</v>
          </cell>
          <cell r="F246">
            <v>0</v>
          </cell>
          <cell r="L246">
            <v>0.45312616206674766</v>
          </cell>
        </row>
        <row r="247">
          <cell r="A247">
            <v>-116</v>
          </cell>
          <cell r="F247">
            <v>0</v>
          </cell>
          <cell r="L247">
            <v>0.45170354778287336</v>
          </cell>
        </row>
        <row r="248">
          <cell r="A248">
            <v>-115</v>
          </cell>
          <cell r="F248">
            <v>0</v>
          </cell>
          <cell r="L248">
            <v>0.45123166187127028</v>
          </cell>
        </row>
        <row r="249">
          <cell r="A249">
            <v>-114</v>
          </cell>
          <cell r="F249">
            <v>0</v>
          </cell>
          <cell r="L249">
            <v>0.45076092830621572</v>
          </cell>
        </row>
        <row r="250">
          <cell r="A250">
            <v>-113</v>
          </cell>
          <cell r="F250">
            <v>0</v>
          </cell>
          <cell r="L250">
            <v>0.45123166187127028</v>
          </cell>
        </row>
        <row r="251">
          <cell r="A251">
            <v>-112</v>
          </cell>
          <cell r="F251">
            <v>0</v>
          </cell>
          <cell r="L251">
            <v>0.45217659027759288</v>
          </cell>
        </row>
        <row r="252">
          <cell r="A252">
            <v>-111</v>
          </cell>
          <cell r="F252">
            <v>0</v>
          </cell>
          <cell r="L252">
            <v>0.45360269993879582</v>
          </cell>
        </row>
        <row r="253">
          <cell r="A253">
            <v>-110</v>
          </cell>
          <cell r="F253">
            <v>0</v>
          </cell>
          <cell r="L253">
            <v>0.45552063233853463</v>
          </cell>
        </row>
        <row r="254">
          <cell r="A254">
            <v>-109</v>
          </cell>
          <cell r="F254">
            <v>0</v>
          </cell>
          <cell r="L254">
            <v>0.45892304919854521</v>
          </cell>
        </row>
        <row r="255">
          <cell r="A255">
            <v>-108</v>
          </cell>
          <cell r="F255">
            <v>0</v>
          </cell>
          <cell r="L255">
            <v>0.46288498549181395</v>
          </cell>
        </row>
        <row r="256">
          <cell r="A256">
            <v>-107</v>
          </cell>
          <cell r="F256">
            <v>0</v>
          </cell>
          <cell r="L256">
            <v>0.47209801905006599</v>
          </cell>
        </row>
        <row r="257">
          <cell r="A257">
            <v>-106</v>
          </cell>
          <cell r="F257">
            <v>0</v>
          </cell>
          <cell r="L257">
            <v>0.48174861093034582</v>
          </cell>
        </row>
        <row r="258">
          <cell r="A258">
            <v>-105</v>
          </cell>
          <cell r="F258">
            <v>0</v>
          </cell>
          <cell r="L258">
            <v>0.48734743274383491</v>
          </cell>
        </row>
        <row r="259">
          <cell r="A259">
            <v>-104</v>
          </cell>
          <cell r="F259">
            <v>0</v>
          </cell>
          <cell r="L259">
            <v>0.49128562564029332</v>
          </cell>
        </row>
        <row r="260">
          <cell r="A260">
            <v>-103</v>
          </cell>
          <cell r="F260">
            <v>0</v>
          </cell>
          <cell r="L260">
            <v>0.49739746101492166</v>
          </cell>
        </row>
        <row r="261">
          <cell r="A261">
            <v>-102</v>
          </cell>
          <cell r="F261">
            <v>0</v>
          </cell>
          <cell r="L261">
            <v>0.503335494667974</v>
          </cell>
        </row>
        <row r="262">
          <cell r="A262">
            <v>-101</v>
          </cell>
          <cell r="F262">
            <v>0</v>
          </cell>
          <cell r="L262">
            <v>0.51041602364816197</v>
          </cell>
        </row>
        <row r="263">
          <cell r="A263">
            <v>-100</v>
          </cell>
          <cell r="F263">
            <v>0.7649576672641093</v>
          </cell>
          <cell r="L263">
            <v>0.51783172559782609</v>
          </cell>
        </row>
        <row r="264">
          <cell r="A264">
            <v>-99</v>
          </cell>
          <cell r="F264">
            <v>0.7649576672641093</v>
          </cell>
          <cell r="L264">
            <v>0.52313701913549937</v>
          </cell>
        </row>
        <row r="265">
          <cell r="A265">
            <v>-98</v>
          </cell>
          <cell r="F265">
            <v>0.7649576672641093</v>
          </cell>
          <cell r="L265">
            <v>0.52862077820502107</v>
          </cell>
        </row>
        <row r="266">
          <cell r="A266">
            <v>-97</v>
          </cell>
          <cell r="F266">
            <v>0.7649576672641093</v>
          </cell>
          <cell r="L266">
            <v>0.53640289468225522</v>
          </cell>
        </row>
        <row r="267">
          <cell r="A267">
            <v>-96</v>
          </cell>
          <cell r="F267">
            <v>0.7649576672641093</v>
          </cell>
          <cell r="L267">
            <v>0.54455915137474098</v>
          </cell>
        </row>
        <row r="268">
          <cell r="A268">
            <v>-95</v>
          </cell>
          <cell r="F268">
            <v>0.7649576672641093</v>
          </cell>
          <cell r="L268">
            <v>0.55195184361090877</v>
          </cell>
        </row>
        <row r="269">
          <cell r="A269">
            <v>-94</v>
          </cell>
          <cell r="F269">
            <v>0.7649576672641093</v>
          </cell>
          <cell r="L269">
            <v>0.55931438067558381</v>
          </cell>
        </row>
        <row r="270">
          <cell r="A270">
            <v>-93</v>
          </cell>
          <cell r="F270">
            <v>0.7649576672641093</v>
          </cell>
          <cell r="L270">
            <v>0.56547750596112845</v>
          </cell>
        </row>
        <row r="271">
          <cell r="A271">
            <v>-92</v>
          </cell>
          <cell r="F271">
            <v>0.7649576672641093</v>
          </cell>
          <cell r="L271">
            <v>0.57194338126069977</v>
          </cell>
        </row>
        <row r="272">
          <cell r="A272">
            <v>-91</v>
          </cell>
          <cell r="F272">
            <v>0.7649576672641093</v>
          </cell>
          <cell r="L272">
            <v>0.57873487617967423</v>
          </cell>
        </row>
        <row r="273">
          <cell r="A273">
            <v>-90</v>
          </cell>
          <cell r="F273">
            <v>0.7649576672641093</v>
          </cell>
          <cell r="L273">
            <v>0.58587722323468394</v>
          </cell>
        </row>
        <row r="274">
          <cell r="A274">
            <v>-89</v>
          </cell>
          <cell r="F274">
            <v>0.7649576672641093</v>
          </cell>
          <cell r="L274">
            <v>0.5933983311183687</v>
          </cell>
        </row>
        <row r="275">
          <cell r="A275">
            <v>-88</v>
          </cell>
          <cell r="F275">
            <v>0.7649576672641093</v>
          </cell>
          <cell r="L275">
            <v>0.60132914915914137</v>
          </cell>
        </row>
        <row r="276">
          <cell r="A276">
            <v>-87</v>
          </cell>
          <cell r="F276">
            <v>0.7649576672641093</v>
          </cell>
          <cell r="L276">
            <v>0.61032028555807039</v>
          </cell>
        </row>
        <row r="277">
          <cell r="A277">
            <v>-86</v>
          </cell>
          <cell r="F277">
            <v>0.7649576672641093</v>
          </cell>
          <cell r="L277">
            <v>0.61986872379990832</v>
          </cell>
        </row>
        <row r="278">
          <cell r="A278">
            <v>-85</v>
          </cell>
          <cell r="F278">
            <v>0.7649576672641093</v>
          </cell>
          <cell r="L278">
            <v>0.62725581012964027</v>
          </cell>
        </row>
        <row r="279">
          <cell r="A279">
            <v>-84</v>
          </cell>
          <cell r="F279">
            <v>0.7649576672641093</v>
          </cell>
          <cell r="L279">
            <v>0.63499466247507375</v>
          </cell>
        </row>
        <row r="280">
          <cell r="A280">
            <v>-83</v>
          </cell>
          <cell r="F280">
            <v>0.7649576672641093</v>
          </cell>
          <cell r="L280">
            <v>0.64427826240397679</v>
          </cell>
        </row>
        <row r="281">
          <cell r="A281">
            <v>-82</v>
          </cell>
          <cell r="F281">
            <v>0.7649576672641093</v>
          </cell>
          <cell r="L281">
            <v>0.64977559738313873</v>
          </cell>
        </row>
        <row r="282">
          <cell r="A282">
            <v>-81</v>
          </cell>
          <cell r="F282">
            <v>0.7649576672641093</v>
          </cell>
          <cell r="L282">
            <v>0.65561083002059439</v>
          </cell>
        </row>
        <row r="283">
          <cell r="A283">
            <v>-80</v>
          </cell>
          <cell r="F283">
            <v>0.7649576672641093</v>
          </cell>
          <cell r="L283">
            <v>0.6613248366010116</v>
          </cell>
        </row>
        <row r="284">
          <cell r="A284">
            <v>-79</v>
          </cell>
          <cell r="F284">
            <v>0.7649576672641093</v>
          </cell>
          <cell r="L284">
            <v>0.6663477476224503</v>
          </cell>
        </row>
        <row r="285">
          <cell r="A285">
            <v>-78</v>
          </cell>
          <cell r="F285">
            <v>0.7649576672641093</v>
          </cell>
          <cell r="L285">
            <v>0.67108747922150702</v>
          </cell>
        </row>
        <row r="286">
          <cell r="A286">
            <v>-77</v>
          </cell>
          <cell r="F286">
            <v>0.7649576672641093</v>
          </cell>
          <cell r="L286">
            <v>0.67775636473456591</v>
          </cell>
        </row>
        <row r="287">
          <cell r="A287">
            <v>-76</v>
          </cell>
          <cell r="F287">
            <v>0.7649576672641093</v>
          </cell>
          <cell r="L287">
            <v>0.68425054592975765</v>
          </cell>
        </row>
        <row r="288">
          <cell r="A288">
            <v>-75</v>
          </cell>
          <cell r="F288">
            <v>0.7649576672641093</v>
          </cell>
          <cell r="L288">
            <v>0.69114381088554788</v>
          </cell>
        </row>
        <row r="289">
          <cell r="A289">
            <v>-74</v>
          </cell>
          <cell r="F289">
            <v>0.7649576672641093</v>
          </cell>
          <cell r="L289">
            <v>0.69778857255923288</v>
          </cell>
        </row>
        <row r="290">
          <cell r="A290">
            <v>-73</v>
          </cell>
          <cell r="F290">
            <v>0.7649576672641093</v>
          </cell>
          <cell r="L290">
            <v>0.70338580709847798</v>
          </cell>
        </row>
        <row r="291">
          <cell r="A291">
            <v>-72</v>
          </cell>
          <cell r="F291">
            <v>0.7649576672641093</v>
          </cell>
          <cell r="L291">
            <v>0.70925278788057833</v>
          </cell>
        </row>
        <row r="292">
          <cell r="A292">
            <v>-71</v>
          </cell>
          <cell r="F292">
            <v>0.7649576672641093</v>
          </cell>
          <cell r="L292">
            <v>0.717797378271955</v>
          </cell>
        </row>
        <row r="293">
          <cell r="A293">
            <v>-70</v>
          </cell>
          <cell r="F293">
            <v>0.7649576672641093</v>
          </cell>
          <cell r="L293">
            <v>0.72608970218290814</v>
          </cell>
        </row>
        <row r="294">
          <cell r="A294">
            <v>-69</v>
          </cell>
          <cell r="F294">
            <v>0.7649576672641093</v>
          </cell>
          <cell r="L294">
            <v>0.73402232595070405</v>
          </cell>
        </row>
        <row r="295">
          <cell r="A295">
            <v>-68</v>
          </cell>
          <cell r="F295">
            <v>0.7649576672641093</v>
          </cell>
          <cell r="L295">
            <v>0.73312486299723534</v>
          </cell>
        </row>
        <row r="296">
          <cell r="A296">
            <v>-67</v>
          </cell>
          <cell r="F296">
            <v>0.7649576672641093</v>
          </cell>
          <cell r="L296">
            <v>0.72984678248130808</v>
          </cell>
        </row>
        <row r="297">
          <cell r="A297">
            <v>-66</v>
          </cell>
          <cell r="F297">
            <v>0.7649576672641093</v>
          </cell>
          <cell r="L297">
            <v>0.72637935435435252</v>
          </cell>
        </row>
        <row r="298">
          <cell r="A298">
            <v>-65</v>
          </cell>
          <cell r="F298">
            <v>0.7649576672641093</v>
          </cell>
          <cell r="L298">
            <v>0.72270568514921385</v>
          </cell>
        </row>
        <row r="299">
          <cell r="A299">
            <v>-64</v>
          </cell>
          <cell r="F299">
            <v>0.7649576672641093</v>
          </cell>
          <cell r="L299">
            <v>0.71880681016904713</v>
          </cell>
        </row>
        <row r="300">
          <cell r="A300">
            <v>-63</v>
          </cell>
          <cell r="F300">
            <v>0.7649576672641093</v>
          </cell>
          <cell r="L300">
            <v>0.71412467905447219</v>
          </cell>
        </row>
        <row r="301">
          <cell r="A301">
            <v>-62</v>
          </cell>
          <cell r="F301">
            <v>0.7649576672641093</v>
          </cell>
          <cell r="L301">
            <v>0.70967281668323723</v>
          </cell>
        </row>
        <row r="302">
          <cell r="A302">
            <v>-61</v>
          </cell>
          <cell r="F302">
            <v>0.7649576672641093</v>
          </cell>
          <cell r="L302">
            <v>0.70553089409734104</v>
          </cell>
        </row>
        <row r="303">
          <cell r="A303">
            <v>-60</v>
          </cell>
          <cell r="F303">
            <v>0.7649576672641093</v>
          </cell>
          <cell r="L303">
            <v>0.70113685448447738</v>
          </cell>
        </row>
        <row r="304">
          <cell r="A304">
            <v>-59</v>
          </cell>
          <cell r="F304">
            <v>0.7649576672641093</v>
          </cell>
          <cell r="L304">
            <v>0.69646695588246554</v>
          </cell>
        </row>
        <row r="305">
          <cell r="A305">
            <v>-58</v>
          </cell>
          <cell r="F305">
            <v>0.7649576672641093</v>
          </cell>
          <cell r="L305">
            <v>0.69149437866736019</v>
          </cell>
        </row>
        <row r="306">
          <cell r="A306">
            <v>-57</v>
          </cell>
          <cell r="F306">
            <v>0.7649576672641093</v>
          </cell>
          <cell r="L306">
            <v>0.68618871015554916</v>
          </cell>
        </row>
        <row r="307">
          <cell r="A307">
            <v>-56</v>
          </cell>
          <cell r="F307">
            <v>0.7649576672641093</v>
          </cell>
          <cell r="L307">
            <v>0.68051532204390963</v>
          </cell>
        </row>
        <row r="308">
          <cell r="A308">
            <v>-55</v>
          </cell>
          <cell r="F308">
            <v>0.7649576672641093</v>
          </cell>
          <cell r="L308">
            <v>0.67532987839085135</v>
          </cell>
        </row>
        <row r="309">
          <cell r="A309">
            <v>-54</v>
          </cell>
          <cell r="F309">
            <v>0.7649576672641093</v>
          </cell>
          <cell r="L309">
            <v>0.66981693303338952</v>
          </cell>
        </row>
        <row r="310">
          <cell r="A310">
            <v>-53</v>
          </cell>
          <cell r="F310">
            <v>0.7649576672641093</v>
          </cell>
          <cell r="L310">
            <v>0.66394444776131056</v>
          </cell>
        </row>
        <row r="311">
          <cell r="A311">
            <v>-52</v>
          </cell>
          <cell r="F311">
            <v>0.7649576672641093</v>
          </cell>
          <cell r="L311">
            <v>0.65874997754857756</v>
          </cell>
        </row>
        <row r="312">
          <cell r="A312">
            <v>-51</v>
          </cell>
          <cell r="F312">
            <v>0.7649576672641093</v>
          </cell>
          <cell r="L312">
            <v>0.6509703523927638</v>
          </cell>
        </row>
        <row r="313">
          <cell r="A313">
            <v>-50</v>
          </cell>
          <cell r="F313">
            <v>0.7649576672641093</v>
          </cell>
          <cell r="L313">
            <v>0.64377988989935253</v>
          </cell>
        </row>
        <row r="314">
          <cell r="A314">
            <v>-49</v>
          </cell>
          <cell r="F314">
            <v>0.7649576672641093</v>
          </cell>
          <cell r="L314">
            <v>0.63605014271893523</v>
          </cell>
        </row>
        <row r="315">
          <cell r="A315">
            <v>-48</v>
          </cell>
          <cell r="F315">
            <v>0.7649576672641093</v>
          </cell>
          <cell r="L315">
            <v>0.62915155114931565</v>
          </cell>
        </row>
        <row r="316">
          <cell r="A316">
            <v>-47</v>
          </cell>
          <cell r="F316">
            <v>0.7649576672641093</v>
          </cell>
          <cell r="L316">
            <v>0.62179305347505454</v>
          </cell>
        </row>
        <row r="317">
          <cell r="A317">
            <v>-46</v>
          </cell>
          <cell r="F317">
            <v>0.7649576672641093</v>
          </cell>
          <cell r="L317">
            <v>0.62179305347505465</v>
          </cell>
        </row>
        <row r="318">
          <cell r="A318">
            <v>-45</v>
          </cell>
          <cell r="F318">
            <v>0.7649576672641093</v>
          </cell>
          <cell r="L318">
            <v>0.62179305347505454</v>
          </cell>
        </row>
        <row r="319">
          <cell r="A319">
            <v>-44</v>
          </cell>
          <cell r="F319">
            <v>0.7649576672641093</v>
          </cell>
          <cell r="L319">
            <v>0.62179305347505465</v>
          </cell>
        </row>
        <row r="320">
          <cell r="A320">
            <v>-43</v>
          </cell>
          <cell r="F320">
            <v>0.7649576672641093</v>
          </cell>
          <cell r="L320">
            <v>0.62179305347505442</v>
          </cell>
        </row>
        <row r="321">
          <cell r="A321">
            <v>-42</v>
          </cell>
          <cell r="F321">
            <v>0.7649576672641093</v>
          </cell>
          <cell r="L321">
            <v>0.62179305347505454</v>
          </cell>
        </row>
        <row r="322">
          <cell r="A322">
            <v>-41</v>
          </cell>
          <cell r="F322">
            <v>0.7649576672641093</v>
          </cell>
          <cell r="L322">
            <v>0.62179305347505454</v>
          </cell>
        </row>
        <row r="323">
          <cell r="A323">
            <v>-40</v>
          </cell>
          <cell r="F323">
            <v>0.7649576672641093</v>
          </cell>
          <cell r="L323">
            <v>0.62179305347505465</v>
          </cell>
        </row>
        <row r="324">
          <cell r="A324">
            <v>-39</v>
          </cell>
          <cell r="F324">
            <v>0.7649576672641093</v>
          </cell>
          <cell r="L324">
            <v>0.62179305347505442</v>
          </cell>
        </row>
        <row r="325">
          <cell r="A325">
            <v>-38</v>
          </cell>
          <cell r="F325">
            <v>0.7649576672641093</v>
          </cell>
          <cell r="L325">
            <v>0.62179305347505465</v>
          </cell>
        </row>
        <row r="326">
          <cell r="A326">
            <v>-37</v>
          </cell>
          <cell r="F326">
            <v>0.7649576672641093</v>
          </cell>
          <cell r="L326">
            <v>0.62179305347505465</v>
          </cell>
        </row>
        <row r="327">
          <cell r="A327">
            <v>-36</v>
          </cell>
          <cell r="F327">
            <v>0.7649576672641093</v>
          </cell>
          <cell r="L327">
            <v>0.62179305347505442</v>
          </cell>
        </row>
        <row r="328">
          <cell r="A328">
            <v>-35</v>
          </cell>
          <cell r="F328">
            <v>0.7649576672641093</v>
          </cell>
          <cell r="L328">
            <v>0.62179305347505454</v>
          </cell>
        </row>
        <row r="329">
          <cell r="A329">
            <v>-34</v>
          </cell>
          <cell r="F329">
            <v>0.7649576672641093</v>
          </cell>
          <cell r="L329">
            <v>0.62179305347505454</v>
          </cell>
        </row>
        <row r="330">
          <cell r="A330">
            <v>-33</v>
          </cell>
          <cell r="F330">
            <v>0.7649576672641093</v>
          </cell>
          <cell r="L330">
            <v>0.62179305347505442</v>
          </cell>
        </row>
        <row r="331">
          <cell r="A331">
            <v>-32</v>
          </cell>
          <cell r="F331">
            <v>0.76495766726410963</v>
          </cell>
          <cell r="L331">
            <v>0.62179305347505465</v>
          </cell>
        </row>
        <row r="332">
          <cell r="A332">
            <v>-31</v>
          </cell>
          <cell r="F332">
            <v>0.76495766726410963</v>
          </cell>
          <cell r="L332">
            <v>0.62179305347505454</v>
          </cell>
        </row>
        <row r="333">
          <cell r="A333">
            <v>-30</v>
          </cell>
          <cell r="F333">
            <v>0.7649576672641093</v>
          </cell>
          <cell r="L333">
            <v>0.62179305347505442</v>
          </cell>
        </row>
        <row r="334">
          <cell r="A334">
            <v>-29</v>
          </cell>
          <cell r="F334">
            <v>0.7649576672641093</v>
          </cell>
          <cell r="L334">
            <v>0.62179305347505454</v>
          </cell>
        </row>
        <row r="335">
          <cell r="A335">
            <v>-28</v>
          </cell>
          <cell r="F335">
            <v>0.76495766726410963</v>
          </cell>
          <cell r="L335">
            <v>0.62179305347505454</v>
          </cell>
        </row>
        <row r="336">
          <cell r="A336">
            <v>-27</v>
          </cell>
          <cell r="F336">
            <v>0.76495766726410963</v>
          </cell>
          <cell r="L336">
            <v>0.62179305347505454</v>
          </cell>
        </row>
        <row r="337">
          <cell r="A337">
            <v>-26</v>
          </cell>
          <cell r="F337">
            <v>0.76495766726410952</v>
          </cell>
          <cell r="L337">
            <v>0.62179305347505454</v>
          </cell>
        </row>
        <row r="338">
          <cell r="A338">
            <v>-25</v>
          </cell>
          <cell r="F338">
            <v>0.7649576672641093</v>
          </cell>
          <cell r="L338">
            <v>0.62179305347505465</v>
          </cell>
        </row>
        <row r="339">
          <cell r="A339">
            <v>-24</v>
          </cell>
          <cell r="F339">
            <v>0.76495766726410952</v>
          </cell>
          <cell r="L339">
            <v>0.62179305347505442</v>
          </cell>
        </row>
        <row r="340">
          <cell r="A340">
            <v>-23</v>
          </cell>
          <cell r="F340">
            <v>0.76495766726410952</v>
          </cell>
          <cell r="L340">
            <v>0.62179305347505442</v>
          </cell>
        </row>
        <row r="341">
          <cell r="A341">
            <v>-22</v>
          </cell>
          <cell r="F341">
            <v>0.76495766726410963</v>
          </cell>
          <cell r="L341">
            <v>0.62179305347505454</v>
          </cell>
        </row>
        <row r="342">
          <cell r="A342">
            <v>-21</v>
          </cell>
          <cell r="F342">
            <v>0.76495766726410963</v>
          </cell>
          <cell r="L342">
            <v>0.62179305347505442</v>
          </cell>
        </row>
        <row r="343">
          <cell r="A343">
            <v>-20</v>
          </cell>
          <cell r="F343">
            <v>0.76495766726410963</v>
          </cell>
          <cell r="L343">
            <v>0.62179305347505465</v>
          </cell>
        </row>
        <row r="344">
          <cell r="A344">
            <v>-19</v>
          </cell>
          <cell r="F344">
            <v>0.7649576672641093</v>
          </cell>
          <cell r="L344">
            <v>0.62179305347505454</v>
          </cell>
        </row>
        <row r="345">
          <cell r="A345">
            <v>-18</v>
          </cell>
          <cell r="F345">
            <v>0.76495766726410952</v>
          </cell>
          <cell r="L345">
            <v>0.62179305347505454</v>
          </cell>
        </row>
        <row r="346">
          <cell r="A346">
            <v>-17</v>
          </cell>
          <cell r="F346">
            <v>0.76495766726410952</v>
          </cell>
          <cell r="L346">
            <v>0.62179305347505454</v>
          </cell>
        </row>
        <row r="347">
          <cell r="A347">
            <v>-16</v>
          </cell>
          <cell r="F347">
            <v>0.76495766726410952</v>
          </cell>
          <cell r="L347">
            <v>0.62179305347505454</v>
          </cell>
        </row>
        <row r="348">
          <cell r="A348">
            <v>-15</v>
          </cell>
          <cell r="F348">
            <v>0.7649576672641093</v>
          </cell>
          <cell r="L348">
            <v>0.62179305347505454</v>
          </cell>
        </row>
        <row r="349">
          <cell r="A349">
            <v>-14</v>
          </cell>
          <cell r="F349">
            <v>0.76495766726410952</v>
          </cell>
          <cell r="L349">
            <v>0.62179305347505454</v>
          </cell>
        </row>
        <row r="350">
          <cell r="A350">
            <v>-13</v>
          </cell>
          <cell r="F350">
            <v>0.76495766726410952</v>
          </cell>
          <cell r="L350">
            <v>0.62179305347505442</v>
          </cell>
        </row>
        <row r="351">
          <cell r="A351">
            <v>-12</v>
          </cell>
          <cell r="F351">
            <v>0.76495766726410941</v>
          </cell>
          <cell r="L351">
            <v>0.62179305347505465</v>
          </cell>
        </row>
        <row r="352">
          <cell r="A352">
            <v>-11</v>
          </cell>
          <cell r="F352">
            <v>0.76495766726410941</v>
          </cell>
          <cell r="L352">
            <v>0.62179305347505465</v>
          </cell>
        </row>
        <row r="353">
          <cell r="A353">
            <v>-10</v>
          </cell>
          <cell r="F353">
            <v>0.76495766726410963</v>
          </cell>
          <cell r="L353">
            <v>0.62179305347505465</v>
          </cell>
        </row>
        <row r="354">
          <cell r="A354">
            <v>-9</v>
          </cell>
          <cell r="F354">
            <v>0.76495766726410952</v>
          </cell>
          <cell r="L354">
            <v>0.62179305347505442</v>
          </cell>
        </row>
        <row r="355">
          <cell r="A355">
            <v>-8</v>
          </cell>
          <cell r="F355">
            <v>0.76495766726410963</v>
          </cell>
          <cell r="L355">
            <v>0.62179305347505442</v>
          </cell>
        </row>
        <row r="356">
          <cell r="A356">
            <v>-7</v>
          </cell>
          <cell r="F356">
            <v>0.76495766726410952</v>
          </cell>
          <cell r="L356">
            <v>0.62179305347505454</v>
          </cell>
        </row>
        <row r="357">
          <cell r="A357">
            <v>-6</v>
          </cell>
          <cell r="F357">
            <v>0.76495766726410963</v>
          </cell>
          <cell r="L357">
            <v>0.62179305347505454</v>
          </cell>
        </row>
        <row r="358">
          <cell r="A358">
            <v>-5</v>
          </cell>
          <cell r="F358">
            <v>0.76495766726410941</v>
          </cell>
          <cell r="L358">
            <v>0.62179305347505454</v>
          </cell>
        </row>
        <row r="359">
          <cell r="A359">
            <v>-4</v>
          </cell>
          <cell r="F359">
            <v>0.7649576672641093</v>
          </cell>
          <cell r="L359">
            <v>0.62179305347505465</v>
          </cell>
        </row>
        <row r="360">
          <cell r="A360">
            <v>-3</v>
          </cell>
          <cell r="F360">
            <v>0.7649576672641093</v>
          </cell>
          <cell r="L360">
            <v>0.62179305347505454</v>
          </cell>
        </row>
        <row r="361">
          <cell r="A361">
            <v>-2</v>
          </cell>
          <cell r="F361">
            <v>0.76495766726410952</v>
          </cell>
          <cell r="L361">
            <v>0.62179305347505465</v>
          </cell>
        </row>
        <row r="362">
          <cell r="A362">
            <v>-1</v>
          </cell>
          <cell r="F362">
            <v>0.76495766726410952</v>
          </cell>
          <cell r="L362">
            <v>0.62179305347505465</v>
          </cell>
        </row>
        <row r="363">
          <cell r="A363">
            <v>0</v>
          </cell>
          <cell r="F363">
            <v>0.7649576672641093</v>
          </cell>
          <cell r="L363">
            <v>0.62179305347505454</v>
          </cell>
        </row>
        <row r="364">
          <cell r="A364">
            <v>1</v>
          </cell>
          <cell r="F364">
            <v>0.7649576672641093</v>
          </cell>
          <cell r="L364">
            <v>0.62179305347505465</v>
          </cell>
        </row>
        <row r="365">
          <cell r="A365">
            <v>2</v>
          </cell>
          <cell r="F365">
            <v>0.76495766726410952</v>
          </cell>
          <cell r="L365">
            <v>0.62179305347505442</v>
          </cell>
        </row>
        <row r="366">
          <cell r="A366">
            <v>3</v>
          </cell>
          <cell r="F366">
            <v>0.76495766726410941</v>
          </cell>
          <cell r="L366">
            <v>0.62179305347505454</v>
          </cell>
        </row>
        <row r="367">
          <cell r="A367">
            <v>4</v>
          </cell>
          <cell r="F367">
            <v>0.7649576672641093</v>
          </cell>
          <cell r="L367">
            <v>0.62179305347505454</v>
          </cell>
        </row>
        <row r="368">
          <cell r="A368">
            <v>5</v>
          </cell>
          <cell r="F368">
            <v>0.76495766726410952</v>
          </cell>
          <cell r="L368">
            <v>0.62179305347505465</v>
          </cell>
        </row>
        <row r="369">
          <cell r="A369">
            <v>6</v>
          </cell>
          <cell r="F369">
            <v>0.76495766726410952</v>
          </cell>
          <cell r="L369">
            <v>0.62179305347505454</v>
          </cell>
        </row>
        <row r="370">
          <cell r="A370">
            <v>7</v>
          </cell>
          <cell r="F370">
            <v>0.76495766726410941</v>
          </cell>
          <cell r="L370">
            <v>0.62179305347505465</v>
          </cell>
        </row>
        <row r="371">
          <cell r="A371">
            <v>8</v>
          </cell>
          <cell r="F371">
            <v>0.76495766726410952</v>
          </cell>
          <cell r="L371">
            <v>0.62179305347505465</v>
          </cell>
        </row>
        <row r="372">
          <cell r="A372">
            <v>9</v>
          </cell>
          <cell r="F372">
            <v>0.76495766726410941</v>
          </cell>
          <cell r="L372">
            <v>0.62179305347505442</v>
          </cell>
        </row>
        <row r="373">
          <cell r="A373">
            <v>10</v>
          </cell>
          <cell r="F373">
            <v>0.76495766726410941</v>
          </cell>
          <cell r="L373">
            <v>0.62179305347505454</v>
          </cell>
        </row>
        <row r="374">
          <cell r="A374">
            <v>11</v>
          </cell>
          <cell r="F374">
            <v>0.76495766726410941</v>
          </cell>
          <cell r="L374">
            <v>0.62179305347505442</v>
          </cell>
        </row>
        <row r="375">
          <cell r="A375">
            <v>12</v>
          </cell>
          <cell r="F375">
            <v>0.76495766726410963</v>
          </cell>
          <cell r="L375">
            <v>0.62179305347505454</v>
          </cell>
        </row>
        <row r="376">
          <cell r="A376">
            <v>13</v>
          </cell>
          <cell r="F376">
            <v>0.76495766726410952</v>
          </cell>
          <cell r="L376">
            <v>0.62179305347505454</v>
          </cell>
        </row>
        <row r="377">
          <cell r="A377">
            <v>14</v>
          </cell>
          <cell r="F377">
            <v>0.76495766726410963</v>
          </cell>
          <cell r="L377">
            <v>0.62179305347505454</v>
          </cell>
        </row>
        <row r="378">
          <cell r="A378">
            <v>15</v>
          </cell>
          <cell r="F378">
            <v>0.76495766726410963</v>
          </cell>
          <cell r="L378">
            <v>0.62179305347505454</v>
          </cell>
        </row>
        <row r="379">
          <cell r="A379">
            <v>16</v>
          </cell>
          <cell r="F379">
            <v>0.76495766726410952</v>
          </cell>
          <cell r="L379">
            <v>0.62179305347505442</v>
          </cell>
        </row>
        <row r="380">
          <cell r="A380">
            <v>17</v>
          </cell>
          <cell r="F380">
            <v>0.76495766726410963</v>
          </cell>
          <cell r="L380">
            <v>0.62179305347505465</v>
          </cell>
        </row>
        <row r="381">
          <cell r="A381">
            <v>18</v>
          </cell>
          <cell r="F381">
            <v>0.76495766726410941</v>
          </cell>
          <cell r="L381">
            <v>0.62179305347505442</v>
          </cell>
        </row>
        <row r="382">
          <cell r="A382">
            <v>19</v>
          </cell>
          <cell r="F382">
            <v>0.7649576672641093</v>
          </cell>
          <cell r="L382">
            <v>0.62179305347505454</v>
          </cell>
        </row>
        <row r="383">
          <cell r="A383">
            <v>20</v>
          </cell>
          <cell r="F383">
            <v>0.76495766726410963</v>
          </cell>
          <cell r="L383">
            <v>0.62179305347505465</v>
          </cell>
        </row>
        <row r="384">
          <cell r="A384">
            <v>21</v>
          </cell>
          <cell r="F384">
            <v>0.76495766726410941</v>
          </cell>
          <cell r="L384">
            <v>0.62179305347505465</v>
          </cell>
        </row>
        <row r="385">
          <cell r="A385">
            <v>22</v>
          </cell>
          <cell r="F385">
            <v>0.76495766726410963</v>
          </cell>
          <cell r="L385">
            <v>0.62179305347505454</v>
          </cell>
        </row>
        <row r="386">
          <cell r="A386">
            <v>23</v>
          </cell>
          <cell r="F386">
            <v>0.76495766726410941</v>
          </cell>
          <cell r="L386">
            <v>0.62179305347505442</v>
          </cell>
        </row>
        <row r="387">
          <cell r="A387">
            <v>24</v>
          </cell>
          <cell r="F387">
            <v>0.76495766726410952</v>
          </cell>
          <cell r="L387">
            <v>0.62179305347505454</v>
          </cell>
        </row>
        <row r="388">
          <cell r="A388">
            <v>25</v>
          </cell>
          <cell r="F388">
            <v>0.76495766726410952</v>
          </cell>
          <cell r="L388">
            <v>0.62179305347505454</v>
          </cell>
        </row>
        <row r="389">
          <cell r="A389">
            <v>26</v>
          </cell>
          <cell r="F389">
            <v>0.76495766726410952</v>
          </cell>
          <cell r="L389">
            <v>0.62179305347505454</v>
          </cell>
        </row>
        <row r="390">
          <cell r="A390">
            <v>27</v>
          </cell>
          <cell r="F390">
            <v>0.76495766726410952</v>
          </cell>
          <cell r="L390">
            <v>0.62179305347505465</v>
          </cell>
        </row>
        <row r="391">
          <cell r="A391">
            <v>28</v>
          </cell>
          <cell r="F391">
            <v>0.76495766726410941</v>
          </cell>
          <cell r="L391">
            <v>0.62179305347505454</v>
          </cell>
        </row>
        <row r="392">
          <cell r="A392">
            <v>29</v>
          </cell>
          <cell r="F392">
            <v>0.76495766726410952</v>
          </cell>
          <cell r="L392">
            <v>0.62179305347505454</v>
          </cell>
        </row>
        <row r="393">
          <cell r="A393">
            <v>30</v>
          </cell>
          <cell r="F393">
            <v>0.76495766726410952</v>
          </cell>
          <cell r="L393">
            <v>0.62179305347505454</v>
          </cell>
        </row>
        <row r="394">
          <cell r="A394">
            <v>31</v>
          </cell>
          <cell r="F394">
            <v>0.76495766726410963</v>
          </cell>
          <cell r="L394">
            <v>0.62179305347505442</v>
          </cell>
        </row>
        <row r="395">
          <cell r="A395">
            <v>32</v>
          </cell>
          <cell r="F395">
            <v>0.76495766726410963</v>
          </cell>
          <cell r="L395">
            <v>0.62179305347505442</v>
          </cell>
        </row>
        <row r="396">
          <cell r="A396">
            <v>33</v>
          </cell>
          <cell r="F396">
            <v>0.76495766726410941</v>
          </cell>
          <cell r="L396">
            <v>0.62179305347505465</v>
          </cell>
        </row>
        <row r="397">
          <cell r="A397">
            <v>34</v>
          </cell>
          <cell r="F397">
            <v>0.76495766726410952</v>
          </cell>
          <cell r="L397">
            <v>0.62179305347505454</v>
          </cell>
        </row>
        <row r="398">
          <cell r="A398">
            <v>35</v>
          </cell>
          <cell r="F398">
            <v>0.76495766726410963</v>
          </cell>
          <cell r="L398">
            <v>0.62179305347505454</v>
          </cell>
        </row>
        <row r="399">
          <cell r="A399">
            <v>36</v>
          </cell>
          <cell r="F399">
            <v>0.76495766726410963</v>
          </cell>
          <cell r="L399">
            <v>0.62179305347505454</v>
          </cell>
        </row>
        <row r="400">
          <cell r="A400">
            <v>37</v>
          </cell>
          <cell r="F400">
            <v>0.76495766726410963</v>
          </cell>
          <cell r="L400">
            <v>0.62179305347505454</v>
          </cell>
        </row>
        <row r="401">
          <cell r="A401">
            <v>38</v>
          </cell>
          <cell r="F401">
            <v>0.76495766726410952</v>
          </cell>
          <cell r="L401">
            <v>0.62179305347505465</v>
          </cell>
        </row>
        <row r="402">
          <cell r="A402">
            <v>39</v>
          </cell>
          <cell r="F402">
            <v>0.76495766726410952</v>
          </cell>
          <cell r="L402">
            <v>0.62179305347505465</v>
          </cell>
        </row>
        <row r="403">
          <cell r="A403">
            <v>40</v>
          </cell>
          <cell r="F403">
            <v>0.76495766726410941</v>
          </cell>
          <cell r="L403">
            <v>0.62179305347505454</v>
          </cell>
        </row>
        <row r="404">
          <cell r="A404">
            <v>41</v>
          </cell>
          <cell r="F404">
            <v>0.76495766726410941</v>
          </cell>
          <cell r="L404">
            <v>0.62179305347505454</v>
          </cell>
        </row>
        <row r="405">
          <cell r="A405">
            <v>42</v>
          </cell>
          <cell r="F405">
            <v>0.76495766726410952</v>
          </cell>
          <cell r="L405">
            <v>0.62179305347505442</v>
          </cell>
        </row>
        <row r="406">
          <cell r="A406">
            <v>43</v>
          </cell>
          <cell r="F406">
            <v>0.76495766726410952</v>
          </cell>
          <cell r="L406">
            <v>0.62179305347505442</v>
          </cell>
        </row>
        <row r="407">
          <cell r="A407">
            <v>44</v>
          </cell>
          <cell r="F407">
            <v>0.76495766726410941</v>
          </cell>
          <cell r="L407">
            <v>0.62179305347505442</v>
          </cell>
        </row>
        <row r="408">
          <cell r="A408">
            <v>45</v>
          </cell>
          <cell r="F408">
            <v>0.76495766726410941</v>
          </cell>
          <cell r="L408">
            <v>0.62179305347505442</v>
          </cell>
        </row>
        <row r="409">
          <cell r="A409">
            <v>46</v>
          </cell>
          <cell r="F409">
            <v>0.76495766726410941</v>
          </cell>
          <cell r="L409">
            <v>0.62179305347505442</v>
          </cell>
        </row>
        <row r="410">
          <cell r="A410">
            <v>47</v>
          </cell>
          <cell r="F410">
            <v>0.76495766726410963</v>
          </cell>
          <cell r="L410">
            <v>0.62179305347505442</v>
          </cell>
        </row>
        <row r="411">
          <cell r="A411">
            <v>48</v>
          </cell>
          <cell r="F411">
            <v>0.76495766726410952</v>
          </cell>
          <cell r="L411">
            <v>0.62179305347505465</v>
          </cell>
        </row>
        <row r="412">
          <cell r="A412">
            <v>49</v>
          </cell>
          <cell r="F412">
            <v>0.76495766726410963</v>
          </cell>
          <cell r="L412">
            <v>0.62179305347505465</v>
          </cell>
        </row>
        <row r="413">
          <cell r="A413">
            <v>50</v>
          </cell>
          <cell r="F413">
            <v>0.76133777268421565</v>
          </cell>
          <cell r="L413">
            <v>0.62179305347505465</v>
          </cell>
        </row>
        <row r="414">
          <cell r="A414">
            <v>51</v>
          </cell>
          <cell r="F414">
            <v>0.75791354808161315</v>
          </cell>
          <cell r="L414">
            <v>0.62179305347505465</v>
          </cell>
        </row>
        <row r="415">
          <cell r="A415">
            <v>52</v>
          </cell>
          <cell r="F415">
            <v>0.75404112654149713</v>
          </cell>
          <cell r="L415">
            <v>0.62179305347505465</v>
          </cell>
        </row>
        <row r="416">
          <cell r="A416">
            <v>53</v>
          </cell>
          <cell r="F416">
            <v>0.74981992629364358</v>
          </cell>
          <cell r="L416">
            <v>0.62179305347505465</v>
          </cell>
        </row>
        <row r="417">
          <cell r="A417">
            <v>54</v>
          </cell>
          <cell r="F417">
            <v>0.74534697623905266</v>
          </cell>
          <cell r="L417">
            <v>0.62179305347505465</v>
          </cell>
        </row>
        <row r="418">
          <cell r="A418">
            <v>55</v>
          </cell>
          <cell r="F418">
            <v>0.7417087668636636</v>
          </cell>
          <cell r="L418">
            <v>0.62179305347505465</v>
          </cell>
        </row>
        <row r="419">
          <cell r="A419">
            <v>56</v>
          </cell>
          <cell r="F419">
            <v>0.73830207990307195</v>
          </cell>
          <cell r="L419">
            <v>0.62179305347505465</v>
          </cell>
        </row>
        <row r="420">
          <cell r="A420">
            <v>57</v>
          </cell>
          <cell r="F420">
            <v>0.73555002811063441</v>
          </cell>
          <cell r="L420">
            <v>0.62179305347505465</v>
          </cell>
        </row>
        <row r="421">
          <cell r="A421">
            <v>58</v>
          </cell>
          <cell r="F421">
            <v>0.73294032382470231</v>
          </cell>
          <cell r="L421">
            <v>0.62179305347505454</v>
          </cell>
        </row>
        <row r="422">
          <cell r="A422">
            <v>59</v>
          </cell>
          <cell r="F422">
            <v>0.72926941198681439</v>
          </cell>
          <cell r="L422">
            <v>0.62179305347505454</v>
          </cell>
        </row>
        <row r="423">
          <cell r="A423">
            <v>60</v>
          </cell>
          <cell r="F423">
            <v>0.7258628058012544</v>
          </cell>
          <cell r="L423">
            <v>0.62179305347505454</v>
          </cell>
        </row>
        <row r="424">
          <cell r="A424">
            <v>61</v>
          </cell>
          <cell r="F424">
            <v>0.7230342370132441</v>
          </cell>
          <cell r="L424">
            <v>0.62179305347505454</v>
          </cell>
        </row>
        <row r="425">
          <cell r="A425">
            <v>62</v>
          </cell>
          <cell r="F425">
            <v>0.72005470528430082</v>
          </cell>
          <cell r="L425">
            <v>0.62179305347505454</v>
          </cell>
        </row>
        <row r="426">
          <cell r="A426">
            <v>63</v>
          </cell>
          <cell r="F426">
            <v>0.71787261513731315</v>
          </cell>
          <cell r="L426">
            <v>0.62179305347505454</v>
          </cell>
        </row>
        <row r="427">
          <cell r="A427">
            <v>64</v>
          </cell>
          <cell r="F427">
            <v>0.71579924122540672</v>
          </cell>
          <cell r="L427">
            <v>0.62179305347505454</v>
          </cell>
        </row>
        <row r="428">
          <cell r="A428">
            <v>65</v>
          </cell>
          <cell r="F428">
            <v>0.71328055153734704</v>
          </cell>
          <cell r="L428">
            <v>0.62179305347505454</v>
          </cell>
        </row>
        <row r="429">
          <cell r="A429">
            <v>66</v>
          </cell>
          <cell r="F429">
            <v>0.71065924856569962</v>
          </cell>
          <cell r="L429">
            <v>0.62179305347505454</v>
          </cell>
        </row>
        <row r="430">
          <cell r="A430">
            <v>67</v>
          </cell>
          <cell r="F430">
            <v>0.70844513828867706</v>
          </cell>
          <cell r="L430">
            <v>0.62179305347505454</v>
          </cell>
        </row>
        <row r="431">
          <cell r="A431">
            <v>68</v>
          </cell>
          <cell r="F431">
            <v>0.70613154343285423</v>
          </cell>
          <cell r="L431">
            <v>0.62179305347505454</v>
          </cell>
        </row>
        <row r="432">
          <cell r="A432">
            <v>69</v>
          </cell>
          <cell r="F432">
            <v>0.7041699253554019</v>
          </cell>
          <cell r="L432">
            <v>0.62179305347505454</v>
          </cell>
        </row>
        <row r="433">
          <cell r="A433">
            <v>70</v>
          </cell>
          <cell r="F433">
            <v>0.70211287023802094</v>
          </cell>
          <cell r="L433">
            <v>0.62179305347505454</v>
          </cell>
        </row>
        <row r="434">
          <cell r="A434">
            <v>71</v>
          </cell>
          <cell r="F434">
            <v>0.7003628913600648</v>
          </cell>
          <cell r="L434">
            <v>0.62179305347505454</v>
          </cell>
        </row>
        <row r="435">
          <cell r="A435">
            <v>72</v>
          </cell>
          <cell r="F435">
            <v>0.69739625976780972</v>
          </cell>
          <cell r="L435">
            <v>0.62179305347505454</v>
          </cell>
        </row>
        <row r="436">
          <cell r="A436">
            <v>73</v>
          </cell>
          <cell r="F436">
            <v>0.69356585553113936</v>
          </cell>
          <cell r="L436">
            <v>0.62179305347505454</v>
          </cell>
        </row>
        <row r="437">
          <cell r="A437">
            <v>74</v>
          </cell>
          <cell r="F437">
            <v>0.68958711203225298</v>
          </cell>
          <cell r="L437">
            <v>0.62179305347505454</v>
          </cell>
        </row>
        <row r="438">
          <cell r="A438">
            <v>75</v>
          </cell>
          <cell r="F438">
            <v>0.68550329771883656</v>
          </cell>
          <cell r="L438">
            <v>0.62179305347505454</v>
          </cell>
        </row>
        <row r="439">
          <cell r="A439">
            <v>76</v>
          </cell>
          <cell r="F439">
            <v>0.68135429814378423</v>
          </cell>
          <cell r="L439">
            <v>0.62179305347505454</v>
          </cell>
        </row>
        <row r="440">
          <cell r="A440">
            <v>77</v>
          </cell>
          <cell r="F440">
            <v>0.67863566675462839</v>
          </cell>
          <cell r="L440">
            <v>0.62179305347505454</v>
          </cell>
        </row>
        <row r="441">
          <cell r="A441">
            <v>78</v>
          </cell>
          <cell r="F441">
            <v>0.67575129140904744</v>
          </cell>
          <cell r="L441">
            <v>0.62179305347505454</v>
          </cell>
        </row>
        <row r="442">
          <cell r="A442">
            <v>79</v>
          </cell>
          <cell r="F442">
            <v>0.67300076178715951</v>
          </cell>
          <cell r="L442">
            <v>0.62179305347505454</v>
          </cell>
        </row>
        <row r="443">
          <cell r="A443">
            <v>80</v>
          </cell>
          <cell r="F443">
            <v>0.67011892860187372</v>
          </cell>
          <cell r="L443">
            <v>0.62179305347505465</v>
          </cell>
        </row>
        <row r="444">
          <cell r="A444">
            <v>81</v>
          </cell>
          <cell r="F444">
            <v>0.66713437889536631</v>
          </cell>
          <cell r="L444">
            <v>0.62179305347505465</v>
          </cell>
        </row>
        <row r="445">
          <cell r="A445">
            <v>82</v>
          </cell>
          <cell r="F445">
            <v>0.66407420355389735</v>
          </cell>
          <cell r="L445">
            <v>0.62179305347505465</v>
          </cell>
        </row>
        <row r="446">
          <cell r="A446">
            <v>83</v>
          </cell>
          <cell r="F446">
            <v>0.66139685727795017</v>
          </cell>
          <cell r="L446">
            <v>0.62179305347505465</v>
          </cell>
        </row>
        <row r="447">
          <cell r="A447">
            <v>84</v>
          </cell>
          <cell r="F447">
            <v>0.65885037925174383</v>
          </cell>
          <cell r="L447">
            <v>0.62179305347505465</v>
          </cell>
        </row>
        <row r="448">
          <cell r="A448">
            <v>85</v>
          </cell>
          <cell r="F448">
            <v>0.65603244498710034</v>
          </cell>
          <cell r="L448">
            <v>0.62179305347505465</v>
          </cell>
        </row>
        <row r="449">
          <cell r="A449">
            <v>86</v>
          </cell>
          <cell r="F449">
            <v>0.65318160901744382</v>
          </cell>
          <cell r="L449">
            <v>0.62179305347505465</v>
          </cell>
        </row>
        <row r="450">
          <cell r="A450">
            <v>87</v>
          </cell>
          <cell r="F450">
            <v>0.65148703674293074</v>
          </cell>
          <cell r="L450">
            <v>0.62179305347505465</v>
          </cell>
        </row>
        <row r="451">
          <cell r="A451">
            <v>88</v>
          </cell>
          <cell r="F451">
            <v>0.64880134567745895</v>
          </cell>
          <cell r="L451">
            <v>0.62179305347505465</v>
          </cell>
        </row>
        <row r="452">
          <cell r="A452">
            <v>89</v>
          </cell>
          <cell r="F452">
            <v>0.64185434887080273</v>
          </cell>
          <cell r="L452">
            <v>0.62179305347505465</v>
          </cell>
        </row>
        <row r="453">
          <cell r="A453">
            <v>90</v>
          </cell>
          <cell r="F453">
            <v>0.63536886583801511</v>
          </cell>
          <cell r="L453">
            <v>0.62179305347505465</v>
          </cell>
        </row>
        <row r="454">
          <cell r="A454">
            <v>91</v>
          </cell>
          <cell r="F454">
            <v>0.63085920088024217</v>
          </cell>
          <cell r="L454">
            <v>0.62179305347505465</v>
          </cell>
        </row>
        <row r="455">
          <cell r="A455">
            <v>92</v>
          </cell>
          <cell r="F455">
            <v>0.62655998695383208</v>
          </cell>
          <cell r="L455">
            <v>0.62179305347505454</v>
          </cell>
        </row>
        <row r="456">
          <cell r="A456">
            <v>93</v>
          </cell>
          <cell r="F456">
            <v>0.62274369568240462</v>
          </cell>
          <cell r="L456">
            <v>0.62179305347505454</v>
          </cell>
        </row>
        <row r="457">
          <cell r="A457">
            <v>94</v>
          </cell>
          <cell r="F457">
            <v>0.61881082282263378</v>
          </cell>
          <cell r="L457">
            <v>0.62179305347505454</v>
          </cell>
        </row>
        <row r="458">
          <cell r="A458">
            <v>95</v>
          </cell>
          <cell r="F458">
            <v>0.61478737311796194</v>
          </cell>
          <cell r="L458">
            <v>0.62179305347505454</v>
          </cell>
        </row>
        <row r="459">
          <cell r="A459">
            <v>96</v>
          </cell>
          <cell r="F459">
            <v>0.61094764257788658</v>
          </cell>
          <cell r="L459">
            <v>0.62179305347505454</v>
          </cell>
        </row>
        <row r="460">
          <cell r="A460">
            <v>97</v>
          </cell>
          <cell r="F460">
            <v>0.60704058838198249</v>
          </cell>
          <cell r="L460">
            <v>0.62179305347505454</v>
          </cell>
        </row>
        <row r="461">
          <cell r="A461">
            <v>98</v>
          </cell>
          <cell r="F461">
            <v>0.60331499388748477</v>
          </cell>
          <cell r="L461">
            <v>0.62179305347505454</v>
          </cell>
        </row>
        <row r="462">
          <cell r="A462">
            <v>99</v>
          </cell>
          <cell r="F462">
            <v>0.59959138910718524</v>
          </cell>
          <cell r="L462">
            <v>0.62179305347505454</v>
          </cell>
        </row>
        <row r="463">
          <cell r="A463">
            <v>100</v>
          </cell>
          <cell r="F463">
            <v>0.59156650416594181</v>
          </cell>
          <cell r="L463">
            <v>0.62179305347505454</v>
          </cell>
        </row>
        <row r="464">
          <cell r="A464">
            <v>101</v>
          </cell>
          <cell r="F464">
            <v>0.58266217977908286</v>
          </cell>
          <cell r="L464">
            <v>0.62179305347505454</v>
          </cell>
        </row>
        <row r="465">
          <cell r="A465">
            <v>102</v>
          </cell>
          <cell r="F465">
            <v>0.57411641879035236</v>
          </cell>
          <cell r="L465">
            <v>0.62179305347505454</v>
          </cell>
        </row>
        <row r="466">
          <cell r="A466">
            <v>103</v>
          </cell>
          <cell r="F466">
            <v>0.56590799047222973</v>
          </cell>
          <cell r="L466">
            <v>0.62179305347505454</v>
          </cell>
        </row>
        <row r="467">
          <cell r="A467">
            <v>104</v>
          </cell>
          <cell r="F467">
            <v>0.55750210855195281</v>
          </cell>
          <cell r="L467">
            <v>0.62179305347505454</v>
          </cell>
        </row>
        <row r="468">
          <cell r="A468">
            <v>105</v>
          </cell>
          <cell r="F468">
            <v>0.55142171173144805</v>
          </cell>
          <cell r="L468">
            <v>0.62179305347505454</v>
          </cell>
        </row>
        <row r="469">
          <cell r="A469">
            <v>106</v>
          </cell>
          <cell r="F469">
            <v>0.54504020495603689</v>
          </cell>
          <cell r="L469">
            <v>0.62179305347505454</v>
          </cell>
        </row>
        <row r="470">
          <cell r="A470">
            <v>107</v>
          </cell>
          <cell r="F470">
            <v>0.53839548737733589</v>
          </cell>
          <cell r="L470">
            <v>0.62179305347505454</v>
          </cell>
        </row>
        <row r="471">
          <cell r="A471">
            <v>108</v>
          </cell>
          <cell r="F471">
            <v>0.5319751993429096</v>
          </cell>
          <cell r="L471">
            <v>0.62179305347505454</v>
          </cell>
        </row>
        <row r="472">
          <cell r="A472">
            <v>109</v>
          </cell>
          <cell r="F472">
            <v>0.52664222694808283</v>
          </cell>
          <cell r="L472">
            <v>0.62179305347505454</v>
          </cell>
        </row>
        <row r="473">
          <cell r="A473">
            <v>110</v>
          </cell>
          <cell r="F473">
            <v>0.5214593030145408</v>
          </cell>
          <cell r="L473">
            <v>0.62179305347505454</v>
          </cell>
        </row>
        <row r="474">
          <cell r="A474">
            <v>111</v>
          </cell>
          <cell r="F474">
            <v>0.51766680966061784</v>
          </cell>
          <cell r="L474">
            <v>0.62179305347505454</v>
          </cell>
        </row>
        <row r="475">
          <cell r="A475">
            <v>112</v>
          </cell>
          <cell r="F475">
            <v>0.51354474438169784</v>
          </cell>
          <cell r="L475">
            <v>0.62179305347505454</v>
          </cell>
        </row>
        <row r="476">
          <cell r="A476">
            <v>113</v>
          </cell>
          <cell r="D476">
            <v>8.7899999999999991</v>
          </cell>
          <cell r="F476">
            <v>0.51080460731811539</v>
          </cell>
          <cell r="L476">
            <v>0.62179305347505454</v>
          </cell>
        </row>
        <row r="477">
          <cell r="A477">
            <v>114</v>
          </cell>
          <cell r="D477">
            <v>8.8699999999999992</v>
          </cell>
          <cell r="F477">
            <v>0.5078020056281356</v>
          </cell>
          <cell r="L477">
            <v>0</v>
          </cell>
        </row>
        <row r="478">
          <cell r="A478">
            <v>115</v>
          </cell>
          <cell r="D478">
            <v>8.9</v>
          </cell>
          <cell r="F478">
            <v>0.50668994654716992</v>
          </cell>
          <cell r="L478">
            <v>0</v>
          </cell>
        </row>
        <row r="479">
          <cell r="A479">
            <v>116</v>
          </cell>
          <cell r="D479">
            <v>8.94</v>
          </cell>
          <cell r="F479">
            <v>0.50521881096951637</v>
          </cell>
          <cell r="L479">
            <v>0</v>
          </cell>
        </row>
        <row r="480">
          <cell r="A480">
            <v>117</v>
          </cell>
          <cell r="D480">
            <v>8.9700000000000006</v>
          </cell>
          <cell r="F480">
            <v>0.50412406961156342</v>
          </cell>
          <cell r="L480">
            <v>0</v>
          </cell>
        </row>
        <row r="481">
          <cell r="A481">
            <v>118</v>
          </cell>
          <cell r="D481">
            <v>8.99</v>
          </cell>
          <cell r="F481">
            <v>0.50339830114733664</v>
          </cell>
          <cell r="L481">
            <v>0</v>
          </cell>
        </row>
        <row r="482">
          <cell r="A482">
            <v>119</v>
          </cell>
          <cell r="D482">
            <v>8.99</v>
          </cell>
          <cell r="F482">
            <v>0.50339830114733664</v>
          </cell>
          <cell r="L482">
            <v>0</v>
          </cell>
        </row>
        <row r="483">
          <cell r="A483">
            <v>120</v>
          </cell>
          <cell r="D483">
            <v>9</v>
          </cell>
          <cell r="F483">
            <v>0.50303662652933034</v>
          </cell>
          <cell r="L483">
            <v>0</v>
          </cell>
        </row>
        <row r="484">
          <cell r="A484">
            <v>121</v>
          </cell>
          <cell r="D484">
            <v>8.98</v>
          </cell>
          <cell r="F484">
            <v>0.50376078127674173</v>
          </cell>
          <cell r="L484">
            <v>0</v>
          </cell>
        </row>
        <row r="485">
          <cell r="A485">
            <v>122</v>
          </cell>
          <cell r="D485">
            <v>8.9700000000000006</v>
          </cell>
          <cell r="F485">
            <v>0.50412406961156342</v>
          </cell>
          <cell r="L485">
            <v>0</v>
          </cell>
        </row>
        <row r="486">
          <cell r="A486">
            <v>123</v>
          </cell>
          <cell r="D486">
            <v>8.93</v>
          </cell>
          <cell r="F486">
            <v>0.50558535930773352</v>
          </cell>
          <cell r="L486">
            <v>0</v>
          </cell>
        </row>
        <row r="487">
          <cell r="A487">
            <v>124</v>
          </cell>
          <cell r="D487">
            <v>8.8800000000000008</v>
          </cell>
          <cell r="F487">
            <v>0.50743048438862381</v>
          </cell>
          <cell r="L487">
            <v>0</v>
          </cell>
        </row>
        <row r="488">
          <cell r="A488">
            <v>125</v>
          </cell>
          <cell r="D488">
            <v>8.8000000000000007</v>
          </cell>
          <cell r="F488">
            <v>0.51042629656541483</v>
          </cell>
          <cell r="L488">
            <v>0</v>
          </cell>
        </row>
        <row r="489">
          <cell r="A489">
            <v>126</v>
          </cell>
          <cell r="F489">
            <v>0.51354474438169784</v>
          </cell>
          <cell r="L489">
            <v>0</v>
          </cell>
        </row>
        <row r="490">
          <cell r="A490">
            <v>127</v>
          </cell>
          <cell r="F490">
            <v>0.51808428247399974</v>
          </cell>
          <cell r="L490">
            <v>0</v>
          </cell>
        </row>
        <row r="491">
          <cell r="A491">
            <v>128</v>
          </cell>
          <cell r="F491">
            <v>0.52317066502008014</v>
          </cell>
          <cell r="L491">
            <v>0</v>
          </cell>
        </row>
        <row r="492">
          <cell r="A492">
            <v>129</v>
          </cell>
          <cell r="F492">
            <v>0.52796115120682729</v>
          </cell>
          <cell r="L492">
            <v>0</v>
          </cell>
        </row>
        <row r="493">
          <cell r="A493">
            <v>130</v>
          </cell>
          <cell r="F493">
            <v>0.53333265387803341</v>
          </cell>
          <cell r="L493">
            <v>0</v>
          </cell>
        </row>
        <row r="494">
          <cell r="A494">
            <v>131</v>
          </cell>
          <cell r="F494">
            <v>0.53980006657698576</v>
          </cell>
          <cell r="L494">
            <v>0</v>
          </cell>
        </row>
        <row r="495">
          <cell r="A495">
            <v>132</v>
          </cell>
          <cell r="F495">
            <v>0.54649440603730459</v>
          </cell>
          <cell r="L495">
            <v>0</v>
          </cell>
        </row>
        <row r="496">
          <cell r="A496">
            <v>133</v>
          </cell>
          <cell r="F496">
            <v>0.55342782904977783</v>
          </cell>
          <cell r="L496">
            <v>0</v>
          </cell>
        </row>
        <row r="497">
          <cell r="A497">
            <v>134</v>
          </cell>
          <cell r="F497">
            <v>0.5611366413718385</v>
          </cell>
          <cell r="L497">
            <v>0</v>
          </cell>
        </row>
        <row r="498">
          <cell r="A498">
            <v>135</v>
          </cell>
          <cell r="F498">
            <v>0.56969789340972499</v>
          </cell>
          <cell r="L498">
            <v>0</v>
          </cell>
        </row>
        <row r="499">
          <cell r="A499">
            <v>136</v>
          </cell>
          <cell r="F499">
            <v>0.5792020754657109</v>
          </cell>
          <cell r="L499">
            <v>0</v>
          </cell>
        </row>
        <row r="500">
          <cell r="A500">
            <v>137</v>
          </cell>
          <cell r="F500">
            <v>0.58796031453908626</v>
          </cell>
          <cell r="L500">
            <v>0</v>
          </cell>
        </row>
        <row r="501">
          <cell r="A501">
            <v>138</v>
          </cell>
          <cell r="F501">
            <v>0.5970907167458912</v>
          </cell>
          <cell r="L501">
            <v>0</v>
          </cell>
        </row>
        <row r="502">
          <cell r="A502">
            <v>139</v>
          </cell>
          <cell r="F502">
            <v>0.60308788110715883</v>
          </cell>
          <cell r="L502">
            <v>0</v>
          </cell>
        </row>
        <row r="503">
          <cell r="A503">
            <v>140</v>
          </cell>
          <cell r="F503">
            <v>0.60680255661207261</v>
          </cell>
          <cell r="L503">
            <v>0</v>
          </cell>
        </row>
        <row r="504">
          <cell r="A504">
            <v>141</v>
          </cell>
          <cell r="F504">
            <v>0.61020064045463573</v>
          </cell>
          <cell r="L504">
            <v>0</v>
          </cell>
        </row>
        <row r="505">
          <cell r="A505">
            <v>142</v>
          </cell>
          <cell r="F505">
            <v>0.61400513964049541</v>
          </cell>
          <cell r="L505">
            <v>0</v>
          </cell>
        </row>
        <row r="506">
          <cell r="A506">
            <v>143</v>
          </cell>
          <cell r="F506">
            <v>0.61853661319307984</v>
          </cell>
          <cell r="L506">
            <v>0</v>
          </cell>
        </row>
        <row r="507">
          <cell r="A507">
            <v>144</v>
          </cell>
          <cell r="F507">
            <v>0.62332024730341851</v>
          </cell>
          <cell r="L507">
            <v>0</v>
          </cell>
        </row>
        <row r="508">
          <cell r="A508">
            <v>145</v>
          </cell>
          <cell r="F508">
            <v>0.6271618358216956</v>
          </cell>
          <cell r="L508">
            <v>0</v>
          </cell>
        </row>
        <row r="509">
          <cell r="A509">
            <v>146</v>
          </cell>
          <cell r="F509">
            <v>0.63117416160745166</v>
          </cell>
          <cell r="L509">
            <v>0</v>
          </cell>
        </row>
        <row r="510">
          <cell r="A510">
            <v>147</v>
          </cell>
          <cell r="F510">
            <v>0.63669817351671476</v>
          </cell>
          <cell r="L510">
            <v>0</v>
          </cell>
        </row>
        <row r="511">
          <cell r="A511">
            <v>148</v>
          </cell>
          <cell r="F511">
            <v>0.64291933345302887</v>
          </cell>
          <cell r="L511">
            <v>0</v>
          </cell>
        </row>
        <row r="512">
          <cell r="A512">
            <v>149</v>
          </cell>
          <cell r="F512">
            <v>0.64842341264902026</v>
          </cell>
          <cell r="L512">
            <v>0</v>
          </cell>
        </row>
        <row r="513">
          <cell r="A513">
            <v>150</v>
          </cell>
          <cell r="F513">
            <v>0.65318160901744382</v>
          </cell>
          <cell r="L513">
            <v>0</v>
          </cell>
        </row>
        <row r="514">
          <cell r="A514">
            <v>151</v>
          </cell>
          <cell r="F514">
            <v>0.65583713079682071</v>
          </cell>
          <cell r="L514">
            <v>0</v>
          </cell>
        </row>
        <row r="515">
          <cell r="A515">
            <v>152</v>
          </cell>
          <cell r="F515">
            <v>0.65885037925174383</v>
          </cell>
          <cell r="L515">
            <v>0</v>
          </cell>
        </row>
        <row r="516">
          <cell r="A516">
            <v>153</v>
          </cell>
          <cell r="F516">
            <v>0.66139685727795017</v>
          </cell>
          <cell r="L516">
            <v>0</v>
          </cell>
        </row>
        <row r="517">
          <cell r="A517">
            <v>154</v>
          </cell>
          <cell r="F517">
            <v>0.66430353990335711</v>
          </cell>
          <cell r="L517">
            <v>0</v>
          </cell>
        </row>
        <row r="518">
          <cell r="A518">
            <v>155</v>
          </cell>
          <cell r="F518">
            <v>0.66737705199512276</v>
          </cell>
          <cell r="L518">
            <v>0</v>
          </cell>
        </row>
        <row r="519">
          <cell r="A519">
            <v>156</v>
          </cell>
          <cell r="F519">
            <v>0.6706321807104928</v>
          </cell>
          <cell r="L519">
            <v>0</v>
          </cell>
        </row>
        <row r="520">
          <cell r="A520">
            <v>157</v>
          </cell>
          <cell r="F520">
            <v>0.67381242508445971</v>
          </cell>
          <cell r="L520">
            <v>0</v>
          </cell>
        </row>
        <row r="521">
          <cell r="A521">
            <v>158</v>
          </cell>
          <cell r="F521">
            <v>0.67746523589150598</v>
          </cell>
          <cell r="L521">
            <v>0</v>
          </cell>
        </row>
        <row r="522">
          <cell r="A522">
            <v>159</v>
          </cell>
          <cell r="F522">
            <v>0.68073969005745683</v>
          </cell>
          <cell r="L522">
            <v>0</v>
          </cell>
        </row>
        <row r="523">
          <cell r="A523">
            <v>160</v>
          </cell>
          <cell r="F523">
            <v>0.68452141124169519</v>
          </cell>
          <cell r="L523">
            <v>0</v>
          </cell>
        </row>
        <row r="524">
          <cell r="A524">
            <v>161</v>
          </cell>
          <cell r="F524">
            <v>0.68854197797441152</v>
          </cell>
          <cell r="L524">
            <v>0</v>
          </cell>
        </row>
        <row r="525">
          <cell r="A525">
            <v>162</v>
          </cell>
          <cell r="F525">
            <v>0.69282475558100087</v>
          </cell>
          <cell r="L525">
            <v>0</v>
          </cell>
        </row>
        <row r="526">
          <cell r="A526">
            <v>163</v>
          </cell>
          <cell r="F526">
            <v>0.69739625976780972</v>
          </cell>
          <cell r="L526">
            <v>0</v>
          </cell>
        </row>
        <row r="527">
          <cell r="A527">
            <v>164</v>
          </cell>
          <cell r="F527">
            <v>0.70093604335691473</v>
          </cell>
          <cell r="L527">
            <v>0</v>
          </cell>
        </row>
        <row r="528">
          <cell r="A528">
            <v>165</v>
          </cell>
          <cell r="F528">
            <v>0.70292091105059695</v>
          </cell>
          <cell r="L528">
            <v>0</v>
          </cell>
        </row>
        <row r="529">
          <cell r="A529">
            <v>166</v>
          </cell>
          <cell r="F529">
            <v>0.70481172655202484</v>
          </cell>
          <cell r="L529">
            <v>0</v>
          </cell>
        </row>
        <row r="530">
          <cell r="A530">
            <v>167</v>
          </cell>
          <cell r="F530">
            <v>0.70750196032189427</v>
          </cell>
          <cell r="L530">
            <v>0</v>
          </cell>
        </row>
        <row r="531">
          <cell r="A531">
            <v>168</v>
          </cell>
          <cell r="F531">
            <v>0.71015581951816475</v>
          </cell>
          <cell r="L531">
            <v>0</v>
          </cell>
        </row>
        <row r="532">
          <cell r="A532">
            <v>169</v>
          </cell>
          <cell r="F532">
            <v>0.71247537315015153</v>
          </cell>
          <cell r="L532">
            <v>0</v>
          </cell>
        </row>
        <row r="533">
          <cell r="A533">
            <v>170</v>
          </cell>
          <cell r="F533">
            <v>0.71466018468031922</v>
          </cell>
          <cell r="L533">
            <v>0</v>
          </cell>
        </row>
        <row r="534">
          <cell r="A534">
            <v>171</v>
          </cell>
          <cell r="F534">
            <v>0.71697119471042459</v>
          </cell>
          <cell r="L534">
            <v>0</v>
          </cell>
        </row>
        <row r="535">
          <cell r="A535">
            <v>172</v>
          </cell>
          <cell r="F535">
            <v>0.71910566925211894</v>
          </cell>
          <cell r="L535">
            <v>0</v>
          </cell>
        </row>
        <row r="536">
          <cell r="A536">
            <v>173</v>
          </cell>
          <cell r="F536">
            <v>0.72201822810950489</v>
          </cell>
          <cell r="L536">
            <v>0</v>
          </cell>
        </row>
        <row r="537">
          <cell r="A537">
            <v>174</v>
          </cell>
          <cell r="F537">
            <v>0.72513882688527553</v>
          </cell>
          <cell r="L537">
            <v>0</v>
          </cell>
        </row>
        <row r="538">
          <cell r="A538">
            <v>175</v>
          </cell>
          <cell r="F538">
            <v>0.72887838740169508</v>
          </cell>
          <cell r="L538">
            <v>0</v>
          </cell>
        </row>
        <row r="539">
          <cell r="A539">
            <v>176</v>
          </cell>
          <cell r="F539">
            <v>0.73294032382470231</v>
          </cell>
          <cell r="L539">
            <v>0</v>
          </cell>
        </row>
        <row r="540">
          <cell r="A540">
            <v>177</v>
          </cell>
          <cell r="F540">
            <v>0.73599851062495758</v>
          </cell>
          <cell r="L540">
            <v>0</v>
          </cell>
        </row>
        <row r="541">
          <cell r="A541">
            <v>178</v>
          </cell>
          <cell r="F541">
            <v>0.73925309474266054</v>
          </cell>
          <cell r="L541">
            <v>0</v>
          </cell>
        </row>
        <row r="542">
          <cell r="A542">
            <v>179</v>
          </cell>
          <cell r="F542">
            <v>0.74272362283025817</v>
          </cell>
          <cell r="L542">
            <v>0</v>
          </cell>
        </row>
        <row r="543">
          <cell r="A543">
            <v>180</v>
          </cell>
          <cell r="F543">
            <v>0.74588700313588763</v>
          </cell>
          <cell r="L543">
            <v>0</v>
          </cell>
        </row>
        <row r="544">
          <cell r="A544">
            <v>181</v>
          </cell>
          <cell r="F544">
            <v>0.75040458854697223</v>
          </cell>
          <cell r="L544">
            <v>0</v>
          </cell>
        </row>
        <row r="545">
          <cell r="A545">
            <v>182</v>
          </cell>
          <cell r="F545">
            <v>0.75530461505105884</v>
          </cell>
          <cell r="L545">
            <v>0</v>
          </cell>
        </row>
        <row r="546">
          <cell r="A546">
            <v>183</v>
          </cell>
          <cell r="F546">
            <v>0.75994550553810258</v>
          </cell>
          <cell r="L546">
            <v>0</v>
          </cell>
        </row>
        <row r="547">
          <cell r="A547">
            <v>184</v>
          </cell>
          <cell r="F547">
            <v>0.76495766726410952</v>
          </cell>
          <cell r="L547">
            <v>0</v>
          </cell>
        </row>
        <row r="548">
          <cell r="A548">
            <v>185</v>
          </cell>
          <cell r="F548">
            <v>0.76495766726410952</v>
          </cell>
          <cell r="L548">
            <v>0</v>
          </cell>
        </row>
        <row r="549">
          <cell r="A549">
            <v>186</v>
          </cell>
          <cell r="F549">
            <v>0.76495766726410963</v>
          </cell>
          <cell r="L549">
            <v>0</v>
          </cell>
        </row>
        <row r="550">
          <cell r="A550">
            <v>187</v>
          </cell>
          <cell r="F550">
            <v>0.76495766726410952</v>
          </cell>
          <cell r="L550">
            <v>0</v>
          </cell>
        </row>
        <row r="551">
          <cell r="A551">
            <v>188</v>
          </cell>
          <cell r="F551">
            <v>0.76495766726410941</v>
          </cell>
          <cell r="L551">
            <v>0</v>
          </cell>
        </row>
        <row r="552">
          <cell r="A552">
            <v>189</v>
          </cell>
          <cell r="F552">
            <v>0.76495766726410952</v>
          </cell>
          <cell r="L552">
            <v>0</v>
          </cell>
        </row>
        <row r="553">
          <cell r="A553">
            <v>190</v>
          </cell>
          <cell r="F553">
            <v>0.76495766726410952</v>
          </cell>
          <cell r="L553">
            <v>0</v>
          </cell>
        </row>
        <row r="554">
          <cell r="A554">
            <v>191</v>
          </cell>
          <cell r="F554">
            <v>0.76495766726410952</v>
          </cell>
          <cell r="L554">
            <v>0</v>
          </cell>
        </row>
        <row r="555">
          <cell r="A555">
            <v>192</v>
          </cell>
          <cell r="F555">
            <v>0.76495766726410941</v>
          </cell>
          <cell r="L555">
            <v>0</v>
          </cell>
        </row>
        <row r="556">
          <cell r="A556">
            <v>193</v>
          </cell>
          <cell r="F556">
            <v>0.76495766726410952</v>
          </cell>
          <cell r="L556">
            <v>0</v>
          </cell>
        </row>
        <row r="557">
          <cell r="A557">
            <v>194</v>
          </cell>
          <cell r="F557">
            <v>0.7649576672641093</v>
          </cell>
          <cell r="L557">
            <v>0</v>
          </cell>
        </row>
        <row r="558">
          <cell r="A558">
            <v>195</v>
          </cell>
          <cell r="F558">
            <v>0.76495766726410963</v>
          </cell>
          <cell r="L558">
            <v>0</v>
          </cell>
        </row>
        <row r="559">
          <cell r="A559">
            <v>196</v>
          </cell>
          <cell r="F559">
            <v>0.76495766726410963</v>
          </cell>
          <cell r="L559">
            <v>0</v>
          </cell>
        </row>
        <row r="560">
          <cell r="A560">
            <v>197</v>
          </cell>
          <cell r="F560">
            <v>0.76495766726410941</v>
          </cell>
          <cell r="L560">
            <v>0</v>
          </cell>
        </row>
        <row r="561">
          <cell r="A561">
            <v>198</v>
          </cell>
          <cell r="F561">
            <v>0.76495766726410952</v>
          </cell>
          <cell r="L561">
            <v>0</v>
          </cell>
        </row>
        <row r="562">
          <cell r="A562">
            <v>199</v>
          </cell>
          <cell r="F562">
            <v>0.76495766726410952</v>
          </cell>
          <cell r="L562">
            <v>0</v>
          </cell>
        </row>
        <row r="563">
          <cell r="A563">
            <v>200</v>
          </cell>
          <cell r="F563">
            <v>0.76495766726410963</v>
          </cell>
          <cell r="L563">
            <v>0</v>
          </cell>
        </row>
        <row r="564">
          <cell r="A564">
            <v>201</v>
          </cell>
          <cell r="F564">
            <v>0.76495766726410952</v>
          </cell>
          <cell r="L564">
            <v>0</v>
          </cell>
        </row>
        <row r="565">
          <cell r="A565">
            <v>202</v>
          </cell>
          <cell r="F565">
            <v>0.76495766726410963</v>
          </cell>
          <cell r="L565">
            <v>0</v>
          </cell>
        </row>
        <row r="566">
          <cell r="A566">
            <v>203</v>
          </cell>
          <cell r="F566">
            <v>0.76495766726410952</v>
          </cell>
          <cell r="L566">
            <v>0</v>
          </cell>
        </row>
        <row r="567">
          <cell r="A567">
            <v>204</v>
          </cell>
          <cell r="F567">
            <v>0.76495766726410941</v>
          </cell>
          <cell r="L567">
            <v>0</v>
          </cell>
        </row>
        <row r="568">
          <cell r="A568">
            <v>205</v>
          </cell>
          <cell r="F568">
            <v>0.76495766726410941</v>
          </cell>
          <cell r="L568">
            <v>0</v>
          </cell>
        </row>
        <row r="569">
          <cell r="A569">
            <v>206</v>
          </cell>
          <cell r="F569">
            <v>0.76495766726410952</v>
          </cell>
          <cell r="L569">
            <v>0</v>
          </cell>
        </row>
        <row r="570">
          <cell r="A570">
            <v>207</v>
          </cell>
          <cell r="F570">
            <v>0.76495766726410941</v>
          </cell>
          <cell r="L570">
            <v>0</v>
          </cell>
        </row>
        <row r="571">
          <cell r="A571">
            <v>208</v>
          </cell>
          <cell r="F571">
            <v>0.76495766726410952</v>
          </cell>
          <cell r="L571">
            <v>0</v>
          </cell>
        </row>
        <row r="572">
          <cell r="A572">
            <v>209</v>
          </cell>
          <cell r="F572">
            <v>0.76495766726410941</v>
          </cell>
          <cell r="L572">
            <v>0</v>
          </cell>
        </row>
        <row r="573">
          <cell r="A573">
            <v>210</v>
          </cell>
          <cell r="F573">
            <v>0.76495766726410952</v>
          </cell>
          <cell r="L573">
            <v>0</v>
          </cell>
        </row>
        <row r="574">
          <cell r="A574">
            <v>211</v>
          </cell>
          <cell r="F574">
            <v>0.76495766726410941</v>
          </cell>
          <cell r="L574">
            <v>0</v>
          </cell>
        </row>
        <row r="575">
          <cell r="A575">
            <v>212</v>
          </cell>
          <cell r="F575">
            <v>0.76495766726410963</v>
          </cell>
          <cell r="L575">
            <v>0</v>
          </cell>
        </row>
        <row r="576">
          <cell r="A576">
            <v>213</v>
          </cell>
          <cell r="F576">
            <v>0.76495766726410952</v>
          </cell>
          <cell r="L576">
            <v>0</v>
          </cell>
        </row>
        <row r="577">
          <cell r="A577">
            <v>214</v>
          </cell>
          <cell r="F577">
            <v>0.76495766726410963</v>
          </cell>
          <cell r="L577">
            <v>0</v>
          </cell>
        </row>
        <row r="578">
          <cell r="A578">
            <v>215</v>
          </cell>
          <cell r="F578">
            <v>0.76495766726410952</v>
          </cell>
          <cell r="L578">
            <v>0</v>
          </cell>
        </row>
        <row r="579">
          <cell r="A579">
            <v>216</v>
          </cell>
          <cell r="F579">
            <v>0.76495766726410941</v>
          </cell>
          <cell r="L579">
            <v>0</v>
          </cell>
        </row>
        <row r="580">
          <cell r="A580">
            <v>217</v>
          </cell>
          <cell r="F580">
            <v>0.76495766726410941</v>
          </cell>
          <cell r="L580">
            <v>0</v>
          </cell>
        </row>
        <row r="581">
          <cell r="A581">
            <v>218</v>
          </cell>
          <cell r="F581">
            <v>0.76495766726410941</v>
          </cell>
          <cell r="L581">
            <v>0</v>
          </cell>
        </row>
        <row r="582">
          <cell r="A582">
            <v>219</v>
          </cell>
          <cell r="F582">
            <v>0.76495766726410952</v>
          </cell>
          <cell r="L582">
            <v>0</v>
          </cell>
        </row>
        <row r="583">
          <cell r="A583">
            <v>220</v>
          </cell>
          <cell r="F583">
            <v>0.7649576672641093</v>
          </cell>
          <cell r="L583">
            <v>0</v>
          </cell>
        </row>
        <row r="584">
          <cell r="A584">
            <v>221</v>
          </cell>
          <cell r="F584">
            <v>0.76495766726410952</v>
          </cell>
          <cell r="L584">
            <v>0</v>
          </cell>
        </row>
        <row r="585">
          <cell r="A585">
            <v>222</v>
          </cell>
          <cell r="F585">
            <v>0.7649576672641093</v>
          </cell>
          <cell r="L585">
            <v>0</v>
          </cell>
        </row>
        <row r="586">
          <cell r="A586">
            <v>223</v>
          </cell>
          <cell r="F586">
            <v>0.76495766726410952</v>
          </cell>
          <cell r="L586">
            <v>0</v>
          </cell>
        </row>
        <row r="587">
          <cell r="A587">
            <v>224</v>
          </cell>
          <cell r="F587">
            <v>0.7649576672641093</v>
          </cell>
          <cell r="L587">
            <v>0</v>
          </cell>
        </row>
        <row r="588">
          <cell r="A588">
            <v>225</v>
          </cell>
          <cell r="F588">
            <v>0.76495766726410941</v>
          </cell>
          <cell r="L588">
            <v>0</v>
          </cell>
        </row>
        <row r="589">
          <cell r="A589">
            <v>226</v>
          </cell>
          <cell r="F589">
            <v>0.76495766726410963</v>
          </cell>
          <cell r="L589">
            <v>0</v>
          </cell>
        </row>
        <row r="590">
          <cell r="A590">
            <v>227</v>
          </cell>
          <cell r="F590">
            <v>0.76495766726410963</v>
          </cell>
          <cell r="L590">
            <v>0</v>
          </cell>
        </row>
        <row r="591">
          <cell r="A591">
            <v>228</v>
          </cell>
          <cell r="F591">
            <v>0.76495766726410952</v>
          </cell>
          <cell r="L591">
            <v>0</v>
          </cell>
        </row>
        <row r="592">
          <cell r="A592">
            <v>229</v>
          </cell>
          <cell r="F592">
            <v>0.76495766726410963</v>
          </cell>
          <cell r="L592">
            <v>0</v>
          </cell>
        </row>
        <row r="593">
          <cell r="A593">
            <v>230</v>
          </cell>
          <cell r="F593">
            <v>0.76495766726410963</v>
          </cell>
          <cell r="L593">
            <v>0</v>
          </cell>
        </row>
        <row r="594">
          <cell r="A594">
            <v>231</v>
          </cell>
          <cell r="F594">
            <v>0.76495766726410941</v>
          </cell>
          <cell r="L594">
            <v>0</v>
          </cell>
        </row>
        <row r="595">
          <cell r="A595">
            <v>232</v>
          </cell>
          <cell r="F595">
            <v>0.76495766726410952</v>
          </cell>
          <cell r="L595">
            <v>0</v>
          </cell>
        </row>
        <row r="596">
          <cell r="A596">
            <v>233</v>
          </cell>
          <cell r="F596">
            <v>0.76495766726410952</v>
          </cell>
          <cell r="L596">
            <v>0</v>
          </cell>
        </row>
        <row r="597">
          <cell r="A597">
            <v>234</v>
          </cell>
          <cell r="F597">
            <v>0.7649576672641093</v>
          </cell>
          <cell r="L597">
            <v>0</v>
          </cell>
        </row>
        <row r="598">
          <cell r="A598">
            <v>235</v>
          </cell>
          <cell r="F598">
            <v>0.76495766726410952</v>
          </cell>
          <cell r="L598">
            <v>0</v>
          </cell>
        </row>
        <row r="599">
          <cell r="A599">
            <v>236</v>
          </cell>
          <cell r="F599">
            <v>0.76495766726410952</v>
          </cell>
          <cell r="L599">
            <v>0</v>
          </cell>
        </row>
        <row r="600">
          <cell r="A600">
            <v>237</v>
          </cell>
          <cell r="F600">
            <v>0.7649576672641093</v>
          </cell>
          <cell r="L600">
            <v>0</v>
          </cell>
        </row>
        <row r="601">
          <cell r="A601">
            <v>238</v>
          </cell>
          <cell r="F601">
            <v>0.76495766726410963</v>
          </cell>
          <cell r="L601">
            <v>0</v>
          </cell>
        </row>
        <row r="602">
          <cell r="A602">
            <v>239</v>
          </cell>
          <cell r="F602">
            <v>0.76495766726410963</v>
          </cell>
          <cell r="L602">
            <v>0</v>
          </cell>
        </row>
        <row r="603">
          <cell r="A603">
            <v>240</v>
          </cell>
          <cell r="F603">
            <v>0.76495766726410963</v>
          </cell>
          <cell r="L603">
            <v>0</v>
          </cell>
        </row>
        <row r="604">
          <cell r="A604">
            <v>241</v>
          </cell>
          <cell r="F604">
            <v>0.76495766726410952</v>
          </cell>
          <cell r="L604">
            <v>0</v>
          </cell>
        </row>
        <row r="605">
          <cell r="A605">
            <v>242</v>
          </cell>
          <cell r="F605">
            <v>0.76495766726410952</v>
          </cell>
          <cell r="L605">
            <v>0</v>
          </cell>
        </row>
        <row r="606">
          <cell r="A606">
            <v>243</v>
          </cell>
          <cell r="F606">
            <v>0.7649576672641093</v>
          </cell>
          <cell r="L606">
            <v>0</v>
          </cell>
        </row>
        <row r="607">
          <cell r="A607">
            <v>244</v>
          </cell>
          <cell r="F607">
            <v>0.76495766726410952</v>
          </cell>
          <cell r="L607">
            <v>0.62179305347505454</v>
          </cell>
        </row>
        <row r="608">
          <cell r="A608">
            <v>245</v>
          </cell>
          <cell r="F608">
            <v>0.76495766726410963</v>
          </cell>
          <cell r="L608">
            <v>0.62179305347505454</v>
          </cell>
        </row>
        <row r="609">
          <cell r="A609">
            <v>246</v>
          </cell>
          <cell r="F609">
            <v>0.76495766726410963</v>
          </cell>
          <cell r="L609">
            <v>0.62179305347505454</v>
          </cell>
        </row>
        <row r="610">
          <cell r="A610">
            <v>247</v>
          </cell>
          <cell r="F610">
            <v>0.7649576672641093</v>
          </cell>
          <cell r="L610">
            <v>0.62179305347505454</v>
          </cell>
        </row>
        <row r="611">
          <cell r="A611">
            <v>248</v>
          </cell>
          <cell r="F611">
            <v>0.76495766726410963</v>
          </cell>
          <cell r="L611">
            <v>0.62179305347505454</v>
          </cell>
        </row>
        <row r="612">
          <cell r="A612">
            <v>249</v>
          </cell>
          <cell r="F612">
            <v>0.7649576672641093</v>
          </cell>
          <cell r="L612">
            <v>0.62179305347505454</v>
          </cell>
        </row>
        <row r="613">
          <cell r="A613">
            <v>250</v>
          </cell>
          <cell r="F613">
            <v>0.7649576672641093</v>
          </cell>
          <cell r="L613">
            <v>0.62179305347505454</v>
          </cell>
        </row>
        <row r="614">
          <cell r="A614">
            <v>251</v>
          </cell>
          <cell r="F614">
            <v>0.7649576672641093</v>
          </cell>
          <cell r="L614">
            <v>0.62179305347505454</v>
          </cell>
        </row>
        <row r="615">
          <cell r="A615">
            <v>252</v>
          </cell>
          <cell r="F615">
            <v>0</v>
          </cell>
          <cell r="L615">
            <v>0.62179305347505454</v>
          </cell>
        </row>
        <row r="616">
          <cell r="A616">
            <v>253</v>
          </cell>
          <cell r="F616">
            <v>0</v>
          </cell>
          <cell r="L616">
            <v>0.62179305347505454</v>
          </cell>
        </row>
        <row r="617">
          <cell r="A617">
            <v>254</v>
          </cell>
          <cell r="F617">
            <v>0</v>
          </cell>
          <cell r="L617">
            <v>0.62179305347505454</v>
          </cell>
        </row>
        <row r="618">
          <cell r="A618">
            <v>255</v>
          </cell>
          <cell r="F618">
            <v>0</v>
          </cell>
          <cell r="L618">
            <v>0.62179305347505454</v>
          </cell>
        </row>
        <row r="619">
          <cell r="A619">
            <v>256</v>
          </cell>
          <cell r="F619">
            <v>0</v>
          </cell>
          <cell r="L619">
            <v>0.62179305347505454</v>
          </cell>
        </row>
        <row r="620">
          <cell r="A620">
            <v>257</v>
          </cell>
          <cell r="F620">
            <v>0</v>
          </cell>
          <cell r="L620">
            <v>0.62179305347505454</v>
          </cell>
        </row>
        <row r="621">
          <cell r="A621">
            <v>258</v>
          </cell>
          <cell r="F621">
            <v>0</v>
          </cell>
          <cell r="L621">
            <v>0.62179305347505454</v>
          </cell>
        </row>
        <row r="622">
          <cell r="A622">
            <v>259</v>
          </cell>
          <cell r="F622">
            <v>0</v>
          </cell>
          <cell r="L622">
            <v>0.62179305347505454</v>
          </cell>
        </row>
        <row r="623">
          <cell r="A623">
            <v>260</v>
          </cell>
          <cell r="F623">
            <v>0</v>
          </cell>
          <cell r="L623">
            <v>0.62179305347505454</v>
          </cell>
        </row>
        <row r="624">
          <cell r="A624">
            <v>261</v>
          </cell>
          <cell r="F624">
            <v>0</v>
          </cell>
          <cell r="L624">
            <v>0.62179305347505454</v>
          </cell>
        </row>
        <row r="625">
          <cell r="A625">
            <v>262</v>
          </cell>
          <cell r="F625">
            <v>0</v>
          </cell>
          <cell r="L625">
            <v>0.62179305347505454</v>
          </cell>
        </row>
        <row r="626">
          <cell r="A626">
            <v>263</v>
          </cell>
          <cell r="F626">
            <v>0</v>
          </cell>
          <cell r="L626">
            <v>0.62179305347505454</v>
          </cell>
        </row>
        <row r="627">
          <cell r="A627">
            <v>264</v>
          </cell>
          <cell r="F627">
            <v>0</v>
          </cell>
          <cell r="L627">
            <v>0.62179305347505454</v>
          </cell>
        </row>
        <row r="628">
          <cell r="A628">
            <v>265</v>
          </cell>
          <cell r="F628">
            <v>0</v>
          </cell>
          <cell r="L628">
            <v>0.62179305347505454</v>
          </cell>
        </row>
        <row r="629">
          <cell r="A629">
            <v>266</v>
          </cell>
          <cell r="F629">
            <v>0</v>
          </cell>
          <cell r="L629">
            <v>0.62179305347505454</v>
          </cell>
        </row>
        <row r="630">
          <cell r="A630">
            <v>267</v>
          </cell>
          <cell r="F630">
            <v>0</v>
          </cell>
          <cell r="L630">
            <v>0.62179305347505454</v>
          </cell>
        </row>
        <row r="631">
          <cell r="A631">
            <v>268</v>
          </cell>
          <cell r="F631">
            <v>0</v>
          </cell>
          <cell r="L631">
            <v>0.62179305347505465</v>
          </cell>
        </row>
        <row r="632">
          <cell r="A632">
            <v>269</v>
          </cell>
          <cell r="F632">
            <v>0</v>
          </cell>
          <cell r="L632">
            <v>0.62179305347505465</v>
          </cell>
        </row>
        <row r="633">
          <cell r="A633">
            <v>270</v>
          </cell>
          <cell r="F633">
            <v>0</v>
          </cell>
          <cell r="L633">
            <v>0.62179305347505465</v>
          </cell>
        </row>
        <row r="634">
          <cell r="A634">
            <v>271</v>
          </cell>
          <cell r="F634">
            <v>0</v>
          </cell>
          <cell r="L634">
            <v>0.62179305347505465</v>
          </cell>
        </row>
        <row r="635">
          <cell r="A635">
            <v>272</v>
          </cell>
          <cell r="F635">
            <v>0</v>
          </cell>
          <cell r="L635">
            <v>0.62179305347505465</v>
          </cell>
        </row>
        <row r="636">
          <cell r="A636">
            <v>273</v>
          </cell>
          <cell r="F636">
            <v>0</v>
          </cell>
          <cell r="L636">
            <v>0.62179305347505465</v>
          </cell>
        </row>
        <row r="637">
          <cell r="A637">
            <v>274</v>
          </cell>
          <cell r="F637">
            <v>0</v>
          </cell>
          <cell r="L637">
            <v>0.62179305347505465</v>
          </cell>
        </row>
        <row r="638">
          <cell r="A638">
            <v>275</v>
          </cell>
          <cell r="F638">
            <v>0</v>
          </cell>
          <cell r="L638">
            <v>0.62179305347505465</v>
          </cell>
        </row>
        <row r="639">
          <cell r="A639">
            <v>276</v>
          </cell>
          <cell r="F639">
            <v>0</v>
          </cell>
          <cell r="L639">
            <v>0.62179305347505465</v>
          </cell>
        </row>
        <row r="640">
          <cell r="A640">
            <v>277</v>
          </cell>
          <cell r="F640">
            <v>0</v>
          </cell>
          <cell r="L640">
            <v>0.62179305347505465</v>
          </cell>
        </row>
        <row r="641">
          <cell r="A641">
            <v>278</v>
          </cell>
          <cell r="F641">
            <v>0</v>
          </cell>
          <cell r="L641">
            <v>0.62179305347505465</v>
          </cell>
        </row>
        <row r="642">
          <cell r="A642">
            <v>279</v>
          </cell>
          <cell r="F642">
            <v>0</v>
          </cell>
          <cell r="L642">
            <v>0.62179305347505465</v>
          </cell>
        </row>
        <row r="643">
          <cell r="A643">
            <v>280</v>
          </cell>
          <cell r="F643">
            <v>0</v>
          </cell>
          <cell r="L643">
            <v>0.62179305347505454</v>
          </cell>
        </row>
        <row r="644">
          <cell r="A644">
            <v>281</v>
          </cell>
          <cell r="F644">
            <v>0</v>
          </cell>
          <cell r="L644">
            <v>0.62179305347505454</v>
          </cell>
        </row>
        <row r="645">
          <cell r="A645">
            <v>282</v>
          </cell>
          <cell r="F645">
            <v>0</v>
          </cell>
          <cell r="L645">
            <v>0.62179305347505454</v>
          </cell>
        </row>
        <row r="646">
          <cell r="A646">
            <v>283</v>
          </cell>
          <cell r="F646">
            <v>0</v>
          </cell>
          <cell r="L646">
            <v>0.62179305347505454</v>
          </cell>
        </row>
        <row r="647">
          <cell r="A647">
            <v>284</v>
          </cell>
          <cell r="F647">
            <v>0</v>
          </cell>
          <cell r="L647">
            <v>0.62179305347505454</v>
          </cell>
        </row>
        <row r="648">
          <cell r="A648">
            <v>285</v>
          </cell>
          <cell r="F648">
            <v>0</v>
          </cell>
          <cell r="L648">
            <v>0.62179305347505454</v>
          </cell>
        </row>
        <row r="649">
          <cell r="A649">
            <v>286</v>
          </cell>
          <cell r="F649">
            <v>0</v>
          </cell>
          <cell r="L649">
            <v>0.62179305347505454</v>
          </cell>
        </row>
        <row r="650">
          <cell r="A650">
            <v>287</v>
          </cell>
          <cell r="F650">
            <v>0</v>
          </cell>
          <cell r="L650">
            <v>0.62179305347505454</v>
          </cell>
        </row>
        <row r="651">
          <cell r="A651">
            <v>288</v>
          </cell>
          <cell r="F651">
            <v>0</v>
          </cell>
          <cell r="L651">
            <v>0.62179305347505454</v>
          </cell>
        </row>
        <row r="652">
          <cell r="A652">
            <v>289</v>
          </cell>
          <cell r="F652">
            <v>0</v>
          </cell>
          <cell r="L652">
            <v>0.62179305347505454</v>
          </cell>
        </row>
        <row r="653">
          <cell r="A653">
            <v>290</v>
          </cell>
          <cell r="F653">
            <v>0</v>
          </cell>
          <cell r="L653">
            <v>0.62179305347505454</v>
          </cell>
        </row>
        <row r="654">
          <cell r="A654">
            <v>291</v>
          </cell>
          <cell r="F654">
            <v>0</v>
          </cell>
          <cell r="L654">
            <v>0.62179305347505454</v>
          </cell>
        </row>
        <row r="655">
          <cell r="A655">
            <v>292</v>
          </cell>
          <cell r="F655">
            <v>0</v>
          </cell>
          <cell r="L655">
            <v>0.62179305347505454</v>
          </cell>
        </row>
        <row r="656">
          <cell r="A656">
            <v>293</v>
          </cell>
          <cell r="F656">
            <v>0</v>
          </cell>
          <cell r="L656">
            <v>0.62179305347505454</v>
          </cell>
        </row>
        <row r="657">
          <cell r="A657">
            <v>294</v>
          </cell>
          <cell r="F657">
            <v>0</v>
          </cell>
          <cell r="L657">
            <v>0.62179305347505454</v>
          </cell>
        </row>
        <row r="658">
          <cell r="A658">
            <v>295</v>
          </cell>
          <cell r="F658">
            <v>0</v>
          </cell>
          <cell r="L658">
            <v>0.62179305347505454</v>
          </cell>
        </row>
        <row r="659">
          <cell r="A659">
            <v>296</v>
          </cell>
          <cell r="F659">
            <v>0</v>
          </cell>
          <cell r="L659">
            <v>0.62179305347505454</v>
          </cell>
        </row>
        <row r="660">
          <cell r="A660">
            <v>297</v>
          </cell>
          <cell r="F660">
            <v>0</v>
          </cell>
          <cell r="L660">
            <v>0.62179305347505454</v>
          </cell>
        </row>
        <row r="661">
          <cell r="A661">
            <v>298</v>
          </cell>
          <cell r="F661">
            <v>0</v>
          </cell>
          <cell r="L661">
            <v>0.62179305347505454</v>
          </cell>
        </row>
        <row r="662">
          <cell r="A662">
            <v>299</v>
          </cell>
          <cell r="F662">
            <v>0</v>
          </cell>
          <cell r="L662">
            <v>0.62179305347505454</v>
          </cell>
        </row>
        <row r="663">
          <cell r="A663">
            <v>300</v>
          </cell>
          <cell r="F663">
            <v>0</v>
          </cell>
          <cell r="L663">
            <v>0.62179305347505454</v>
          </cell>
        </row>
        <row r="664">
          <cell r="A664">
            <v>301</v>
          </cell>
          <cell r="F664">
            <v>0</v>
          </cell>
          <cell r="L664">
            <v>0.62179305347505454</v>
          </cell>
        </row>
        <row r="665">
          <cell r="A665">
            <v>302</v>
          </cell>
          <cell r="F665">
            <v>0</v>
          </cell>
          <cell r="L665">
            <v>0.62179305347505454</v>
          </cell>
        </row>
        <row r="666">
          <cell r="A666">
            <v>303</v>
          </cell>
          <cell r="F666">
            <v>0</v>
          </cell>
          <cell r="L666">
            <v>0.62179305347505454</v>
          </cell>
        </row>
        <row r="667">
          <cell r="A667">
            <v>304</v>
          </cell>
          <cell r="F667">
            <v>0</v>
          </cell>
          <cell r="L667">
            <v>0.62179305347505465</v>
          </cell>
        </row>
        <row r="668">
          <cell r="A668">
            <v>305</v>
          </cell>
          <cell r="F668">
            <v>0</v>
          </cell>
          <cell r="L668">
            <v>0.62179305347505465</v>
          </cell>
        </row>
        <row r="669">
          <cell r="A669">
            <v>306</v>
          </cell>
          <cell r="F669">
            <v>0</v>
          </cell>
          <cell r="L669">
            <v>0.62179305347505465</v>
          </cell>
        </row>
        <row r="670">
          <cell r="A670">
            <v>307</v>
          </cell>
          <cell r="F670">
            <v>0</v>
          </cell>
          <cell r="L670">
            <v>0.62179305347505465</v>
          </cell>
        </row>
        <row r="671">
          <cell r="A671">
            <v>308</v>
          </cell>
          <cell r="F671">
            <v>0</v>
          </cell>
          <cell r="L671">
            <v>0.62179305347505465</v>
          </cell>
        </row>
        <row r="672">
          <cell r="A672">
            <v>309</v>
          </cell>
          <cell r="F672">
            <v>0</v>
          </cell>
          <cell r="L672">
            <v>0.62179305347505465</v>
          </cell>
        </row>
        <row r="673">
          <cell r="A673">
            <v>310</v>
          </cell>
          <cell r="F673">
            <v>0</v>
          </cell>
          <cell r="L673">
            <v>0.62179305347505465</v>
          </cell>
        </row>
        <row r="674">
          <cell r="A674">
            <v>311</v>
          </cell>
          <cell r="F674">
            <v>0</v>
          </cell>
          <cell r="L674">
            <v>0.62179305347505465</v>
          </cell>
        </row>
        <row r="675">
          <cell r="A675">
            <v>312</v>
          </cell>
          <cell r="F675">
            <v>0</v>
          </cell>
          <cell r="L675">
            <v>0.62179305347505465</v>
          </cell>
        </row>
        <row r="676">
          <cell r="A676">
            <v>313</v>
          </cell>
          <cell r="F676">
            <v>0</v>
          </cell>
          <cell r="L676">
            <v>0.62179305347505465</v>
          </cell>
        </row>
        <row r="677">
          <cell r="A677">
            <v>314</v>
          </cell>
          <cell r="F677">
            <v>0</v>
          </cell>
          <cell r="L677">
            <v>0.62179305347505465</v>
          </cell>
        </row>
        <row r="678">
          <cell r="A678">
            <v>315</v>
          </cell>
          <cell r="F678">
            <v>0</v>
          </cell>
          <cell r="L678">
            <v>0.62179305347505465</v>
          </cell>
        </row>
        <row r="679">
          <cell r="A679">
            <v>316</v>
          </cell>
          <cell r="F679">
            <v>0</v>
          </cell>
          <cell r="L679">
            <v>0.62179305347505442</v>
          </cell>
        </row>
        <row r="680">
          <cell r="A680">
            <v>317</v>
          </cell>
          <cell r="F680">
            <v>0</v>
          </cell>
          <cell r="L680">
            <v>0.62179305347505442</v>
          </cell>
        </row>
        <row r="681">
          <cell r="A681">
            <v>318</v>
          </cell>
          <cell r="F681">
            <v>0</v>
          </cell>
          <cell r="L681">
            <v>0.62179305347505442</v>
          </cell>
        </row>
        <row r="682">
          <cell r="A682">
            <v>319</v>
          </cell>
          <cell r="F682">
            <v>0</v>
          </cell>
          <cell r="L682">
            <v>0.62179305347505442</v>
          </cell>
        </row>
        <row r="683">
          <cell r="A683">
            <v>320</v>
          </cell>
          <cell r="F683">
            <v>0</v>
          </cell>
          <cell r="L683">
            <v>0.62179305347505442</v>
          </cell>
        </row>
        <row r="684">
          <cell r="A684">
            <v>321</v>
          </cell>
          <cell r="F684">
            <v>0</v>
          </cell>
          <cell r="L684">
            <v>0.62179305347505442</v>
          </cell>
        </row>
        <row r="685">
          <cell r="A685">
            <v>322</v>
          </cell>
          <cell r="F685">
            <v>0</v>
          </cell>
          <cell r="L685">
            <v>0.62179305347505442</v>
          </cell>
        </row>
        <row r="686">
          <cell r="A686">
            <v>323</v>
          </cell>
          <cell r="F686">
            <v>0</v>
          </cell>
          <cell r="L686">
            <v>0.62179305347505442</v>
          </cell>
        </row>
        <row r="687">
          <cell r="A687">
            <v>324</v>
          </cell>
          <cell r="F687">
            <v>0</v>
          </cell>
          <cell r="L687">
            <v>0.62179305347505442</v>
          </cell>
        </row>
        <row r="688">
          <cell r="A688">
            <v>325</v>
          </cell>
          <cell r="F688">
            <v>0</v>
          </cell>
          <cell r="L688">
            <v>0.62179305347505442</v>
          </cell>
        </row>
        <row r="689">
          <cell r="A689">
            <v>326</v>
          </cell>
          <cell r="F689">
            <v>0</v>
          </cell>
          <cell r="L689">
            <v>0.62179305347505442</v>
          </cell>
        </row>
        <row r="690">
          <cell r="A690">
            <v>327</v>
          </cell>
          <cell r="F690">
            <v>0</v>
          </cell>
          <cell r="L690">
            <v>0.62179305347505442</v>
          </cell>
        </row>
        <row r="691">
          <cell r="A691">
            <v>328</v>
          </cell>
          <cell r="F691">
            <v>0</v>
          </cell>
          <cell r="L691">
            <v>0.62179305347505454</v>
          </cell>
        </row>
        <row r="692">
          <cell r="A692">
            <v>329</v>
          </cell>
          <cell r="F692">
            <v>0</v>
          </cell>
          <cell r="L692">
            <v>0.62179305347505454</v>
          </cell>
        </row>
        <row r="693">
          <cell r="A693">
            <v>330</v>
          </cell>
          <cell r="F693">
            <v>0</v>
          </cell>
          <cell r="L693">
            <v>0.62179305347505454</v>
          </cell>
        </row>
        <row r="694">
          <cell r="A694">
            <v>331</v>
          </cell>
          <cell r="F694">
            <v>0</v>
          </cell>
          <cell r="L694">
            <v>0.62179305347505454</v>
          </cell>
        </row>
        <row r="695">
          <cell r="A695">
            <v>332</v>
          </cell>
          <cell r="F695">
            <v>0</v>
          </cell>
          <cell r="L695">
            <v>0.62179305347505454</v>
          </cell>
        </row>
        <row r="696">
          <cell r="A696">
            <v>333</v>
          </cell>
          <cell r="F696">
            <v>0</v>
          </cell>
          <cell r="L696">
            <v>0.62179305347505454</v>
          </cell>
        </row>
        <row r="697">
          <cell r="A697">
            <v>334</v>
          </cell>
          <cell r="F697">
            <v>0</v>
          </cell>
          <cell r="L697">
            <v>0.62179305347505454</v>
          </cell>
        </row>
        <row r="698">
          <cell r="A698">
            <v>335</v>
          </cell>
          <cell r="F698">
            <v>0</v>
          </cell>
          <cell r="L698">
            <v>0.62179305347505454</v>
          </cell>
        </row>
        <row r="699">
          <cell r="A699">
            <v>336</v>
          </cell>
          <cell r="F699">
            <v>0</v>
          </cell>
          <cell r="L699">
            <v>0.62179305347505454</v>
          </cell>
        </row>
        <row r="700">
          <cell r="A700">
            <v>337</v>
          </cell>
          <cell r="F700">
            <v>0</v>
          </cell>
          <cell r="L700">
            <v>0.62179305347505454</v>
          </cell>
        </row>
        <row r="701">
          <cell r="A701">
            <v>338</v>
          </cell>
          <cell r="F701">
            <v>0</v>
          </cell>
          <cell r="L701">
            <v>0.62179305347505454</v>
          </cell>
        </row>
        <row r="702">
          <cell r="A702">
            <v>339</v>
          </cell>
          <cell r="F702">
            <v>0</v>
          </cell>
          <cell r="L702">
            <v>0.62179305347505454</v>
          </cell>
        </row>
        <row r="703">
          <cell r="A703">
            <v>340</v>
          </cell>
          <cell r="F703">
            <v>0</v>
          </cell>
          <cell r="L703">
            <v>0.62179305347505454</v>
          </cell>
        </row>
        <row r="704">
          <cell r="A704">
            <v>341</v>
          </cell>
          <cell r="F704">
            <v>0</v>
          </cell>
          <cell r="L704">
            <v>0.62179305347505454</v>
          </cell>
        </row>
        <row r="705">
          <cell r="A705">
            <v>342</v>
          </cell>
          <cell r="F705">
            <v>0</v>
          </cell>
          <cell r="L705">
            <v>0.62179305347505454</v>
          </cell>
        </row>
        <row r="706">
          <cell r="A706">
            <v>343</v>
          </cell>
          <cell r="F706">
            <v>0</v>
          </cell>
          <cell r="L706">
            <v>0.62179305347505454</v>
          </cell>
        </row>
        <row r="707">
          <cell r="A707">
            <v>344</v>
          </cell>
          <cell r="F707">
            <v>0</v>
          </cell>
          <cell r="L707">
            <v>0.62179305347505454</v>
          </cell>
        </row>
        <row r="708">
          <cell r="A708">
            <v>345</v>
          </cell>
          <cell r="F708">
            <v>0</v>
          </cell>
          <cell r="L708">
            <v>0.62179305347505454</v>
          </cell>
        </row>
        <row r="709">
          <cell r="A709">
            <v>346</v>
          </cell>
          <cell r="F709">
            <v>0</v>
          </cell>
          <cell r="L709">
            <v>0.62179305347505465</v>
          </cell>
        </row>
        <row r="710">
          <cell r="A710">
            <v>347</v>
          </cell>
          <cell r="F710">
            <v>0</v>
          </cell>
          <cell r="L710">
            <v>0.62179305347505465</v>
          </cell>
        </row>
        <row r="711">
          <cell r="A711">
            <v>348</v>
          </cell>
          <cell r="F711">
            <v>0</v>
          </cell>
          <cell r="L711">
            <v>0.62179305347505465</v>
          </cell>
        </row>
        <row r="712">
          <cell r="A712">
            <v>349</v>
          </cell>
          <cell r="F712">
            <v>0</v>
          </cell>
          <cell r="L712">
            <v>0.62179305347505465</v>
          </cell>
        </row>
        <row r="713">
          <cell r="A713">
            <v>350</v>
          </cell>
          <cell r="F713">
            <v>0</v>
          </cell>
          <cell r="L713">
            <v>0.62179305347505465</v>
          </cell>
        </row>
        <row r="714">
          <cell r="A714">
            <v>351</v>
          </cell>
          <cell r="F714">
            <v>0</v>
          </cell>
          <cell r="L714">
            <v>0.62179305347505465</v>
          </cell>
        </row>
        <row r="715">
          <cell r="A715">
            <v>352</v>
          </cell>
          <cell r="F715">
            <v>0</v>
          </cell>
          <cell r="L715">
            <v>0.62179305347505465</v>
          </cell>
        </row>
        <row r="716">
          <cell r="A716">
            <v>353</v>
          </cell>
          <cell r="F716">
            <v>0</v>
          </cell>
          <cell r="L716">
            <v>0.62179305347505465</v>
          </cell>
        </row>
        <row r="717">
          <cell r="A717">
            <v>354</v>
          </cell>
          <cell r="F717">
            <v>0</v>
          </cell>
          <cell r="L717">
            <v>0.62179305347505465</v>
          </cell>
        </row>
        <row r="718">
          <cell r="A718">
            <v>355</v>
          </cell>
          <cell r="F718">
            <v>0</v>
          </cell>
          <cell r="L718">
            <v>0.62179305347505465</v>
          </cell>
        </row>
        <row r="719">
          <cell r="A719">
            <v>356</v>
          </cell>
          <cell r="F719">
            <v>0</v>
          </cell>
          <cell r="L719">
            <v>0.62179305347505465</v>
          </cell>
        </row>
        <row r="720">
          <cell r="A720">
            <v>357</v>
          </cell>
          <cell r="F720">
            <v>0</v>
          </cell>
          <cell r="L720">
            <v>0.62179305347505465</v>
          </cell>
        </row>
        <row r="721">
          <cell r="A721">
            <v>358</v>
          </cell>
          <cell r="F721">
            <v>0</v>
          </cell>
          <cell r="L721">
            <v>0.62179305347505454</v>
          </cell>
        </row>
        <row r="722">
          <cell r="A722">
            <v>359</v>
          </cell>
          <cell r="F722">
            <v>0</v>
          </cell>
          <cell r="L722">
            <v>0.62179305347505454</v>
          </cell>
        </row>
        <row r="723">
          <cell r="A723">
            <v>360</v>
          </cell>
          <cell r="F723">
            <v>0</v>
          </cell>
          <cell r="L723">
            <v>0.62179305347505454</v>
          </cell>
        </row>
      </sheetData>
    </sheetDataSet>
  </externalBook>
</externalLink>
</file>

<file path=xl/persons/person.xml><?xml version="1.0" encoding="utf-8"?>
<personList xmlns="http://schemas.microsoft.com/office/spreadsheetml/2018/threadedcomments" xmlns:x="http://schemas.openxmlformats.org/spreadsheetml/2006/main">
  <person displayName="Abigail Summerfield" id="{01491EBB-A224-4771-924D-20B2A458FD0A}" userId="S::abi.summerfield@uwtsd.ac.uk::ca5258b9-f1a4-4ad2-af5d-1c126a171107"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1491EBB-A224-4771-924D-20B2A458FD0A}" id="{43012C59-5524-4184-90D0-D44CF840AA78}">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5.xml"/><Relationship Id="rId4"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5536-13C1-4388-B8B0-7E22B4380CBF}">
  <dimension ref="A1"/>
  <sheetViews>
    <sheetView tabSelected="1" workbookViewId="0">
      <selection activeCell="L25" sqref="L25"/>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1D1AD-EC14-44F8-A6CE-C3D2FA06D2EA}">
  <dimension ref="A1:G9"/>
  <sheetViews>
    <sheetView topLeftCell="A2" zoomScale="60" zoomScaleNormal="60" workbookViewId="0">
      <selection activeCell="N20" sqref="N20"/>
    </sheetView>
  </sheetViews>
  <sheetFormatPr defaultRowHeight="16.8" customHeight="1" x14ac:dyDescent="0.3"/>
  <cols>
    <col min="1" max="1" width="21.88671875" customWidth="1"/>
    <col min="2" max="2" width="12.77734375" customWidth="1"/>
    <col min="3" max="3" width="14.33203125" customWidth="1"/>
    <col min="5" max="5" width="19.21875" customWidth="1"/>
    <col min="6" max="6" width="13.109375" customWidth="1"/>
    <col min="7" max="7" width="24" customWidth="1"/>
  </cols>
  <sheetData>
    <row r="1" spans="1:7" ht="16.8" customHeight="1" thickBot="1" x14ac:dyDescent="0.35">
      <c r="A1" s="168" t="s">
        <v>34</v>
      </c>
      <c r="B1" s="169" t="s">
        <v>35</v>
      </c>
      <c r="C1" s="170" t="s">
        <v>124</v>
      </c>
      <c r="E1" s="185" t="s">
        <v>36</v>
      </c>
      <c r="F1" s="173" t="s">
        <v>125</v>
      </c>
      <c r="G1" s="174" t="s">
        <v>126</v>
      </c>
    </row>
    <row r="2" spans="1:7" ht="16.8" customHeight="1" x14ac:dyDescent="0.3">
      <c r="A2" s="167" t="s">
        <v>37</v>
      </c>
      <c r="B2" s="163">
        <v>2130</v>
      </c>
      <c r="C2" s="120">
        <f>B2/1000</f>
        <v>2.13</v>
      </c>
      <c r="E2" s="171" t="s">
        <v>12</v>
      </c>
      <c r="F2" s="175">
        <v>8.745E-2</v>
      </c>
      <c r="G2" s="176" t="s">
        <v>13</v>
      </c>
    </row>
    <row r="3" spans="1:7" ht="16.8" customHeight="1" x14ac:dyDescent="0.3">
      <c r="A3" s="160" t="s">
        <v>40</v>
      </c>
      <c r="B3" s="62">
        <v>2098</v>
      </c>
      <c r="C3" s="72">
        <f>B3/1000</f>
        <v>2.0979999999999999</v>
      </c>
      <c r="E3" s="160" t="s">
        <v>14</v>
      </c>
      <c r="F3" s="177">
        <v>8.3099999999999993E-2</v>
      </c>
      <c r="G3" s="135" t="s">
        <v>13</v>
      </c>
    </row>
    <row r="4" spans="1:7" ht="16.8" customHeight="1" x14ac:dyDescent="0.3">
      <c r="A4" s="161" t="s">
        <v>44</v>
      </c>
      <c r="B4" s="164">
        <v>47</v>
      </c>
      <c r="C4" s="72">
        <v>4.7E-2</v>
      </c>
      <c r="E4" s="160" t="s">
        <v>45</v>
      </c>
      <c r="F4" s="178" t="s">
        <v>46</v>
      </c>
      <c r="G4" s="135"/>
    </row>
    <row r="5" spans="1:7" ht="16.8" customHeight="1" x14ac:dyDescent="0.3">
      <c r="A5" s="161" t="s">
        <v>50</v>
      </c>
      <c r="B5" s="165">
        <v>34</v>
      </c>
      <c r="C5" s="72">
        <v>3.4000000000000002E-2</v>
      </c>
      <c r="E5" s="160" t="s">
        <v>51</v>
      </c>
      <c r="F5" s="179">
        <v>0.14624999999999999</v>
      </c>
      <c r="G5" s="135" t="s">
        <v>13</v>
      </c>
    </row>
    <row r="6" spans="1:7" ht="16.8" customHeight="1" thickBot="1" x14ac:dyDescent="0.35">
      <c r="A6" s="161" t="s">
        <v>54</v>
      </c>
      <c r="B6" s="165">
        <v>41</v>
      </c>
      <c r="C6" s="72">
        <v>4.1000000000000002E-2</v>
      </c>
      <c r="E6" s="172" t="s">
        <v>55</v>
      </c>
      <c r="F6" s="179">
        <f>F3/2</f>
        <v>4.1549999999999997E-2</v>
      </c>
      <c r="G6" s="135" t="s">
        <v>13</v>
      </c>
    </row>
    <row r="7" spans="1:7" ht="16.8" customHeight="1" x14ac:dyDescent="0.3">
      <c r="A7" s="161" t="s">
        <v>58</v>
      </c>
      <c r="B7" s="165">
        <v>34</v>
      </c>
      <c r="C7" s="72">
        <v>3.4000000000000002E-2</v>
      </c>
    </row>
    <row r="8" spans="1:7" ht="16.8" customHeight="1" x14ac:dyDescent="0.3">
      <c r="A8" s="161" t="s">
        <v>61</v>
      </c>
      <c r="B8" s="166">
        <v>10</v>
      </c>
      <c r="C8" s="72">
        <v>0.01</v>
      </c>
    </row>
    <row r="9" spans="1:7" ht="16.8" customHeight="1" thickBot="1" x14ac:dyDescent="0.35">
      <c r="A9" s="162" t="s">
        <v>64</v>
      </c>
      <c r="B9" s="58">
        <v>33</v>
      </c>
      <c r="C9" s="72">
        <v>3.3000000000000002E-2</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363"/>
  <sheetViews>
    <sheetView zoomScaleNormal="100" workbookViewId="0">
      <selection activeCell="Q6" sqref="Q6"/>
    </sheetView>
  </sheetViews>
  <sheetFormatPr defaultColWidth="8.88671875" defaultRowHeight="14.4" x14ac:dyDescent="0.3"/>
  <cols>
    <col min="2" max="2" width="15.44140625" bestFit="1" customWidth="1"/>
    <col min="3" max="3" width="12.44140625" bestFit="1" customWidth="1"/>
    <col min="4" max="4" width="8.44140625" customWidth="1"/>
    <col min="5" max="5" width="12" hidden="1" customWidth="1"/>
    <col min="6" max="6" width="9.109375" hidden="1" customWidth="1"/>
    <col min="7" max="7" width="3.33203125" customWidth="1"/>
    <col min="8" max="8" width="11.44140625" style="12" bestFit="1" customWidth="1"/>
    <col min="9" max="9" width="15" style="12" customWidth="1"/>
    <col min="10" max="10" width="14.88671875" style="12" customWidth="1"/>
    <col min="11" max="12" width="14.109375" style="12" customWidth="1"/>
    <col min="13" max="13" width="15.5546875" style="28" customWidth="1"/>
    <col min="14" max="14" width="16.6640625" style="12" customWidth="1"/>
    <col min="15" max="15" width="17.88671875" customWidth="1"/>
    <col min="16" max="16" width="19" customWidth="1"/>
  </cols>
  <sheetData>
    <row r="1" spans="2:16" x14ac:dyDescent="0.3">
      <c r="B1" s="139" t="s">
        <v>0</v>
      </c>
      <c r="C1" s="139"/>
      <c r="D1" s="139"/>
      <c r="H1" s="137" t="s">
        <v>1</v>
      </c>
      <c r="I1" s="137" t="s">
        <v>2</v>
      </c>
      <c r="J1" s="137" t="s">
        <v>3</v>
      </c>
      <c r="K1" s="137" t="s">
        <v>4</v>
      </c>
      <c r="L1" s="137" t="s">
        <v>3</v>
      </c>
      <c r="M1" s="138" t="s">
        <v>4</v>
      </c>
      <c r="N1" s="137" t="s">
        <v>120</v>
      </c>
      <c r="O1" s="137" t="s">
        <v>116</v>
      </c>
      <c r="P1" s="137" t="s">
        <v>117</v>
      </c>
    </row>
    <row r="2" spans="2:16" ht="15" thickBot="1" x14ac:dyDescent="0.35">
      <c r="H2" s="135" t="s">
        <v>118</v>
      </c>
      <c r="I2" s="135" t="s">
        <v>5</v>
      </c>
      <c r="J2" s="135" t="s">
        <v>6</v>
      </c>
      <c r="K2" s="135" t="s">
        <v>7</v>
      </c>
      <c r="L2" s="135" t="s">
        <v>8</v>
      </c>
      <c r="M2" s="136" t="s">
        <v>9</v>
      </c>
      <c r="N2" s="135" t="s">
        <v>119</v>
      </c>
      <c r="O2" s="135" t="s">
        <v>8</v>
      </c>
      <c r="P2" s="135" t="s">
        <v>8</v>
      </c>
    </row>
    <row r="3" spans="2:16" x14ac:dyDescent="0.3">
      <c r="B3" s="1" t="s">
        <v>10</v>
      </c>
      <c r="C3" s="20">
        <v>10.8</v>
      </c>
      <c r="D3" s="6"/>
      <c r="E3" s="14" t="s">
        <v>11</v>
      </c>
      <c r="F3" s="8"/>
      <c r="G3" s="5"/>
      <c r="H3" s="12">
        <v>-180</v>
      </c>
      <c r="I3" s="18">
        <f xml:space="preserve"> ($C$5/2)*(1 - COS(RADIANS(H3))) + ($C$8 - SQRT($C$8^2 - (($C$5/2)*SIN(RADIANS(H3)))^2))</f>
        <v>83.1</v>
      </c>
      <c r="J3" s="18">
        <f>(
 ($C$5/2)*SIN(RADIANS(H3))
 +
 (($C$5/2)^2 * SIN(RADIANS(H3)) * COS(RADIANS(H3))) /
   SQRT($C$8^2 - (($C$5/2)*SIN(RADIANS(H3)))^2)
) * (PI()/180)</f>
        <v>-6.3604511180893938E-17</v>
      </c>
      <c r="K3" s="38">
        <f>(
 ($C$5/2)*COS(RADIANS(H3))
 +
 ( ($C$5/2)^2 * COS(2*RADIANS(H3)) ) / SQRT($C$8^2 - (($C$5/2)*SIN(RADIANS(H3)))^2)
 +
 ( ($C$5/2)^4 * (SIN(RADIANS(H3))^2) * (COS(RADIANS(H3))^2) ) / ( SQRT($C$8^2 - (($C$5/2)*SIN(RADIANS(H3)))^2)^3 )
) * (PI()/180)^2</f>
        <v>-9.0610091763201461E-3</v>
      </c>
      <c r="L3" s="18">
        <f>(($C$5/2)/1000)*($C$11*2*PI()/60)*(SIN(RADIANS(H3))+(($C$5/2)/$C$8)*SIN(2*RADIANS(H3)))</f>
        <v>-9.2071630511712334E-16</v>
      </c>
      <c r="M3" s="39">
        <f>(($C$5/2)/1000)*($C$11*2*PI()/60)^2*(COS(RADIANS(H3))+2*(($C$5/2)/$C$8)*COS(2*RADIANS(H3)))</f>
        <v>-3147.9347868494701</v>
      </c>
      <c r="N3" s="12">
        <f>(((PI()*$C$4^2/4*(($C$5/2)*(1-COS(RADIANS(H3)))+$C$8-SQRT($C$8^2-($C$5/2)^2*SIN(RADIANS(H3))^2)))/1000)*4+$C$6)/4</f>
        <v>508.25639014223145</v>
      </c>
      <c r="O3" s="18">
        <f>$C$10</f>
        <v>11.079718735154428</v>
      </c>
      <c r="P3" s="12" cm="1">
        <f t="array" ref="P3">MAX(ABS($L$3:$L$363))</f>
        <v>19.577733395790943</v>
      </c>
    </row>
    <row r="4" spans="2:16" x14ac:dyDescent="0.3">
      <c r="B4" s="2" t="s">
        <v>12</v>
      </c>
      <c r="C4" s="19">
        <v>87.45</v>
      </c>
      <c r="D4" s="7" t="s">
        <v>5</v>
      </c>
      <c r="E4" s="15">
        <f>C4/1000</f>
        <v>8.745E-2</v>
      </c>
      <c r="F4" s="9" t="s">
        <v>13</v>
      </c>
      <c r="G4" s="5"/>
      <c r="H4" s="12">
        <v>-179</v>
      </c>
      <c r="I4" s="18">
        <f t="shared" ref="I4:I67" si="0" xml:space="preserve"> ($C$5/2)*(1 - COS(RADIANS(H4))) + ($C$8 - SQRT($C$8^2 - (($C$5/2)*SIN(RADIANS(H4)))^2))</f>
        <v>83.095469484553163</v>
      </c>
      <c r="J4" s="18">
        <f t="shared" ref="J4:J67" si="1">(
 ($C$5/2)*SIN(RADIANS(H4))
 +
 (($C$5/2)^2 * SIN(RADIANS(H4)) * COS(RADIANS(H4))) /
   SQRT($C$8^2 - (($C$5/2)*SIN(RADIANS(H4)))^2)
) * (PI()/180)</f>
        <v>-9.0610526037191823E-3</v>
      </c>
      <c r="K4" s="38">
        <f t="shared" ref="K4:K67" si="2">(
 ($C$5/2)*COS(RADIANS(H4))
 +
 ( ($C$5/2)^2 * COS(2*RADIANS(H4)) ) / SQRT($C$8^2 - (($C$5/2)*SIN(RADIANS(H4)))^2)
 +
 ( ($C$5/2)^4 * (SIN(RADIANS(H4))^2) * (COS(RADIANS(H4))^2) ) / ( SQRT($C$8^2 - (($C$5/2)*SIN(RADIANS(H4)))^2)^3 )
) * (PI()/180)^2</f>
        <v>-9.0611394144150537E-3</v>
      </c>
      <c r="L4" s="18">
        <f t="shared" ref="L4:L67" si="3">(($C$5/2)/1000)*($C$11*2*PI()/60)*(SIN(RADIANS(H4))+(($C$5/2)/$C$8)*SIN(2*RADIANS(H4)))</f>
        <v>-0.13118357698005992</v>
      </c>
      <c r="M4" s="39">
        <f t="shared" ref="M4:M67" si="4">(($C$5/2)/1000)*($C$11*2*PI()/60)^2*(COS(RADIANS(H4))+2*(($C$5/2)/$C$8)*COS(2*RADIANS(H4)))</f>
        <v>-3149.3478776441093</v>
      </c>
      <c r="N4" s="12">
        <f t="shared" ref="N4:N67" si="5">(((PI()*$C$4^2/4*(($C$5/2)*(1-COS(RADIANS(H4)))+$C$8-SQRT($C$8^2-($C$5/2)^2*SIN(RADIANS(H4))^2)))/1000)*4+$C$6)/4</f>
        <v>508.22917835137162</v>
      </c>
      <c r="O4" s="18">
        <f t="shared" ref="O4:O67" si="6">$C$10</f>
        <v>11.079718735154428</v>
      </c>
      <c r="P4" s="12" cm="1">
        <f t="array" ref="P4">MAX(ABS($L$3:$L$363))</f>
        <v>19.577733395790943</v>
      </c>
    </row>
    <row r="5" spans="2:16" x14ac:dyDescent="0.3">
      <c r="B5" s="2" t="s">
        <v>14</v>
      </c>
      <c r="C5" s="19">
        <v>83.1</v>
      </c>
      <c r="D5" s="7" t="s">
        <v>5</v>
      </c>
      <c r="E5" s="15">
        <f>C5/1000</f>
        <v>8.3099999999999993E-2</v>
      </c>
      <c r="F5" s="3" t="s">
        <v>13</v>
      </c>
      <c r="G5" s="5"/>
      <c r="H5" s="12">
        <v>-178</v>
      </c>
      <c r="I5" s="18">
        <f t="shared" si="0"/>
        <v>83.081877808084755</v>
      </c>
      <c r="J5" s="18">
        <f t="shared" si="1"/>
        <v>-1.812236524259753E-2</v>
      </c>
      <c r="K5" s="38">
        <f t="shared" si="2"/>
        <v>-9.0615288055983876E-3</v>
      </c>
      <c r="L5" s="18">
        <f t="shared" si="3"/>
        <v>-0.26248487352180327</v>
      </c>
      <c r="M5" s="39">
        <f t="shared" si="4"/>
        <v>-3153.5844138226676</v>
      </c>
      <c r="N5" s="12">
        <f t="shared" si="5"/>
        <v>508.14754219719993</v>
      </c>
      <c r="O5" s="18">
        <f t="shared" si="6"/>
        <v>11.079718735154428</v>
      </c>
      <c r="P5" s="12" cm="1">
        <f t="array" ref="P5">MAX(ABS($L$3:$L$363))</f>
        <v>19.577733395790943</v>
      </c>
    </row>
    <row r="6" spans="2:16" x14ac:dyDescent="0.3">
      <c r="B6" s="2" t="s">
        <v>15</v>
      </c>
      <c r="C6" s="19">
        <v>36.520000000000003</v>
      </c>
      <c r="D6" s="7" t="s">
        <v>16</v>
      </c>
      <c r="E6" s="16">
        <f>C6/1000000</f>
        <v>3.6520000000000003E-5</v>
      </c>
      <c r="F6" s="13" t="s">
        <v>17</v>
      </c>
      <c r="G6" s="5"/>
      <c r="H6" s="12">
        <v>-177</v>
      </c>
      <c r="I6" s="18">
        <f t="shared" si="0"/>
        <v>83.059224581534465</v>
      </c>
      <c r="J6" s="18">
        <f t="shared" si="1"/>
        <v>-2.7184195305501757E-2</v>
      </c>
      <c r="K6" s="38">
        <f t="shared" si="2"/>
        <v>-9.0621733802989258E-3</v>
      </c>
      <c r="L6" s="18">
        <f t="shared" si="3"/>
        <v>-0.3940213812203871</v>
      </c>
      <c r="M6" s="39">
        <f t="shared" si="4"/>
        <v>-3160.636190411758</v>
      </c>
      <c r="N6" s="12">
        <f t="shared" si="5"/>
        <v>508.01147934289042</v>
      </c>
      <c r="O6" s="18">
        <f t="shared" si="6"/>
        <v>11.079718735154428</v>
      </c>
      <c r="P6" s="12" cm="1">
        <f t="array" ref="P6">MAX(ABS($L$3:$L$363))</f>
        <v>19.577733395790943</v>
      </c>
    </row>
    <row r="7" spans="2:16" x14ac:dyDescent="0.3">
      <c r="B7" s="2" t="s">
        <v>18</v>
      </c>
      <c r="C7" s="19">
        <v>4</v>
      </c>
      <c r="D7" s="7"/>
      <c r="E7" s="16"/>
      <c r="F7" s="13"/>
      <c r="G7" s="5"/>
      <c r="H7" s="12">
        <v>-176</v>
      </c>
      <c r="I7" s="18">
        <f t="shared" si="0"/>
        <v>83.027509160878935</v>
      </c>
      <c r="J7" s="18">
        <f t="shared" si="1"/>
        <v>-3.6246794888184011E-2</v>
      </c>
      <c r="K7" s="38">
        <f t="shared" si="2"/>
        <v>-9.0630665216817306E-3</v>
      </c>
      <c r="L7" s="18">
        <f t="shared" si="3"/>
        <v>-0.52591013604143932</v>
      </c>
      <c r="M7" s="39">
        <f t="shared" si="4"/>
        <v>-3170.489544593519</v>
      </c>
      <c r="N7" s="12">
        <f t="shared" si="5"/>
        <v>507.82098592022334</v>
      </c>
      <c r="O7" s="18">
        <f t="shared" si="6"/>
        <v>11.079718735154428</v>
      </c>
      <c r="P7" s="12" cm="1">
        <f t="array" ref="P7">MAX(ABS($L$3:$L$363))</f>
        <v>19.577733395790943</v>
      </c>
    </row>
    <row r="8" spans="2:16" x14ac:dyDescent="0.3">
      <c r="B8" s="2" t="s">
        <v>19</v>
      </c>
      <c r="C8" s="21">
        <v>146.25</v>
      </c>
      <c r="D8" s="7" t="s">
        <v>5</v>
      </c>
      <c r="E8" s="16">
        <f>C8/1000</f>
        <v>0.14624999999999999</v>
      </c>
      <c r="F8" s="13" t="s">
        <v>13</v>
      </c>
      <c r="G8" s="5"/>
      <c r="H8" s="12">
        <v>-175</v>
      </c>
      <c r="I8" s="18">
        <f t="shared" si="0"/>
        <v>82.986730653748907</v>
      </c>
      <c r="J8" s="18">
        <f t="shared" si="1"/>
        <v>-4.5310408145407703E-2</v>
      </c>
      <c r="K8" s="38">
        <f t="shared" si="2"/>
        <v>-9.0641989643492592E-3</v>
      </c>
      <c r="L8" s="18">
        <f t="shared" si="3"/>
        <v>-0.65826749126462114</v>
      </c>
      <c r="M8" s="39">
        <f t="shared" si="4"/>
        <v>-3183.1253738964169</v>
      </c>
      <c r="N8" s="12">
        <f t="shared" si="5"/>
        <v>507.57605656933043</v>
      </c>
      <c r="O8" s="18">
        <f t="shared" si="6"/>
        <v>11.079718735154428</v>
      </c>
      <c r="P8" s="12" cm="1">
        <f t="array" ref="P8">MAX(ABS($L$3:$L$363))</f>
        <v>19.577733395790943</v>
      </c>
    </row>
    <row r="9" spans="2:16" ht="15" thickBot="1" x14ac:dyDescent="0.35">
      <c r="B9" s="23" t="s">
        <v>20</v>
      </c>
      <c r="C9" s="27">
        <f>(((PI()*(0.5*E4)^2)*E5))*1000000*C7</f>
        <v>1996.5055605689254</v>
      </c>
      <c r="D9" s="24" t="s">
        <v>16</v>
      </c>
      <c r="E9" s="17">
        <f>C9/1000000</f>
        <v>1.9965055605689255E-3</v>
      </c>
      <c r="F9" s="10" t="s">
        <v>17</v>
      </c>
      <c r="G9" s="5"/>
      <c r="H9" s="12">
        <v>-174</v>
      </c>
      <c r="I9" s="18">
        <f t="shared" si="0"/>
        <v>82.936887928694702</v>
      </c>
      <c r="J9" s="18">
        <f t="shared" si="1"/>
        <v>-5.437526864154018E-2</v>
      </c>
      <c r="K9" s="38">
        <f t="shared" si="2"/>
        <v>-9.0655587925738707E-3</v>
      </c>
      <c r="L9" s="18">
        <f t="shared" si="3"/>
        <v>-0.79120889133621741</v>
      </c>
      <c r="M9" s="39">
        <f t="shared" si="4"/>
        <v>-3198.5191616306906</v>
      </c>
      <c r="N9" s="12">
        <f t="shared" si="5"/>
        <v>507.27668449434651</v>
      </c>
      <c r="O9" s="18">
        <f t="shared" si="6"/>
        <v>11.079718735154428</v>
      </c>
      <c r="P9" s="12" cm="1">
        <f t="array" ref="P9">MAX(ABS($L$3:$L$363))</f>
        <v>19.577733395790943</v>
      </c>
    </row>
    <row r="10" spans="2:16" x14ac:dyDescent="0.3">
      <c r="B10" s="25" t="s">
        <v>21</v>
      </c>
      <c r="C10" s="26" cm="1">
        <f t="array" ref="C10">AVERAGE(ABS(L3:L182))</f>
        <v>11.079718735154428</v>
      </c>
      <c r="D10" s="8" t="s">
        <v>8</v>
      </c>
      <c r="E10" s="22"/>
      <c r="F10" s="11"/>
      <c r="G10" s="5"/>
      <c r="H10" s="12">
        <v>-173</v>
      </c>
      <c r="I10" s="18">
        <f t="shared" si="0"/>
        <v>82.87797962710205</v>
      </c>
      <c r="J10" s="18">
        <f t="shared" si="1"/>
        <v>-6.3441596699160413E-2</v>
      </c>
      <c r="K10" s="38">
        <f t="shared" si="2"/>
        <v>-9.0671314381125991E-3</v>
      </c>
      <c r="L10" s="18">
        <f t="shared" si="3"/>
        <v>-0.92484864693187863</v>
      </c>
      <c r="M10" s="39">
        <f t="shared" si="4"/>
        <v>-3216.641009536776</v>
      </c>
      <c r="N10" s="12">
        <f t="shared" si="5"/>
        <v>506.92286153498026</v>
      </c>
      <c r="O10" s="18">
        <f t="shared" si="6"/>
        <v>11.079718735154428</v>
      </c>
      <c r="P10" s="12" cm="1">
        <f t="array" ref="P10">MAX(ABS($L$3:$L$363))</f>
        <v>19.577733395790943</v>
      </c>
    </row>
    <row r="11" spans="2:16" ht="15" thickBot="1" x14ac:dyDescent="0.35">
      <c r="B11" s="4" t="s">
        <v>22</v>
      </c>
      <c r="C11" s="37">
        <v>4000</v>
      </c>
      <c r="D11" s="10"/>
      <c r="E11" s="36"/>
      <c r="F11" s="29"/>
      <c r="G11" s="5"/>
      <c r="H11" s="12">
        <v>-172</v>
      </c>
      <c r="I11" s="18">
        <f t="shared" si="0"/>
        <v>82.810004177760732</v>
      </c>
      <c r="J11" s="18">
        <f t="shared" si="1"/>
        <v>-7.2509596745302843E-2</v>
      </c>
      <c r="K11" s="38">
        <f t="shared" si="2"/>
        <v>-9.0688996776695559E-3</v>
      </c>
      <c r="L11" s="18">
        <f t="shared" si="3"/>
        <v>-1.0592997115293457</v>
      </c>
      <c r="M11" s="39">
        <f t="shared" si="4"/>
        <v>-3237.4556776060849</v>
      </c>
      <c r="N11" s="12">
        <f t="shared" si="5"/>
        <v>506.51457825401712</v>
      </c>
      <c r="O11" s="18">
        <f t="shared" si="6"/>
        <v>11.079718735154428</v>
      </c>
      <c r="P11" s="12" cm="1">
        <f t="array" ref="P11">MAX(ABS($L$3:$L$363))</f>
        <v>19.577733395790943</v>
      </c>
    </row>
    <row r="12" spans="2:16" x14ac:dyDescent="0.3">
      <c r="B12" s="30"/>
      <c r="C12" s="30"/>
      <c r="D12" s="30"/>
      <c r="H12" s="12">
        <v>-171</v>
      </c>
      <c r="I12" s="18">
        <f t="shared" si="0"/>
        <v>82.73295981408792</v>
      </c>
      <c r="J12" s="18">
        <f t="shared" si="1"/>
        <v>-8.1579454655017536E-2</v>
      </c>
      <c r="K12" s="38">
        <f t="shared" si="2"/>
        <v>-9.0708436300857235E-3</v>
      </c>
      <c r="L12" s="18">
        <f t="shared" si="3"/>
        <v>-1.1946734597889173</v>
      </c>
      <c r="M12" s="39">
        <f t="shared" si="4"/>
        <v>-3260.9226310245904</v>
      </c>
      <c r="N12" s="12">
        <f t="shared" si="5"/>
        <v>506.05182404077033</v>
      </c>
      <c r="O12" s="18">
        <f t="shared" si="6"/>
        <v>11.079718735154428</v>
      </c>
      <c r="P12" s="12" cm="1">
        <f t="array" ref="P12">MAX(ABS($L$3:$L$363))</f>
        <v>19.577733395790943</v>
      </c>
    </row>
    <row r="13" spans="2:16" x14ac:dyDescent="0.3">
      <c r="B13" s="30"/>
      <c r="C13" s="30"/>
      <c r="D13" s="30"/>
      <c r="H13" s="12">
        <v>-170</v>
      </c>
      <c r="I13" s="18">
        <f t="shared" si="0"/>
        <v>82.646844594009664</v>
      </c>
      <c r="J13" s="18">
        <f t="shared" si="1"/>
        <v>-9.0651335092022847E-2</v>
      </c>
      <c r="K13" s="38">
        <f t="shared" si="2"/>
        <v>-9.072940753350316E-3</v>
      </c>
      <c r="L13" s="18">
        <f t="shared" si="3"/>
        <v>-1.331079468037297</v>
      </c>
      <c r="M13" s="39">
        <f t="shared" si="4"/>
        <v>-3286.9960941808199</v>
      </c>
      <c r="N13" s="12">
        <f t="shared" si="5"/>
        <v>505.53458723049386</v>
      </c>
      <c r="O13" s="18">
        <f t="shared" si="6"/>
        <v>11.079718735154428</v>
      </c>
      <c r="P13" s="12" cm="1">
        <f t="array" ref="P13">MAX(ABS($L$3:$L$363))</f>
        <v>19.577733395790943</v>
      </c>
    </row>
    <row r="14" spans="2:16" x14ac:dyDescent="0.3">
      <c r="B14" s="30"/>
      <c r="C14" s="30"/>
      <c r="D14" s="30"/>
      <c r="H14" s="12">
        <v>-169</v>
      </c>
      <c r="I14" s="18">
        <f t="shared" si="0"/>
        <v>82.551656422503228</v>
      </c>
      <c r="J14" s="18">
        <f t="shared" si="1"/>
        <v>-9.9725378846326554E-2</v>
      </c>
      <c r="K14" s="38">
        <f t="shared" si="2"/>
        <v>-9.0751658415419902E-3</v>
      </c>
      <c r="L14" s="18">
        <f t="shared" si="3"/>
        <v>-1.468625297147828</v>
      </c>
      <c r="M14" s="39">
        <f t="shared" si="4"/>
        <v>-3315.625111671025</v>
      </c>
      <c r="N14" s="12">
        <f t="shared" si="5"/>
        <v>504.96285523978082</v>
      </c>
      <c r="O14" s="18">
        <f t="shared" si="6"/>
        <v>11.079718735154428</v>
      </c>
      <c r="P14" s="12" cm="1">
        <f t="array" ref="P14">MAX(ABS($L$3:$L$363))</f>
        <v>19.577733395790943</v>
      </c>
    </row>
    <row r="15" spans="2:16" x14ac:dyDescent="0.3">
      <c r="B15" s="30"/>
      <c r="C15" s="30"/>
      <c r="D15" s="30"/>
      <c r="H15" s="12">
        <v>-168</v>
      </c>
      <c r="I15" s="18">
        <f t="shared" si="0"/>
        <v>82.44739307680311</v>
      </c>
      <c r="J15" s="18">
        <f t="shared" si="1"/>
        <v>-0.10880170016880064</v>
      </c>
      <c r="K15" s="38">
        <f t="shared" si="2"/>
        <v>-9.0774910218225108E-3</v>
      </c>
      <c r="L15" s="18">
        <f t="shared" si="3"/>
        <v>-1.6074162781070298</v>
      </c>
      <c r="M15" s="39">
        <f t="shared" si="4"/>
        <v>-3346.7536162256069</v>
      </c>
      <c r="N15" s="12">
        <f t="shared" si="5"/>
        <v>504.33661471795841</v>
      </c>
      <c r="O15" s="18">
        <f t="shared" si="6"/>
        <v>11.079718735154428</v>
      </c>
      <c r="P15" s="12" cm="1">
        <f t="array" ref="P15">MAX(ABS($L$3:$L$363))</f>
        <v>19.577733395790943</v>
      </c>
    </row>
    <row r="16" spans="2:16" x14ac:dyDescent="0.3">
      <c r="B16" s="30"/>
      <c r="C16" s="30"/>
      <c r="D16" s="30"/>
      <c r="H16" s="12">
        <v>-167</v>
      </c>
      <c r="I16" s="18">
        <f t="shared" si="0"/>
        <v>82.334052234274239</v>
      </c>
      <c r="J16" s="18">
        <f t="shared" si="1"/>
        <v>-0.11788038410283563</v>
      </c>
      <c r="K16" s="38">
        <f t="shared" si="2"/>
        <v>-9.0798857516193425E-3</v>
      </c>
      <c r="L16" s="18">
        <f t="shared" si="3"/>
        <v>-1.7475553005541984</v>
      </c>
      <c r="M16" s="39">
        <f t="shared" si="4"/>
        <v>-3380.3205034722982</v>
      </c>
      <c r="N16" s="12">
        <f t="shared" si="5"/>
        <v>503.65585171450346</v>
      </c>
      <c r="O16" s="18">
        <f t="shared" si="6"/>
        <v>11.079718735154428</v>
      </c>
      <c r="P16" s="12" cm="1">
        <f t="array" ref="P16">MAX(ABS($L$3:$L$363))</f>
        <v>19.577733395790943</v>
      </c>
    </row>
    <row r="17" spans="2:16" x14ac:dyDescent="0.3">
      <c r="B17" s="30"/>
      <c r="C17" s="30"/>
      <c r="D17" s="30"/>
      <c r="H17" s="12">
        <v>-166</v>
      </c>
      <c r="I17" s="18">
        <f t="shared" si="0"/>
        <v>82.211631502954702</v>
      </c>
      <c r="J17" s="18">
        <f t="shared" si="1"/>
        <v>-0.12696148381333056</v>
      </c>
      <c r="K17" s="38">
        <f t="shared" si="2"/>
        <v>-9.0823168161475749E-3</v>
      </c>
      <c r="L17" s="18">
        <f t="shared" si="3"/>
        <v>-1.889142604576918</v>
      </c>
      <c r="M17" s="39">
        <f t="shared" si="4"/>
        <v>-3416.2597134429893</v>
      </c>
      <c r="N17" s="12">
        <f t="shared" si="5"/>
        <v>502.92055186249263</v>
      </c>
      <c r="O17" s="18">
        <f t="shared" si="6"/>
        <v>11.079718735154428</v>
      </c>
      <c r="P17" s="12" cm="1">
        <f t="array" ref="P17">MAX(ABS($L$3:$L$363))</f>
        <v>19.577733395790943</v>
      </c>
    </row>
    <row r="18" spans="2:16" x14ac:dyDescent="0.3">
      <c r="B18" s="30"/>
      <c r="C18" s="30"/>
      <c r="D18" s="30"/>
      <c r="H18" s="12">
        <v>-165</v>
      </c>
      <c r="I18" s="18">
        <f t="shared" si="0"/>
        <v>82.08012845477073</v>
      </c>
      <c r="J18" s="18">
        <f t="shared" si="1"/>
        <v>-0.13604501791344595</v>
      </c>
      <c r="K18" s="38">
        <f t="shared" si="2"/>
        <v>-9.0847483264351152E-3</v>
      </c>
      <c r="L18" s="18">
        <f t="shared" si="3"/>
        <v>-2.0322755760414863</v>
      </c>
      <c r="M18" s="39">
        <f t="shared" si="4"/>
        <v>-3454.5003187227908</v>
      </c>
      <c r="N18" s="12">
        <f t="shared" si="5"/>
        <v>502.13070057810324</v>
      </c>
      <c r="O18" s="18">
        <f t="shared" si="6"/>
        <v>11.079718735154428</v>
      </c>
      <c r="P18" s="12" cm="1">
        <f t="array" ref="P18">MAX(ABS($L$3:$L$363))</f>
        <v>19.577733395790943</v>
      </c>
    </row>
    <row r="19" spans="2:16" x14ac:dyDescent="0.3">
      <c r="B19" s="30"/>
      <c r="C19" s="33"/>
      <c r="D19" s="30"/>
      <c r="H19" s="12">
        <v>-164</v>
      </c>
      <c r="I19" s="18">
        <f t="shared" si="0"/>
        <v>81.939540661425738</v>
      </c>
      <c r="J19" s="18">
        <f t="shared" si="1"/>
        <v>-0.14513096778970319</v>
      </c>
      <c r="K19" s="38">
        <f t="shared" si="2"/>
        <v>-9.0871417180286851E-3</v>
      </c>
      <c r="L19" s="18">
        <f t="shared" si="3"/>
        <v>-2.1770485457326543</v>
      </c>
      <c r="M19" s="39">
        <f t="shared" si="4"/>
        <v>-3494.9666191315828</v>
      </c>
      <c r="N19" s="12">
        <f t="shared" si="5"/>
        <v>501.28628327617349</v>
      </c>
      <c r="O19" s="18">
        <f t="shared" si="6"/>
        <v>11.079718735154428</v>
      </c>
      <c r="P19" s="12" cm="1">
        <f t="array" ref="P19">MAX(ABS($L$3:$L$363))</f>
        <v>19.577733395790943</v>
      </c>
    </row>
    <row r="20" spans="2:16" x14ac:dyDescent="0.3">
      <c r="B20" s="30"/>
      <c r="C20" s="30"/>
      <c r="D20" s="30"/>
      <c r="H20" s="12">
        <v>-163</v>
      </c>
      <c r="I20" s="18">
        <f t="shared" si="0"/>
        <v>81.789865732964813</v>
      </c>
      <c r="J20" s="18">
        <f t="shared" si="1"/>
        <v>-0.15421927492621279</v>
      </c>
      <c r="K20" s="38">
        <f t="shared" si="2"/>
        <v>-9.0894557505710339E-3</v>
      </c>
      <c r="L20" s="18">
        <f t="shared" si="3"/>
        <v>-2.3235525925725464</v>
      </c>
      <c r="M20" s="39">
        <f t="shared" si="4"/>
        <v>-3537.5782428201783</v>
      </c>
      <c r="N20" s="12">
        <f t="shared" si="5"/>
        <v>500.38728560183546</v>
      </c>
      <c r="O20" s="18">
        <f t="shared" si="6"/>
        <v>11.079718735154428</v>
      </c>
      <c r="P20" s="12" cm="1">
        <f t="array" ref="P20">MAX(ABS($L$3:$L$363))</f>
        <v>19.577733395790943</v>
      </c>
    </row>
    <row r="21" spans="2:16" x14ac:dyDescent="0.3">
      <c r="B21" s="30"/>
      <c r="C21" s="33"/>
      <c r="D21" s="30"/>
      <c r="H21" s="12">
        <v>-162</v>
      </c>
      <c r="I21" s="18">
        <f t="shared" si="0"/>
        <v>81.631101359015105</v>
      </c>
      <c r="J21" s="18">
        <f t="shared" si="1"/>
        <v>-0.16330983822899717</v>
      </c>
      <c r="K21" s="38">
        <f t="shared" si="2"/>
        <v>-9.091646508452858E-3</v>
      </c>
      <c r="L21" s="18">
        <f t="shared" si="3"/>
        <v>-2.4718753511833427</v>
      </c>
      <c r="M21" s="39">
        <f t="shared" si="4"/>
        <v>-3582.2502536552342</v>
      </c>
      <c r="N21" s="12">
        <f t="shared" si="5"/>
        <v>499.43369367821686</v>
      </c>
      <c r="O21" s="18">
        <f t="shared" si="6"/>
        <v>11.079718735154428</v>
      </c>
      <c r="P21" s="12" cm="1">
        <f t="array" ref="P21">MAX(ABS($L$3:$L$363))</f>
        <v>19.577733395790943</v>
      </c>
    </row>
    <row r="22" spans="2:16" x14ac:dyDescent="0.3">
      <c r="B22" s="30"/>
      <c r="C22" s="30"/>
      <c r="D22" s="30"/>
      <c r="H22" s="12">
        <v>-161</v>
      </c>
      <c r="I22" s="18">
        <f t="shared" si="0"/>
        <v>81.46324535270108</v>
      </c>
      <c r="J22" s="18">
        <f t="shared" si="1"/>
        <v>-0.17240251135159265</v>
      </c>
      <c r="K22" s="38">
        <f t="shared" si="2"/>
        <v>-9.0936674027551258E-3</v>
      </c>
      <c r="L22" s="18">
        <f t="shared" si="3"/>
        <v>-2.6221008240530543</v>
      </c>
      <c r="M22" s="39">
        <f t="shared" si="4"/>
        <v>-3628.8932647591851</v>
      </c>
      <c r="N22" s="12">
        <f t="shared" si="5"/>
        <v>498.42549437021182</v>
      </c>
      <c r="O22" s="18">
        <f t="shared" si="6"/>
        <v>11.079718735154428</v>
      </c>
      <c r="P22" s="12" cm="1">
        <f t="array" ref="P22">MAX(ABS($L$3:$L$363))</f>
        <v>19.577733395790943</v>
      </c>
    </row>
    <row r="23" spans="2:16" x14ac:dyDescent="0.3">
      <c r="B23" s="30"/>
      <c r="C23" s="33"/>
      <c r="D23" s="30"/>
      <c r="H23" s="12">
        <v>-160</v>
      </c>
      <c r="I23" s="18">
        <f t="shared" si="0"/>
        <v>81.286295697233399</v>
      </c>
      <c r="J23" s="18">
        <f t="shared" si="1"/>
        <v>-0.18149710002333458</v>
      </c>
      <c r="K23" s="38">
        <f t="shared" si="2"/>
        <v>-9.095469174709667E-3</v>
      </c>
      <c r="L23" s="18">
        <f t="shared" si="3"/>
        <v>-2.7743091985579387</v>
      </c>
      <c r="M23" s="39">
        <f t="shared" si="4"/>
        <v>-3677.4135580638231</v>
      </c>
      <c r="N23" s="12">
        <f t="shared" si="5"/>
        <v>497.36267556430931</v>
      </c>
      <c r="O23" s="18">
        <f t="shared" si="6"/>
        <v>11.079718735154428</v>
      </c>
      <c r="P23" s="12" cm="1">
        <f t="array" ref="P23">MAX(ABS($L$3:$L$363))</f>
        <v>19.577733395790943</v>
      </c>
    </row>
    <row r="24" spans="2:16" x14ac:dyDescent="0.3">
      <c r="B24" s="30"/>
      <c r="C24" s="33"/>
      <c r="D24" s="30"/>
      <c r="H24" s="12">
        <v>-159</v>
      </c>
      <c r="I24" s="18">
        <f t="shared" si="0"/>
        <v>81.100250595167054</v>
      </c>
      <c r="J24" s="18">
        <f t="shared" si="1"/>
        <v>-0.1905933593819594</v>
      </c>
      <c r="K24" s="38">
        <f t="shared" si="2"/>
        <v>-9.0969999009173404E-3</v>
      </c>
      <c r="L24" s="18">
        <f t="shared" si="3"/>
        <v>-2.9285766690889803</v>
      </c>
      <c r="M24" s="39">
        <f t="shared" si="4"/>
        <v>-3727.7132097286021</v>
      </c>
      <c r="N24" s="12">
        <f t="shared" si="5"/>
        <v>496.24522646445348</v>
      </c>
      <c r="O24" s="18">
        <f t="shared" si="6"/>
        <v>11.079718735154428</v>
      </c>
      <c r="P24" s="12" cm="1">
        <f t="array" ref="P24">MAX(ABS($L$3:$L$363))</f>
        <v>19.577733395790943</v>
      </c>
    </row>
    <row r="25" spans="2:16" x14ac:dyDescent="0.3">
      <c r="B25" s="30"/>
      <c r="C25" s="34"/>
      <c r="D25" s="30"/>
      <c r="H25" s="12">
        <v>-158</v>
      </c>
      <c r="I25" s="18">
        <f t="shared" si="0"/>
        <v>80.905108520324347</v>
      </c>
      <c r="J25" s="18">
        <f t="shared" si="1"/>
        <v>-0.19969099131241022</v>
      </c>
      <c r="K25" s="38">
        <f t="shared" si="2"/>
        <v>-9.0982050005740441E-3</v>
      </c>
      <c r="L25" s="18">
        <f t="shared" si="3"/>
        <v>-3.0849752645236728</v>
      </c>
      <c r="M25" s="39">
        <f t="shared" si="4"/>
        <v>-3779.6902212674577</v>
      </c>
      <c r="N25" s="12">
        <f t="shared" si="5"/>
        <v>495.07313790391083</v>
      </c>
      <c r="O25" s="18">
        <f t="shared" si="6"/>
        <v>11.079718735154428</v>
      </c>
      <c r="P25" s="12" cm="1">
        <f t="array" ref="P25">MAX(ABS($L$3:$L$363))</f>
        <v>19.577733395790943</v>
      </c>
    </row>
    <row r="26" spans="2:16" x14ac:dyDescent="0.3">
      <c r="B26" s="30"/>
      <c r="C26" s="30"/>
      <c r="D26" s="30"/>
      <c r="H26" s="12">
        <v>-157</v>
      </c>
      <c r="I26" s="18">
        <f t="shared" si="0"/>
        <v>80.700868272374663</v>
      </c>
      <c r="J26" s="18">
        <f t="shared" si="1"/>
        <v>-0.20878964179397694</v>
      </c>
      <c r="K26" s="38">
        <f t="shared" si="2"/>
        <v>-9.0990272449651705E-3</v>
      </c>
      <c r="L26" s="18">
        <f t="shared" si="3"/>
        <v>-3.2435726812774628</v>
      </c>
      <c r="M26" s="39">
        <f t="shared" si="4"/>
        <v>-3833.2386562207666</v>
      </c>
      <c r="N26" s="12">
        <f t="shared" si="5"/>
        <v>493.84640267309396</v>
      </c>
      <c r="O26" s="18">
        <f t="shared" si="6"/>
        <v>11.079718735154428</v>
      </c>
      <c r="P26" s="12" cm="1">
        <f t="array" ref="P26">MAX(ABS($L$3:$L$363))</f>
        <v>19.577733395790943</v>
      </c>
    </row>
    <row r="27" spans="2:16" x14ac:dyDescent="0.3">
      <c r="B27" s="30"/>
      <c r="C27" s="30"/>
      <c r="D27" s="30"/>
      <c r="H27" s="12">
        <v>-156</v>
      </c>
      <c r="I27" s="18">
        <f t="shared" si="0"/>
        <v>80.487529034062391</v>
      </c>
      <c r="J27" s="18">
        <f t="shared" si="1"/>
        <v>-0.21788889825818133</v>
      </c>
      <c r="K27" s="38">
        <f t="shared" si="2"/>
        <v>-9.0994067694987173E-3</v>
      </c>
      <c r="L27" s="18">
        <f t="shared" si="3"/>
        <v>-3.4044321221624974</v>
      </c>
      <c r="M27" s="39">
        <f t="shared" si="4"/>
        <v>-3888.2487822021722</v>
      </c>
      <c r="N27" s="12">
        <f t="shared" si="5"/>
        <v>492.56501586329256</v>
      </c>
      <c r="O27" s="18">
        <f t="shared" si="6"/>
        <v>11.079718735154428</v>
      </c>
      <c r="P27" s="12" cm="1">
        <f t="array" ref="P27">MAX(ABS($L$3:$L$363))</f>
        <v>19.577733395790943</v>
      </c>
    </row>
    <row r="28" spans="2:16" x14ac:dyDescent="0.3">
      <c r="B28" s="30"/>
      <c r="C28" s="30"/>
      <c r="D28" s="30"/>
      <c r="H28" s="12">
        <v>-155</v>
      </c>
      <c r="I28" s="18">
        <f t="shared" si="0"/>
        <v>80.265090431070263</v>
      </c>
      <c r="J28" s="18">
        <f t="shared" si="1"/>
        <v>-0.22698828696007653</v>
      </c>
      <c r="K28" s="38">
        <f t="shared" si="2"/>
        <v>-9.0992810885561076E-3</v>
      </c>
      <c r="L28" s="18">
        <f t="shared" si="3"/>
        <v>-3.5676121412738424</v>
      </c>
      <c r="M28" s="39">
        <f t="shared" si="4"/>
        <v>-3944.6072181432455</v>
      </c>
      <c r="N28" s="12">
        <f t="shared" si="5"/>
        <v>491.22897522623185</v>
      </c>
      <c r="O28" s="18">
        <f t="shared" si="6"/>
        <v>11.079718735154428</v>
      </c>
      <c r="P28" s="12" cm="1">
        <f t="array" ref="P28">MAX(ABS($L$3:$L$363))</f>
        <v>19.577733395790943</v>
      </c>
    </row>
    <row r="29" spans="2:16" x14ac:dyDescent="0.3">
      <c r="B29" s="30"/>
      <c r="C29" s="35"/>
      <c r="D29" s="30"/>
      <c r="H29" s="12">
        <v>-154</v>
      </c>
      <c r="I29" s="18">
        <f t="shared" si="0"/>
        <v>80.033552594503334</v>
      </c>
      <c r="J29" s="18">
        <f t="shared" si="1"/>
        <v>-0.23608727036592872</v>
      </c>
      <c r="K29" s="38">
        <f t="shared" si="2"/>
        <v>-9.098585113447643E-3</v>
      </c>
      <c r="L29" s="18">
        <f t="shared" si="3"/>
        <v>-3.7331664951160675</v>
      </c>
      <c r="M29" s="39">
        <f t="shared" si="4"/>
        <v>-4002.1970865524722</v>
      </c>
      <c r="N29" s="12">
        <f t="shared" si="5"/>
        <v>489.83828154937277</v>
      </c>
      <c r="O29" s="18">
        <f t="shared" si="6"/>
        <v>11.079718735154428</v>
      </c>
      <c r="P29" s="12" cm="1">
        <f t="array" ref="P29">MAX(ABS($L$3:$L$363))</f>
        <v>19.577733395790943</v>
      </c>
    </row>
    <row r="30" spans="2:16" x14ac:dyDescent="0.3">
      <c r="B30" s="30"/>
      <c r="C30" s="35"/>
      <c r="D30" s="30"/>
      <c r="H30" s="12">
        <v>-153</v>
      </c>
      <c r="I30" s="18">
        <f t="shared" si="0"/>
        <v>79.792916225976001</v>
      </c>
      <c r="J30" s="18">
        <f t="shared" si="1"/>
        <v>-0.24518524456052695</v>
      </c>
      <c r="K30" s="38">
        <f t="shared" si="2"/>
        <v>-9.0972511737665365E-3</v>
      </c>
      <c r="L30" s="18">
        <f t="shared" si="3"/>
        <v>-3.9011440001750972</v>
      </c>
      <c r="M30" s="39">
        <f t="shared" si="4"/>
        <v>-4060.8981705987417</v>
      </c>
      <c r="N30" s="12">
        <f t="shared" si="5"/>
        <v>488.39293904684587</v>
      </c>
      <c r="O30" s="18">
        <f t="shared" si="6"/>
        <v>11.079718735154428</v>
      </c>
      <c r="P30" s="12" cm="1">
        <f t="array" ref="P30">MAX(ABS($L$3:$L$363))</f>
        <v>19.577733395790943</v>
      </c>
    </row>
    <row r="31" spans="2:16" x14ac:dyDescent="0.3">
      <c r="B31" s="30"/>
      <c r="C31" s="35"/>
      <c r="D31" s="30"/>
      <c r="H31" s="12">
        <v>-152</v>
      </c>
      <c r="I31" s="18">
        <f t="shared" si="0"/>
        <v>79.543182665280355</v>
      </c>
      <c r="J31" s="18">
        <f t="shared" si="1"/>
        <v>-0.25428153667767067</v>
      </c>
      <c r="K31" s="38">
        <f t="shared" si="2"/>
        <v>-9.0952090424413524E-3</v>
      </c>
      <c r="L31" s="18">
        <f t="shared" si="3"/>
        <v>-4.0715883971323263</v>
      </c>
      <c r="M31" s="39">
        <f t="shared" si="4"/>
        <v>-4120.5870758234951</v>
      </c>
      <c r="N31" s="12">
        <f t="shared" si="5"/>
        <v>486.89295576589063</v>
      </c>
      <c r="O31" s="18">
        <f t="shared" si="6"/>
        <v>11.079718735154428</v>
      </c>
      <c r="P31" s="12" cm="1">
        <f t="array" ref="P31">MAX(ABS($L$3:$L$363))</f>
        <v>19.577733395790943</v>
      </c>
    </row>
    <row r="32" spans="2:16" x14ac:dyDescent="0.3">
      <c r="D32" s="31"/>
      <c r="H32" s="12">
        <v>-151</v>
      </c>
      <c r="I32" s="18">
        <f t="shared" si="0"/>
        <v>79.28435396061073</v>
      </c>
      <c r="J32" s="18">
        <f t="shared" si="1"/>
        <v>-0.26337540235768803</v>
      </c>
      <c r="K32" s="38">
        <f t="shared" si="2"/>
        <v>-9.0923859647913472E-3</v>
      </c>
      <c r="L32" s="18">
        <f t="shared" si="3"/>
        <v>-4.2445382219097212</v>
      </c>
      <c r="M32" s="39">
        <f t="shared" si="4"/>
        <v>-4181.1373962798798</v>
      </c>
      <c r="N32" s="12">
        <f t="shared" si="5"/>
        <v>485.33834400864703</v>
      </c>
      <c r="O32" s="18">
        <f t="shared" si="6"/>
        <v>11.079718735154428</v>
      </c>
      <c r="P32" s="12" cm="1">
        <f t="array" ref="P32">MAX(ABS($L$3:$L$363))</f>
        <v>19.577733395790943</v>
      </c>
    </row>
    <row r="33" spans="2:16" x14ac:dyDescent="0.3">
      <c r="B33" s="30"/>
      <c r="C33" s="30"/>
      <c r="D33" s="30"/>
      <c r="H33" s="12">
        <v>-150</v>
      </c>
      <c r="I33" s="18">
        <f t="shared" si="0"/>
        <v>79.016432941315657</v>
      </c>
      <c r="J33" s="18">
        <f t="shared" si="1"/>
        <v>-0.27246602323613545</v>
      </c>
      <c r="K33" s="38">
        <f t="shared" si="2"/>
        <v>-9.0887066918926597E-3</v>
      </c>
      <c r="L33" s="18">
        <f t="shared" si="3"/>
        <v>-4.420026683725963</v>
      </c>
      <c r="M33" s="39">
        <f t="shared" si="4"/>
        <v>-4242.4198848916385</v>
      </c>
      <c r="N33" s="12">
        <f t="shared" si="5"/>
        <v>483.72912076912866</v>
      </c>
      <c r="O33" s="18">
        <f t="shared" si="6"/>
        <v>11.079718735154428</v>
      </c>
      <c r="P33" s="12" cm="1">
        <f t="array" ref="P33">MAX(ABS($L$3:$L$363))</f>
        <v>19.577733395790943</v>
      </c>
    </row>
    <row r="34" spans="2:16" x14ac:dyDescent="0.3">
      <c r="B34" s="30"/>
      <c r="C34" s="32"/>
      <c r="D34" s="30"/>
      <c r="H34" s="12">
        <v>-149</v>
      </c>
      <c r="I34" s="18">
        <f t="shared" si="0"/>
        <v>78.739423293143687</v>
      </c>
      <c r="J34" s="18">
        <f t="shared" si="1"/>
        <v>-0.28155250446815228</v>
      </c>
      <c r="K34" s="38">
        <f t="shared" si="2"/>
        <v>-9.0840935185654056E-3</v>
      </c>
      <c r="L34" s="18">
        <f t="shared" si="3"/>
        <v>-4.598081550335186</v>
      </c>
      <c r="M34" s="39">
        <f t="shared" si="4"/>
        <v>-4304.3026278192583</v>
      </c>
      <c r="N34" s="12">
        <f t="shared" si="5"/>
        <v>482.06530818517382</v>
      </c>
      <c r="O34" s="18">
        <f t="shared" si="6"/>
        <v>11.079718735154428</v>
      </c>
      <c r="P34" s="12" cm="1">
        <f t="array" ref="P34">MAX(ABS($L$3:$L$363))</f>
        <v>19.577733395790943</v>
      </c>
    </row>
    <row r="35" spans="2:16" x14ac:dyDescent="0.3">
      <c r="B35" s="30"/>
      <c r="C35" s="30"/>
      <c r="D35" s="30"/>
      <c r="H35" s="12">
        <v>-148</v>
      </c>
      <c r="I35" s="18">
        <f t="shared" si="0"/>
        <v>78.453329635944854</v>
      </c>
      <c r="J35" s="18">
        <f t="shared" si="1"/>
        <v>-0.29063387229323806</v>
      </c>
      <c r="K35" s="38">
        <f t="shared" si="2"/>
        <v>-9.0784663262921065E-3</v>
      </c>
      <c r="L35" s="18">
        <f t="shared" si="3"/>
        <v>-4.778725040610599</v>
      </c>
      <c r="M35" s="39">
        <f t="shared" si="4"/>
        <v>-4366.6512226157229</v>
      </c>
      <c r="N35" s="12">
        <f t="shared" si="5"/>
        <v>480.34693400514698</v>
      </c>
      <c r="O35" s="18">
        <f t="shared" si="6"/>
        <v>11.079718735154428</v>
      </c>
      <c r="P35" s="12" cm="1">
        <f t="array" ref="P35">MAX(ABS($L$3:$L$363))</f>
        <v>19.577733395790943</v>
      </c>
    </row>
    <row r="36" spans="2:16" x14ac:dyDescent="0.3">
      <c r="H36" s="12">
        <v>-147</v>
      </c>
      <c r="I36" s="18">
        <f t="shared" si="0"/>
        <v>78.158157603785355</v>
      </c>
      <c r="J36" s="18">
        <f t="shared" si="1"/>
        <v>-0.29970907164554672</v>
      </c>
      <c r="K36" s="38">
        <f t="shared" si="2"/>
        <v>-9.0717426313770867E-3</v>
      </c>
      <c r="L36" s="18">
        <f t="shared" si="3"/>
        <v>-4.961973724626457</v>
      </c>
      <c r="M36" s="39">
        <f t="shared" si="4"/>
        <v>-4429.3289599495729</v>
      </c>
      <c r="N36" s="12">
        <f t="shared" si="5"/>
        <v>478.57403206913341</v>
      </c>
      <c r="O36" s="18">
        <f t="shared" si="6"/>
        <v>11.079718735154428</v>
      </c>
      <c r="P36" s="12" cm="1">
        <f t="array" ref="P36">MAX(ABS($L$3:$L$363))</f>
        <v>19.577733395790943</v>
      </c>
    </row>
    <row r="37" spans="2:16" x14ac:dyDescent="0.3">
      <c r="H37" s="12">
        <v>-146</v>
      </c>
      <c r="I37" s="18">
        <f t="shared" si="0"/>
        <v>77.853913927426561</v>
      </c>
      <c r="J37" s="18">
        <f t="shared" si="1"/>
        <v>-0.3087769638150854</v>
      </c>
      <c r="K37" s="38">
        <f t="shared" si="2"/>
        <v>-9.0638376386533871E-3</v>
      </c>
      <c r="L37" s="18">
        <f t="shared" si="3"/>
        <v>-5.1478384313821106</v>
      </c>
      <c r="M37" s="39">
        <f t="shared" si="4"/>
        <v>-4492.1970086683332</v>
      </c>
      <c r="N37" s="12">
        <f t="shared" si="5"/>
        <v>476.74664280433717</v>
      </c>
      <c r="O37" s="18">
        <f t="shared" si="6"/>
        <v>11.079718735154428</v>
      </c>
      <c r="P37" s="12" cm="1">
        <f t="array" ref="P37">MAX(ABS($L$3:$L$363))</f>
        <v>19.577733395790943</v>
      </c>
    </row>
    <row r="38" spans="2:16" x14ac:dyDescent="0.3">
      <c r="H38" s="12">
        <v>-145</v>
      </c>
      <c r="I38" s="18">
        <f t="shared" si="0"/>
        <v>77.540606519115386</v>
      </c>
      <c r="J38" s="18">
        <f t="shared" si="1"/>
        <v>-0.31783632416552293</v>
      </c>
      <c r="K38" s="38">
        <f t="shared" si="2"/>
        <v>-9.0546643010394334E-3</v>
      </c>
      <c r="L38" s="18">
        <f t="shared" si="3"/>
        <v>-5.3363241643027193</v>
      </c>
      <c r="M38" s="39">
        <f t="shared" si="4"/>
        <v>-4555.1146039712476</v>
      </c>
      <c r="N38" s="12">
        <f t="shared" si="5"/>
        <v>474.86481373435919</v>
      </c>
      <c r="O38" s="18">
        <f t="shared" si="6"/>
        <v>11.079718735154428</v>
      </c>
      <c r="P38" s="12" cm="1">
        <f t="array" ref="P38">MAX(ABS($L$3:$L$363))</f>
        <v>19.577733395790943</v>
      </c>
    </row>
    <row r="39" spans="2:16" x14ac:dyDescent="0.3">
      <c r="H39" s="12">
        <v>-144</v>
      </c>
      <c r="I39" s="18">
        <f t="shared" si="0"/>
        <v>77.218244559625887</v>
      </c>
      <c r="J39" s="18">
        <f t="shared" si="1"/>
        <v>-0.32688583991460141</v>
      </c>
      <c r="K39" s="38">
        <f t="shared" si="2"/>
        <v>-9.0441333852409548E-3</v>
      </c>
      <c r="L39" s="18">
        <f t="shared" si="3"/>
        <v>-5.5274300246411343</v>
      </c>
      <c r="M39" s="39">
        <f t="shared" si="4"/>
        <v>-4617.9392384562325</v>
      </c>
      <c r="N39" s="12">
        <f t="shared" si="5"/>
        <v>472.9286000019984</v>
      </c>
      <c r="O39" s="18">
        <f t="shared" si="6"/>
        <v>11.079718735154428</v>
      </c>
      <c r="P39" s="12" cm="1">
        <f t="array" ref="P39">MAX(ABS($L$3:$L$363))</f>
        <v>19.577733395790943</v>
      </c>
    </row>
    <row r="40" spans="2:16" x14ac:dyDescent="0.3">
      <c r="H40" s="12">
        <v>-143</v>
      </c>
      <c r="I40" s="18">
        <f t="shared" si="0"/>
        <v>76.88683858748648</v>
      </c>
      <c r="J40" s="18">
        <f t="shared" si="1"/>
        <v>-0.33592410798344208</v>
      </c>
      <c r="K40" s="38">
        <f t="shared" si="2"/>
        <v>-9.0321535438852209E-3</v>
      </c>
      <c r="L40" s="18">
        <f t="shared" si="3"/>
        <v>-5.7211491428958015</v>
      </c>
      <c r="M40" s="39">
        <f t="shared" si="4"/>
        <v>-4680.5268558023572</v>
      </c>
      <c r="N40" s="12">
        <f t="shared" si="5"/>
        <v>470.93806490518114</v>
      </c>
      <c r="O40" s="18">
        <f t="shared" si="6"/>
        <v>11.079718735154428</v>
      </c>
      <c r="P40" s="12" cm="1">
        <f t="array" ref="P40">MAX(ABS($L$3:$L$363))</f>
        <v>19.577733395790943</v>
      </c>
    </row>
    <row r="41" spans="2:16" x14ac:dyDescent="0.3">
      <c r="H41" s="12">
        <v>-142</v>
      </c>
      <c r="I41" s="18">
        <f t="shared" si="0"/>
        <v>76.546400590320715</v>
      </c>
      <c r="J41" s="18">
        <f t="shared" si="1"/>
        <v>-0.3449496329213198</v>
      </c>
      <c r="K41" s="38">
        <f t="shared" si="2"/>
        <v>-9.0186313943638446E-3</v>
      </c>
      <c r="L41" s="18">
        <f t="shared" si="3"/>
        <v>-5.9174686183495551</v>
      </c>
      <c r="M41" s="39">
        <f t="shared" si="4"/>
        <v>-4742.7320468457538</v>
      </c>
      <c r="N41" s="12">
        <f t="shared" si="5"/>
        <v>468.89328044558306</v>
      </c>
      <c r="O41" s="18">
        <f t="shared" si="6"/>
        <v>11.079718735154428</v>
      </c>
      <c r="P41" s="12" cm="1">
        <f t="array" ref="P41">MAX(ABS($L$3:$L$363))</f>
        <v>19.577733395790943</v>
      </c>
    </row>
    <row r="42" spans="2:16" x14ac:dyDescent="0.3">
      <c r="H42" s="12">
        <v>-141</v>
      </c>
      <c r="I42" s="18">
        <f t="shared" si="0"/>
        <v>76.196944098222872</v>
      </c>
      <c r="J42" s="18">
        <f t="shared" si="1"/>
        <v>-0.35396082491274117</v>
      </c>
      <c r="K42" s="38">
        <f t="shared" si="2"/>
        <v>-9.0034716046476296E-3</v>
      </c>
      <c r="L42" s="18">
        <f t="shared" si="3"/>
        <v>-6.11636946682375</v>
      </c>
      <c r="M42" s="39">
        <f t="shared" si="4"/>
        <v>-4804.4082478038026</v>
      </c>
      <c r="N42" s="12">
        <f t="shared" si="5"/>
        <v>466.79432788947526</v>
      </c>
      <c r="O42" s="18">
        <f t="shared" si="6"/>
        <v>11.079718735154428</v>
      </c>
      <c r="P42" s="12" cm="1">
        <f t="array" ref="P42">MAX(ABS($L$3:$L$363))</f>
        <v>19.577733395790943</v>
      </c>
    </row>
    <row r="43" spans="2:16" x14ac:dyDescent="0.3">
      <c r="H43" s="12">
        <v>-140</v>
      </c>
      <c r="I43" s="18">
        <f t="shared" si="0"/>
        <v>75.838484279082095</v>
      </c>
      <c r="J43" s="18">
        <f t="shared" si="1"/>
        <v>-0.36295599787393196</v>
      </c>
      <c r="K43" s="38">
        <f t="shared" si="2"/>
        <v>-8.9865769863215796E-3</v>
      </c>
      <c r="L43" s="18">
        <f t="shared" si="3"/>
        <v>-6.3178265767322896</v>
      </c>
      <c r="M43" s="39">
        <f t="shared" si="4"/>
        <v>-4865.4079403996993</v>
      </c>
      <c r="N43" s="12">
        <f t="shared" si="5"/>
        <v>464.6412983402721</v>
      </c>
      <c r="O43" s="18">
        <f t="shared" si="6"/>
        <v>11.079718735154428</v>
      </c>
      <c r="P43" s="12" cm="1">
        <f t="array" ref="P43">MAX(ABS($L$3:$L$363))</f>
        <v>19.577733395790943</v>
      </c>
    </row>
    <row r="44" spans="2:16" x14ac:dyDescent="0.3">
      <c r="H44" s="12">
        <v>-139</v>
      </c>
      <c r="I44" s="18">
        <f t="shared" si="0"/>
        <v>75.471038035762589</v>
      </c>
      <c r="J44" s="18">
        <f t="shared" si="1"/>
        <v>-0.37193336764606155</v>
      </c>
      <c r="K44" s="38">
        <f t="shared" si="2"/>
        <v>-8.9678485950707119E-3</v>
      </c>
      <c r="L44" s="18">
        <f t="shared" si="3"/>
        <v>-6.5218086735093381</v>
      </c>
      <c r="M44" s="39">
        <f t="shared" si="4"/>
        <v>-4925.5828536369563</v>
      </c>
      <c r="N44" s="12">
        <f t="shared" si="5"/>
        <v>462.43429332222894</v>
      </c>
      <c r="O44" s="18">
        <f t="shared" si="6"/>
        <v>11.079718735154428</v>
      </c>
      <c r="P44" s="12" cm="1">
        <f t="array" ref="P44">MAX(ABS($L$3:$L$363))</f>
        <v>19.577733395790943</v>
      </c>
    </row>
    <row r="45" spans="2:16" x14ac:dyDescent="0.3">
      <c r="H45" s="12">
        <v>-138</v>
      </c>
      <c r="I45" s="18">
        <f t="shared" si="0"/>
        <v>75.094624105038662</v>
      </c>
      <c r="J45" s="18">
        <f t="shared" si="1"/>
        <v>-0.38089105029277259</v>
      </c>
      <c r="K45" s="38">
        <f t="shared" si="2"/>
        <v>-8.9471858388271916E-3</v>
      </c>
      <c r="L45" s="18">
        <f t="shared" si="3"/>
        <v>-6.7282782924743758</v>
      </c>
      <c r="M45" s="39">
        <f t="shared" si="4"/>
        <v>-4984.7841669713689</v>
      </c>
      <c r="N45" s="12">
        <f t="shared" si="5"/>
        <v>460.17342537467812</v>
      </c>
      <c r="O45" s="18">
        <f t="shared" si="6"/>
        <v>11.079718735154428</v>
      </c>
      <c r="P45" s="12" cm="1">
        <f t="array" ref="P45">MAX(ABS($L$3:$L$363))</f>
        <v>19.577733395790943</v>
      </c>
    </row>
    <row r="46" spans="2:16" x14ac:dyDescent="0.3">
      <c r="H46" s="12">
        <v>-137</v>
      </c>
      <c r="I46" s="18">
        <f t="shared" si="0"/>
        <v>74.70926315817745</v>
      </c>
      <c r="J46" s="18">
        <f t="shared" si="1"/>
        <v>-0.38982706050976279</v>
      </c>
      <c r="K46" s="38">
        <f t="shared" si="2"/>
        <v>-8.9244865937668921E-3</v>
      </c>
      <c r="L46" s="18">
        <f t="shared" si="3"/>
        <v>-6.9371917601873765</v>
      </c>
      <c r="M46" s="39">
        <f t="shared" si="4"/>
        <v>-5042.8627146259787</v>
      </c>
      <c r="N46" s="12">
        <f t="shared" si="5"/>
        <v>457.85881865616278</v>
      </c>
      <c r="O46" s="18">
        <f t="shared" si="6"/>
        <v>11.079718735154428</v>
      </c>
      <c r="P46" s="12" cm="1">
        <f t="array" ref="P46">MAX(ABS($L$3:$L$363))</f>
        <v>19.577733395790943</v>
      </c>
    </row>
    <row r="47" spans="2:16" x14ac:dyDescent="0.3">
      <c r="H47" s="12">
        <v>-136</v>
      </c>
      <c r="I47" s="18">
        <f t="shared" si="0"/>
        <v>74.314977903052181</v>
      </c>
      <c r="J47" s="18">
        <f t="shared" si="1"/>
        <v>-0.39873931015436098</v>
      </c>
      <c r="K47" s="38">
        <f t="shared" si="2"/>
        <v>-8.8996473283183813E-3</v>
      </c>
      <c r="L47" s="18">
        <f t="shared" si="3"/>
        <v>-7.1484991843365444</v>
      </c>
      <c r="M47" s="39">
        <f t="shared" si="4"/>
        <v>-5099.669190793149</v>
      </c>
      <c r="N47" s="12">
        <f t="shared" si="5"/>
        <v>455.49060955776338</v>
      </c>
      <c r="O47" s="18">
        <f t="shared" si="6"/>
        <v>11.079718735154428</v>
      </c>
      <c r="P47" s="12" cm="1">
        <f t="array" ref="P47">MAX(ABS($L$3:$L$363))</f>
        <v>19.577733395790943</v>
      </c>
    </row>
    <row r="48" spans="2:16" x14ac:dyDescent="0.3">
      <c r="H48" s="12">
        <v>-135</v>
      </c>
      <c r="I48" s="18">
        <f t="shared" si="0"/>
        <v>73.911793187662823</v>
      </c>
      <c r="J48" s="18">
        <f t="shared" si="1"/>
        <v>-0.40762560690317373</v>
      </c>
      <c r="K48" s="38">
        <f t="shared" si="2"/>
        <v>-8.8725632353198729E-3</v>
      </c>
      <c r="L48" s="18">
        <f t="shared" si="3"/>
        <v>-7.3621444521901358</v>
      </c>
      <c r="M48" s="39">
        <f t="shared" si="4"/>
        <v>-5155.0543554665846</v>
      </c>
      <c r="N48" s="12">
        <f t="shared" si="5"/>
        <v>453.06894732487757</v>
      </c>
      <c r="O48" s="18">
        <f t="shared" si="6"/>
        <v>11.079718735154428</v>
      </c>
      <c r="P48" s="12" cm="1">
        <f t="array" ref="P48">MAX(ABS($L$3:$L$363))</f>
        <v>19.577733395790943</v>
      </c>
    </row>
    <row r="49" spans="8:16" x14ac:dyDescent="0.3">
      <c r="H49" s="12">
        <v>-134</v>
      </c>
      <c r="I49" s="18">
        <f t="shared" si="0"/>
        <v>73.499736104931543</v>
      </c>
      <c r="J49" s="18">
        <f t="shared" si="1"/>
        <v>-0.41648365304600837</v>
      </c>
      <c r="K49" s="38">
        <f t="shared" si="2"/>
        <v>-8.843128372429539E-3</v>
      </c>
      <c r="L49" s="18">
        <f t="shared" si="3"/>
        <v>-7.5780652376332132</v>
      </c>
      <c r="M49" s="39">
        <f t="shared" si="4"/>
        <v>-5208.8692406452101</v>
      </c>
      <c r="N49" s="12">
        <f t="shared" si="5"/>
        <v>450.59399468665606</v>
      </c>
      <c r="O49" s="18">
        <f t="shared" si="6"/>
        <v>11.079718735154428</v>
      </c>
      <c r="P49" s="12" cm="1">
        <f t="array" ref="P49">MAX(ABS($L$3:$L$363))</f>
        <v>19.577733395790943</v>
      </c>
    </row>
    <row r="50" spans="8:16" x14ac:dyDescent="0.3">
      <c r="H50" s="12">
        <v>-133</v>
      </c>
      <c r="I50" s="18">
        <f t="shared" si="0"/>
        <v>73.078836098632593</v>
      </c>
      <c r="J50" s="18">
        <f t="shared" si="1"/>
        <v>-0.42531104442436646</v>
      </c>
      <c r="K50" s="38">
        <f t="shared" si="2"/>
        <v>-8.8112358108620985E-3</v>
      </c>
      <c r="L50" s="18">
        <f t="shared" si="3"/>
        <v>-7.7961930167995765</v>
      </c>
      <c r="M50" s="39">
        <f t="shared" si="4"/>
        <v>-5260.9653566503039</v>
      </c>
      <c r="N50" s="12">
        <f t="shared" si="5"/>
        <v>448.0659284922537</v>
      </c>
      <c r="O50" s="18">
        <f t="shared" si="6"/>
        <v>11.079718735154428</v>
      </c>
      <c r="P50" s="12" cm="1">
        <f t="array" ref="P50">MAX(ABS($L$3:$L$363))</f>
        <v>19.577733395790943</v>
      </c>
    </row>
    <row r="51" spans="8:16" x14ac:dyDescent="0.3">
      <c r="H51" s="12">
        <v>-132</v>
      </c>
      <c r="I51" s="18">
        <f t="shared" si="0"/>
        <v>72.649125070308045</v>
      </c>
      <c r="J51" s="18">
        <f t="shared" si="1"/>
        <v>-0.43410526952285167</v>
      </c>
      <c r="K51" s="38">
        <f t="shared" si="2"/>
        <v>-8.7767777924895266E-3</v>
      </c>
      <c r="L51" s="18">
        <f t="shared" si="3"/>
        <v>-8.0164530922980113</v>
      </c>
      <c r="M51" s="39">
        <f t="shared" si="4"/>
        <v>-5311.1948982968997</v>
      </c>
      <c r="N51" s="12">
        <f t="shared" si="5"/>
        <v>445.48494035300047</v>
      </c>
      <c r="O51" s="18">
        <f t="shared" si="6"/>
        <v>11.079718735154428</v>
      </c>
      <c r="P51" s="12" cm="1">
        <f t="array" ref="P51">MAX(ABS($L$3:$L$363))</f>
        <v>19.577733395790943</v>
      </c>
    </row>
    <row r="52" spans="8:16" x14ac:dyDescent="0.3">
      <c r="H52" s="12">
        <v>-131</v>
      </c>
      <c r="I52" s="18">
        <f t="shared" si="0"/>
        <v>72.210637487012221</v>
      </c>
      <c r="J52" s="18">
        <f t="shared" si="1"/>
        <v>-0.44286370872186498</v>
      </c>
      <c r="K52" s="38">
        <f t="shared" si="2"/>
        <v>-8.7396458953063992E-3</v>
      </c>
      <c r="L52" s="18">
        <f t="shared" si="3"/>
        <v>-8.2387646260215597</v>
      </c>
      <c r="M52" s="39">
        <f t="shared" si="4"/>
        <v>-5359.4109506606319</v>
      </c>
      <c r="N52" s="12">
        <f t="shared" si="5"/>
        <v>442.85123728955119</v>
      </c>
      <c r="O52" s="18">
        <f t="shared" si="6"/>
        <v>11.079718735154428</v>
      </c>
      <c r="P52" s="12" cm="1">
        <f t="array" ref="P52">MAX(ABS($L$3:$L$363))</f>
        <v>19.577733395790943</v>
      </c>
    </row>
    <row r="53" spans="8:16" x14ac:dyDescent="0.3">
      <c r="H53" s="12">
        <v>-130</v>
      </c>
      <c r="I53" s="18">
        <f t="shared" si="0"/>
        <v>71.763410489719035</v>
      </c>
      <c r="J53" s="18">
        <f t="shared" si="1"/>
        <v>-0.45158363371993043</v>
      </c>
      <c r="K53" s="38">
        <f t="shared" si="2"/>
        <v>-8.6997312072207029E-3</v>
      </c>
      <c r="L53" s="18">
        <f t="shared" si="3"/>
        <v>-8.4630406805174268</v>
      </c>
      <c r="M53" s="39">
        <f t="shared" si="4"/>
        <v>-5405.467694181445</v>
      </c>
      <c r="N53" s="12">
        <f t="shared" si="5"/>
        <v>440.16504238301582</v>
      </c>
      <c r="O53" s="18">
        <f t="shared" si="6"/>
        <v>11.079718735154428</v>
      </c>
      <c r="P53" s="12" cm="1">
        <f t="array" ref="P53">MAX(ABS($L$3:$L$363))</f>
        <v>19.577733395790943</v>
      </c>
    </row>
    <row r="54" spans="8:16" x14ac:dyDescent="0.3">
      <c r="H54" s="12">
        <v>-129</v>
      </c>
      <c r="I54" s="18">
        <f t="shared" si="0"/>
        <v>71.307484002219084</v>
      </c>
      <c r="J54" s="18">
        <f t="shared" si="1"/>
        <v>-0.46026220713394489</v>
      </c>
      <c r="K54" s="38">
        <f t="shared" si="2"/>
        <v>-8.6569245080891088E-3</v>
      </c>
      <c r="L54" s="18">
        <f t="shared" si="3"/>
        <v>-8.689188268884644</v>
      </c>
      <c r="M54" s="39">
        <f t="shared" si="4"/>
        <v>-5449.2206088463972</v>
      </c>
      <c r="N54" s="12">
        <f t="shared" si="5"/>
        <v>437.42659542903158</v>
      </c>
      <c r="O54" s="18">
        <f t="shared" si="6"/>
        <v>11.079718735154428</v>
      </c>
      <c r="P54" s="12" cm="1">
        <f t="array" ref="P54">MAX(ABS($L$3:$L$363))</f>
        <v>19.577733395790943</v>
      </c>
    </row>
    <row r="55" spans="8:16" x14ac:dyDescent="0.3">
      <c r="H55" s="12">
        <v>-128</v>
      </c>
      <c r="I55" s="18">
        <f t="shared" si="0"/>
        <v>70.84290084032375</v>
      </c>
      <c r="J55" s="18">
        <f t="shared" si="1"/>
        <v>-0.4688964822855326</v>
      </c>
      <c r="K55" s="38">
        <f t="shared" si="2"/>
        <v>-8.6111164598719359E-3</v>
      </c>
      <c r="L55" s="18">
        <f t="shared" si="3"/>
        <v>-8.9171084131556348</v>
      </c>
      <c r="M55" s="39">
        <f t="shared" si="4"/>
        <v>-5490.5266771946353</v>
      </c>
      <c r="N55" s="12">
        <f t="shared" si="5"/>
        <v>434.63615359368055</v>
      </c>
      <c r="O55" s="18">
        <f t="shared" si="6"/>
        <v>11.079718735154428</v>
      </c>
      <c r="P55" s="12" cm="1">
        <f t="array" ref="P55">MAX(ABS($L$3:$L$363))</f>
        <v>19.577733395790943</v>
      </c>
    </row>
    <row r="56" spans="8:16" x14ac:dyDescent="0.3">
      <c r="H56" s="12">
        <v>-127</v>
      </c>
      <c r="I56" s="18">
        <f t="shared" si="0"/>
        <v>70.369706821187009</v>
      </c>
      <c r="J56" s="18">
        <f t="shared" si="1"/>
        <v>-0.47748340318154781</v>
      </c>
      <c r="K56" s="38">
        <f t="shared" si="2"/>
        <v>-8.5621978047372982E-3</v>
      </c>
      <c r="L56" s="18">
        <f t="shared" si="3"/>
        <v>-9.1466962111074075</v>
      </c>
      <c r="M56" s="39">
        <f t="shared" si="4"/>
        <v>-5529.2445858890715</v>
      </c>
      <c r="N56" s="12">
        <f t="shared" si="5"/>
        <v>431.79399207011113</v>
      </c>
      <c r="O56" s="18">
        <f t="shared" si="6"/>
        <v>11.079718735154428</v>
      </c>
      <c r="P56" s="12" cm="1">
        <f t="array" ref="P56">MAX(ABS($L$3:$L$363))</f>
        <v>19.577733395790943</v>
      </c>
    </row>
    <row r="57" spans="8:16" x14ac:dyDescent="0.3">
      <c r="H57" s="12">
        <v>-126</v>
      </c>
      <c r="I57" s="18">
        <f t="shared" si="0"/>
        <v>69.887950872545801</v>
      </c>
      <c r="J57" s="18">
        <f t="shared" si="1"/>
        <v>-0.48601980469656642</v>
      </c>
      <c r="K57" s="38">
        <f t="shared" si="2"/>
        <v>-8.5100595708967192E-3</v>
      </c>
      <c r="L57" s="18">
        <f t="shared" si="3"/>
        <v>-9.3778409114372732</v>
      </c>
      <c r="M57" s="39">
        <f t="shared" si="4"/>
        <v>-5565.2349256008229</v>
      </c>
      <c r="N57" s="12">
        <f t="shared" si="5"/>
        <v>428.90040473467383</v>
      </c>
      <c r="O57" s="18">
        <f t="shared" si="6"/>
        <v>11.079718735154428</v>
      </c>
      <c r="P57" s="12" cm="1">
        <f t="array" ref="P57">MAX(ABS($L$3:$L$363))</f>
        <v>19.577733395790943</v>
      </c>
    </row>
    <row r="58" spans="8:16" x14ac:dyDescent="0.3">
      <c r="H58" s="12">
        <v>-125</v>
      </c>
      <c r="I58" s="18">
        <f t="shared" si="0"/>
        <v>69.397685141674302</v>
      </c>
      <c r="J58" s="18">
        <f t="shared" si="1"/>
        <v>-0.494502412964969</v>
      </c>
      <c r="K58" s="38">
        <f t="shared" si="2"/>
        <v>-8.4545932859057607E-3</v>
      </c>
      <c r="L58" s="18">
        <f t="shared" si="3"/>
        <v>-9.6104259972275035</v>
      </c>
      <c r="M58" s="39">
        <f t="shared" si="4"/>
        <v>-5598.3603889544383</v>
      </c>
      <c r="N58" s="12">
        <f t="shared" si="5"/>
        <v>425.95570480133648</v>
      </c>
      <c r="O58" s="18">
        <f t="shared" si="6"/>
        <v>11.079718735154428</v>
      </c>
      <c r="P58" s="12" cm="1">
        <f t="array" ref="P58">MAX(ABS($L$3:$L$363))</f>
        <v>19.577733395790943</v>
      </c>
    </row>
    <row r="59" spans="8:16" x14ac:dyDescent="0.3">
      <c r="H59" s="12">
        <v>-124</v>
      </c>
      <c r="I59" s="18">
        <f t="shared" si="0"/>
        <v>68.898965103837838</v>
      </c>
      <c r="J59" s="18">
        <f t="shared" si="1"/>
        <v>-0.50292784598993001</v>
      </c>
      <c r="K59" s="38">
        <f t="shared" si="2"/>
        <v>-8.3956911971134369E-3</v>
      </c>
      <c r="L59" s="18">
        <f t="shared" si="3"/>
        <v>-9.8443292776130757</v>
      </c>
      <c r="M59" s="39">
        <f t="shared" si="4"/>
        <v>-5628.4859662842182</v>
      </c>
      <c r="N59" s="12">
        <f t="shared" si="5"/>
        <v>422.96022547309457</v>
      </c>
      <c r="O59" s="18">
        <f t="shared" si="6"/>
        <v>11.079718735154428</v>
      </c>
      <c r="P59" s="12" cm="1">
        <f t="array" ref="P59">MAX(ABS($L$3:$L$363))</f>
        <v>19.577733395790943</v>
      </c>
    </row>
    <row r="60" spans="8:16" x14ac:dyDescent="0.3">
      <c r="H60" s="12">
        <v>-123</v>
      </c>
      <c r="I60" s="18">
        <f t="shared" si="0"/>
        <v>68.391849670026602</v>
      </c>
      <c r="J60" s="18">
        <f t="shared" si="1"/>
        <v>-0.5112926144762765</v>
      </c>
      <c r="K60" s="38">
        <f t="shared" si="2"/>
        <v>-8.3332464988935297E-3</v>
      </c>
      <c r="L60" s="18">
        <f t="shared" si="3"/>
        <v>-10.079422987555908</v>
      </c>
      <c r="M60" s="39">
        <f t="shared" si="4"/>
        <v>-5655.4791389544152</v>
      </c>
      <c r="N60" s="12">
        <f t="shared" si="5"/>
        <v>419.91432058905588</v>
      </c>
      <c r="O60" s="18">
        <f t="shared" si="6"/>
        <v>11.079718735154428</v>
      </c>
      <c r="P60" s="12" cm="1">
        <f t="array" ref="P60">MAX(ABS($L$3:$L$363))</f>
        <v>19.577733395790943</v>
      </c>
    </row>
    <row r="61" spans="8:16" x14ac:dyDescent="0.3">
      <c r="H61" s="12">
        <v>-122</v>
      </c>
      <c r="I61" s="18">
        <f t="shared" si="0"/>
        <v>67.876401293741949</v>
      </c>
      <c r="J61" s="18">
        <f t="shared" si="1"/>
        <v>-0.51959312289380066</v>
      </c>
      <c r="K61" s="38">
        <f t="shared" si="2"/>
        <v>-8.2671535662396812E-3</v>
      </c>
      <c r="L61" s="18">
        <f t="shared" si="3"/>
        <v>-10.315573895619217</v>
      </c>
      <c r="M61" s="39">
        <f t="shared" si="4"/>
        <v>-5679.2100699990469</v>
      </c>
      <c r="N61" s="12">
        <f t="shared" si="5"/>
        <v>416.81836526583521</v>
      </c>
      <c r="O61" s="18">
        <f t="shared" si="6"/>
        <v>11.079718735154428</v>
      </c>
      <c r="P61" s="12" cm="1">
        <f t="array" ref="P61">MAX(ABS($L$3:$L$363))</f>
        <v>19.577733395790943</v>
      </c>
    </row>
    <row r="62" spans="8:16" x14ac:dyDescent="0.3">
      <c r="H62" s="12">
        <v>-121</v>
      </c>
      <c r="I62" s="18">
        <f t="shared" si="0"/>
        <v>67.352686076601287</v>
      </c>
      <c r="J62" s="18">
        <f t="shared" si="1"/>
        <v>-0.52782567077715226</v>
      </c>
      <c r="K62" s="38">
        <f t="shared" si="2"/>
        <v>-8.1973081942548695E-3</v>
      </c>
      <c r="L62" s="18">
        <f t="shared" si="3"/>
        <v>-10.552643419625063</v>
      </c>
      <c r="M62" s="39">
        <f t="shared" si="4"/>
        <v>-5699.5517918401192</v>
      </c>
      <c r="N62" s="12">
        <f t="shared" si="5"/>
        <v>413.67275653185243</v>
      </c>
      <c r="O62" s="18">
        <f t="shared" si="6"/>
        <v>11.079718735154428</v>
      </c>
      <c r="P62" s="12" cm="1">
        <f t="array" ref="P62">MAX(ABS($L$3:$L$363))</f>
        <v>19.577733395790943</v>
      </c>
    </row>
    <row r="63" spans="8:16" x14ac:dyDescent="0.3">
      <c r="H63" s="12">
        <v>-120</v>
      </c>
      <c r="I63" s="18">
        <f t="shared" si="0"/>
        <v>66.820773872522579</v>
      </c>
      <c r="J63" s="18">
        <f t="shared" si="1"/>
        <v>-0.53598645426795699</v>
      </c>
      <c r="K63" s="38">
        <f t="shared" si="2"/>
        <v>-8.1236078430145225E-3</v>
      </c>
      <c r="L63" s="18">
        <f t="shared" si="3"/>
        <v>-10.790487750068587</v>
      </c>
      <c r="M63" s="39">
        <f t="shared" si="4"/>
        <v>-5716.3803908466025</v>
      </c>
      <c r="N63" s="12">
        <f t="shared" si="5"/>
        <v>410.47791395309912</v>
      </c>
      <c r="O63" s="18">
        <f t="shared" si="6"/>
        <v>11.079718735154428</v>
      </c>
      <c r="P63" s="12" cm="1">
        <f t="array" ref="P63">MAX(ABS($L$3:$L$363))</f>
        <v>19.577733395790943</v>
      </c>
    </row>
    <row r="64" spans="8:16" x14ac:dyDescent="0.3">
      <c r="H64" s="12">
        <v>-119</v>
      </c>
      <c r="I64" s="18">
        <f t="shared" si="0"/>
        <v>66.280738390243613</v>
      </c>
      <c r="J64" s="18">
        <f t="shared" si="1"/>
        <v>-0.54407156790424438</v>
      </c>
      <c r="K64" s="38">
        <f t="shared" si="2"/>
        <v>-8.045951887232004E-3</v>
      </c>
      <c r="L64" s="18">
        <f t="shared" si="3"/>
        <v>-11.028957981152235</v>
      </c>
      <c r="M64" s="39">
        <f t="shared" si="4"/>
        <v>-5729.5751885001728</v>
      </c>
      <c r="N64" s="12">
        <f t="shared" si="5"/>
        <v>407.23428024890387</v>
      </c>
      <c r="O64" s="18">
        <f t="shared" si="6"/>
        <v>11.079718735154428</v>
      </c>
      <c r="P64" s="12" cm="1">
        <f t="array" ref="P64">MAX(ABS($L$3:$L$363))</f>
        <v>19.577733395790943</v>
      </c>
    </row>
    <row r="65" spans="8:16" x14ac:dyDescent="0.3">
      <c r="H65" s="12">
        <v>-118</v>
      </c>
      <c r="I65" s="18">
        <f t="shared" si="0"/>
        <v>65.732657293925996</v>
      </c>
      <c r="J65" s="18">
        <f t="shared" si="1"/>
        <v>-0.55207700666168935</v>
      </c>
      <c r="K65" s="38">
        <f t="shared" si="2"/>
        <v>-7.9642418701053614E-3</v>
      </c>
      <c r="L65" s="18">
        <f t="shared" si="3"/>
        <v>-11.267900249293916</v>
      </c>
      <c r="M65" s="39">
        <f t="shared" si="4"/>
        <v>-5739.0189189378134</v>
      </c>
      <c r="N65" s="12">
        <f t="shared" si="5"/>
        <v>403.94232189619385</v>
      </c>
      <c r="O65" s="18">
        <f t="shared" si="6"/>
        <v>11.079718735154428</v>
      </c>
      <c r="P65" s="12" cm="1">
        <f t="array" ref="P65">MAX(ABS($L$3:$L$363))</f>
        <v>19.577733395790943</v>
      </c>
    </row>
    <row r="66" spans="8:16" x14ac:dyDescent="0.3">
      <c r="H66" s="12">
        <v>-117</v>
      </c>
      <c r="I66" s="18">
        <f t="shared" si="0"/>
        <v>65.176612301590424</v>
      </c>
      <c r="J66" s="18">
        <f t="shared" si="1"/>
        <v>-0.55999866825051248</v>
      </c>
      <c r="K66" s="38">
        <f t="shared" si="2"/>
        <v>-7.8783817606760415E-3</v>
      </c>
      <c r="L66" s="18">
        <f t="shared" si="3"/>
        <v>-11.507155878953359</v>
      </c>
      <c r="M66" s="39">
        <f t="shared" si="4"/>
        <v>-5744.5979026456735</v>
      </c>
      <c r="N66" s="12">
        <f t="shared" si="5"/>
        <v>400.60252972072914</v>
      </c>
      <c r="O66" s="18">
        <f t="shared" si="6"/>
        <v>11.079718735154428</v>
      </c>
      <c r="P66" s="12" cm="1">
        <f t="array" ref="P66">MAX(ABS($L$3:$L$363))</f>
        <v>19.577733395790943</v>
      </c>
    </row>
    <row r="67" spans="8:16" x14ac:dyDescent="0.3">
      <c r="H67" s="12">
        <v>-116</v>
      </c>
      <c r="I67" s="18">
        <f t="shared" si="0"/>
        <v>64.612689281126279</v>
      </c>
      <c r="J67" s="18">
        <f t="shared" si="1"/>
        <v>-0.56783235567119761</v>
      </c>
      <c r="K67" s="38">
        <f t="shared" si="2"/>
        <v>-7.7882782139835662E-3</v>
      </c>
      <c r="L67" s="18">
        <f t="shared" si="3"/>
        <v>-11.746561535611631</v>
      </c>
      <c r="M67" s="39">
        <f t="shared" si="4"/>
        <v>-5746.2022160831648</v>
      </c>
      <c r="N67" s="12">
        <f t="shared" si="5"/>
        <v>397.21541947376915</v>
      </c>
      <c r="O67" s="18">
        <f t="shared" si="6"/>
        <v>11.079718735154428</v>
      </c>
      <c r="P67" s="12" cm="1">
        <f t="array" ref="P67">MAX(ABS($L$3:$L$363))</f>
        <v>19.577733395790943</v>
      </c>
    </row>
    <row r="68" spans="8:16" x14ac:dyDescent="0.3">
      <c r="H68" s="12">
        <v>-115</v>
      </c>
      <c r="I68" s="18">
        <f t="shared" ref="I68:I131" si="7" xml:space="preserve"> ($C$5/2)*(1 - COS(RADIANS(H68))) + ($C$8 - SQRT($C$8^2 - (($C$5/2)*SIN(RADIANS(H68)))^2))</f>
        <v>64.04097834361437</v>
      </c>
      <c r="J68" s="18">
        <f t="shared" ref="J68:J131" si="8">(
 ($C$5/2)*SIN(RADIANS(H68))
 +
 (($C$5/2)^2 * SIN(RADIANS(H68)) * COS(RADIANS(H68))) /
   SQRT($C$8^2 - (($C$5/2)*SIN(RADIANS(H68)))^2)
) * (PI()/180)</f>
        <v>-0.57557378003145054</v>
      </c>
      <c r="K68" s="38">
        <f t="shared" ref="K68:K131" si="9">(
 ($C$5/2)*COS(RADIANS(H68))
 +
 ( ($C$5/2)^2 * COS(2*RADIANS(H68)) ) / SQRT($C$8^2 - (($C$5/2)*SIN(RADIANS(H68)))^2)
 +
 ( ($C$5/2)^4 * (SIN(RADIANS(H68))^2) * (COS(RADIANS(H68))^2) ) / ( SQRT($C$8^2 - (($C$5/2)*SIN(RADIANS(H68)))^2)^3 )
) * (PI()/180)^2</f>
        <v>-7.6938408332559213E-3</v>
      </c>
      <c r="L68" s="18">
        <f t="shared" ref="L68:L131" si="10">(($C$5/2)/1000)*($C$11*2*PI()/60)*(SIN(RADIANS(H68))+(($C$5/2)/$C$8)*SIN(2*RADIANS(H68)))</f>
        <v>-11.985949385729876</v>
      </c>
      <c r="M68" s="39">
        <f t="shared" ref="M68:M131" si="11">(($C$5/2)/1000)*($C$11*2*PI()/60)^2*(COS(RADIANS(H68))+2*(($C$5/2)/$C$8)*COS(2*RADIANS(H68)))</f>
        <v>-5743.7258570211661</v>
      </c>
      <c r="N68" s="12">
        <f t="shared" ref="N68:N131" si="12">(((PI()*$C$4^2/4*(($C$5/2)*(1-COS(RADIANS(H68)))+$C$8-SQRT($C$8^2-($C$5/2)^2*SIN(RADIANS(H68))^2)))/1000)*4+$C$6)/4</f>
        <v>393.78153239260001</v>
      </c>
      <c r="O68" s="18">
        <f t="shared" ref="O68:O131" si="13">$C$10</f>
        <v>11.079718735154428</v>
      </c>
      <c r="P68" s="12" cm="1">
        <f t="array" ref="P68">MAX(ABS($L$3:$L$363))</f>
        <v>19.577733395790943</v>
      </c>
    </row>
    <row r="69" spans="8:16" x14ac:dyDescent="0.3">
      <c r="H69" s="12">
        <v>-114</v>
      </c>
      <c r="I69" s="18">
        <f t="shared" si="7"/>
        <v>63.461573933701942</v>
      </c>
      <c r="J69" s="18">
        <f t="shared" si="8"/>
        <v>-0.5832185636260282</v>
      </c>
      <c r="K69" s="38">
        <f t="shared" si="9"/>
        <v>-7.5949824333338065E-3</v>
      </c>
      <c r="L69" s="18">
        <f t="shared" si="10"/>
        <v>-12.225147263504068</v>
      </c>
      <c r="M69" s="39">
        <f t="shared" si="11"/>
        <v>-5737.0669053833308</v>
      </c>
      <c r="N69" s="12">
        <f t="shared" si="12"/>
        <v>390.30143574335722</v>
      </c>
      <c r="O69" s="18">
        <f t="shared" si="13"/>
        <v>11.079718735154428</v>
      </c>
      <c r="P69" s="12" cm="1">
        <f t="array" ref="P69">MAX(ABS($L$3:$L$363))</f>
        <v>19.577733395790943</v>
      </c>
    </row>
    <row r="70" spans="8:16" x14ac:dyDescent="0.3">
      <c r="H70" s="12">
        <v>-113</v>
      </c>
      <c r="I70" s="18">
        <f t="shared" si="7"/>
        <v>62.874574916765809</v>
      </c>
      <c r="J70" s="18">
        <f t="shared" si="8"/>
        <v>-0.5907622432802665</v>
      </c>
      <c r="K70" s="38">
        <f t="shared" si="9"/>
        <v>-7.4916193044881115E-3</v>
      </c>
      <c r="L70" s="18">
        <f t="shared" si="10"/>
        <v>-12.463978844224338</v>
      </c>
      <c r="M70" s="39">
        <f t="shared" si="11"/>
        <v>-5726.127679384861</v>
      </c>
      <c r="N70" s="12">
        <f t="shared" si="12"/>
        <v>386.77572334455624</v>
      </c>
      <c r="O70" s="18">
        <f t="shared" si="13"/>
        <v>11.079718735154428</v>
      </c>
      <c r="P70" s="12" cm="1">
        <f t="array" ref="P70">MAX(ABS($L$3:$L$363))</f>
        <v>19.577733395790943</v>
      </c>
    </row>
    <row r="71" spans="8:16" x14ac:dyDescent="0.3">
      <c r="H71" s="12">
        <v>-112</v>
      </c>
      <c r="I71" s="18">
        <f t="shared" si="7"/>
        <v>62.280084662600217</v>
      </c>
      <c r="J71" s="18">
        <f t="shared" si="8"/>
        <v>-0.59820027395725339</v>
      </c>
      <c r="K71" s="38">
        <f t="shared" si="9"/>
        <v>-7.3836714757552109E-3</v>
      </c>
      <c r="L71" s="18">
        <f t="shared" si="10"/>
        <v>-12.702263824038537</v>
      </c>
      <c r="M71" s="39">
        <f t="shared" si="11"/>
        <v>-5710.8148867688069</v>
      </c>
      <c r="N71" s="12">
        <f t="shared" si="12"/>
        <v>383.20501606974977</v>
      </c>
      <c r="O71" s="18">
        <f t="shared" si="13"/>
        <v>11.079718735154428</v>
      </c>
      <c r="P71" s="12" cm="1">
        <f t="array" ref="P71">MAX(ABS($L$3:$L$363))</f>
        <v>19.577733395790943</v>
      </c>
    </row>
    <row r="72" spans="8:16" x14ac:dyDescent="0.3">
      <c r="H72" s="12">
        <v>-111</v>
      </c>
      <c r="I72" s="18">
        <f t="shared" si="7"/>
        <v>61.678211125365785</v>
      </c>
      <c r="J72" s="18">
        <f t="shared" si="8"/>
        <v>-0.60552803262772248</v>
      </c>
      <c r="K72" s="38">
        <f t="shared" si="9"/>
        <v>-7.2710629768832895E-3</v>
      </c>
      <c r="L72" s="18">
        <f t="shared" si="10"/>
        <v>-12.939818105911842</v>
      </c>
      <c r="M72" s="39">
        <f t="shared" si="11"/>
        <v>-5691.0397709458057</v>
      </c>
      <c r="N72" s="12">
        <f t="shared" si="12"/>
        <v>379.58996232772859</v>
      </c>
      <c r="O72" s="18">
        <f t="shared" si="13"/>
        <v>11.079718735154428</v>
      </c>
      <c r="P72" s="12" cm="1">
        <f t="array" ref="P72">MAX(ABS($L$3:$L$363))</f>
        <v>19.577733395790943</v>
      </c>
    </row>
    <row r="73" spans="8:16" x14ac:dyDescent="0.3">
      <c r="H73" s="12">
        <v>-110</v>
      </c>
      <c r="I73" s="18">
        <f t="shared" si="7"/>
        <v>61.069066919538322</v>
      </c>
      <c r="J73" s="18">
        <f t="shared" si="8"/>
        <v>-0.61274082240081074</v>
      </c>
      <c r="K73" s="38">
        <f t="shared" si="9"/>
        <v>-7.1537220979563257E-3</v>
      </c>
      <c r="L73" s="18">
        <f t="shared" si="10"/>
        <v>-13.176453991566063</v>
      </c>
      <c r="M73" s="39">
        <f t="shared" si="11"/>
        <v>-5666.7182518493055</v>
      </c>
      <c r="N73" s="12">
        <f t="shared" si="12"/>
        <v>375.93123851869473</v>
      </c>
      <c r="O73" s="18">
        <f t="shared" si="13"/>
        <v>11.079718735154428</v>
      </c>
      <c r="P73" s="12" cm="1">
        <f t="array" ref="P73">MAX(ABS($L$3:$L$363))</f>
        <v>19.577733395790943</v>
      </c>
    </row>
    <row r="74" spans="8:16" x14ac:dyDescent="0.3">
      <c r="H74" s="12">
        <v>-109</v>
      </c>
      <c r="I74" s="18">
        <f t="shared" si="7"/>
        <v>60.452769391597194</v>
      </c>
      <c r="J74" s="18">
        <f t="shared" si="8"/>
        <v>-0.61983387691287883</v>
      </c>
      <c r="K74" s="38">
        <f t="shared" si="9"/>
        <v>-7.0315816457401847E-3</v>
      </c>
      <c r="L74" s="18">
        <f t="shared" si="10"/>
        <v>-13.411980379174656</v>
      </c>
      <c r="M74" s="39">
        <f t="shared" si="11"/>
        <v>-5637.7710613247255</v>
      </c>
      <c r="N74" s="12">
        <f t="shared" si="12"/>
        <v>372.22954946484589</v>
      </c>
      <c r="O74" s="18">
        <f t="shared" si="13"/>
        <v>11.079718735154428</v>
      </c>
      <c r="P74" s="12" cm="1">
        <f t="array" ref="P74">MAX(ABS($L$3:$L$363))</f>
        <v>19.577733395790943</v>
      </c>
    </row>
    <row r="75" spans="8:16" x14ac:dyDescent="0.3">
      <c r="H75" s="12">
        <v>-108</v>
      </c>
      <c r="I75" s="18">
        <f t="shared" si="7"/>
        <v>59.82944068719771</v>
      </c>
      <c r="J75" s="18">
        <f t="shared" si="8"/>
        <v>-0.62680236497063824</v>
      </c>
      <c r="K75" s="38">
        <f t="shared" si="9"/>
        <v>-6.9045791957783008E-3</v>
      </c>
      <c r="L75" s="18">
        <f t="shared" si="10"/>
        <v>-13.646202966582019</v>
      </c>
      <c r="M75" s="39">
        <f t="shared" si="11"/>
        <v>-5604.1238728775425</v>
      </c>
      <c r="N75" s="12">
        <f t="shared" si="12"/>
        <v>368.48562881383572</v>
      </c>
      <c r="O75" s="18">
        <f t="shared" si="13"/>
        <v>11.079718735154428</v>
      </c>
      <c r="P75" s="12" cm="1">
        <f t="array" ref="P75">MAX(ABS($L$3:$L$363))</f>
        <v>19.577733395790943</v>
      </c>
    </row>
    <row r="76" spans="8:16" x14ac:dyDescent="0.3">
      <c r="H76" s="12">
        <v>-107</v>
      </c>
      <c r="I76" s="18">
        <f t="shared" si="7"/>
        <v>59.199207813574901</v>
      </c>
      <c r="J76" s="18">
        <f t="shared" si="8"/>
        <v>-0.63364139544383502</v>
      </c>
      <c r="K76" s="38">
        <f t="shared" si="9"/>
        <v>-6.7726573392528173E-3</v>
      </c>
      <c r="L76" s="18">
        <f t="shared" si="10"/>
        <v>-13.878924459808506</v>
      </c>
      <c r="M76" s="39">
        <f t="shared" si="11"/>
        <v>-5565.7074256121159</v>
      </c>
      <c r="N76" s="12">
        <f t="shared" si="12"/>
        <v>364.70023941359113</v>
      </c>
      <c r="O76" s="18">
        <f t="shared" si="13"/>
        <v>11.079718735154428</v>
      </c>
      <c r="P76" s="12" cm="1">
        <f t="array" ref="P76">MAX(ABS($L$3:$L$363))</f>
        <v>19.577733395790943</v>
      </c>
    </row>
    <row r="77" spans="8:16" x14ac:dyDescent="0.3">
      <c r="H77" s="12">
        <v>-106</v>
      </c>
      <c r="I77" s="18">
        <f t="shared" si="7"/>
        <v>58.562202696932289</v>
      </c>
      <c r="J77" s="18">
        <f t="shared" si="8"/>
        <v>-0.64034602240176774</v>
      </c>
      <c r="K77" s="38">
        <f t="shared" si="9"/>
        <v>-6.6357639236210462E-3</v>
      </c>
      <c r="L77" s="18">
        <f t="shared" si="10"/>
        <v>-14.109944786595735</v>
      </c>
      <c r="M77" s="39">
        <f t="shared" si="11"/>
        <v>-5522.4576422001182</v>
      </c>
      <c r="N77" s="12">
        <f t="shared" si="12"/>
        <v>360.87417365700929</v>
      </c>
      <c r="O77" s="18">
        <f t="shared" si="13"/>
        <v>11.079718735154428</v>
      </c>
      <c r="P77" s="12" cm="1">
        <f t="array" ref="P77">MAX(ABS($L$3:$L$363))</f>
        <v>19.577733395790943</v>
      </c>
    </row>
    <row r="78" spans="8:16" x14ac:dyDescent="0.3">
      <c r="H78" s="12">
        <v>-105</v>
      </c>
      <c r="I78" s="18">
        <f t="shared" si="7"/>
        <v>57.918562234575056</v>
      </c>
      <c r="J78" s="18">
        <f t="shared" si="8"/>
        <v>-0.64691125048691522</v>
      </c>
      <c r="K78" s="38">
        <f t="shared" si="9"/>
        <v>-6.4938522860371042E-3</v>
      </c>
      <c r="L78" s="18">
        <f t="shared" si="10"/>
        <v>-14.339061314740157</v>
      </c>
      <c r="M78" s="39">
        <f t="shared" si="11"/>
        <v>-5474.3157407245653</v>
      </c>
      <c r="N78" s="12">
        <f t="shared" si="12"/>
        <v>357.00825379508575</v>
      </c>
      <c r="O78" s="18">
        <f t="shared" si="13"/>
        <v>11.079718735154428</v>
      </c>
      <c r="P78" s="12" cm="1">
        <f t="array" ref="P78">MAX(ABS($L$3:$L$363))</f>
        <v>19.577733395790943</v>
      </c>
    </row>
    <row r="79" spans="8:16" x14ac:dyDescent="0.3">
      <c r="H79" s="12">
        <v>-104</v>
      </c>
      <c r="I79" s="18">
        <f t="shared" si="7"/>
        <v>57.268428341553992</v>
      </c>
      <c r="J79" s="18">
        <f t="shared" si="8"/>
        <v>-0.65333204051796911</v>
      </c>
      <c r="K79" s="38">
        <f t="shared" si="9"/>
        <v>-6.3468814785745164E-3</v>
      </c>
      <c r="L79" s="18">
        <f t="shared" si="10"/>
        <v>-14.566069074956664</v>
      </c>
      <c r="M79" s="39">
        <f t="shared" si="11"/>
        <v>-5421.2283402529301</v>
      </c>
      <c r="N79" s="12">
        <f t="shared" si="12"/>
        <v>353.10333221707469</v>
      </c>
      <c r="O79" s="18">
        <f t="shared" si="13"/>
        <v>11.079718735154428</v>
      </c>
      <c r="P79" s="12" cm="1">
        <f t="array" ref="P79">MAX(ABS($L$3:$L$363))</f>
        <v>19.577733395790943</v>
      </c>
    </row>
    <row r="80" spans="8:16" x14ac:dyDescent="0.3">
      <c r="H80" s="12">
        <v>-103</v>
      </c>
      <c r="I80" s="18">
        <f t="shared" si="7"/>
        <v>56.611947991595486</v>
      </c>
      <c r="J80" s="18">
        <f t="shared" si="8"/>
        <v>-0.65960331531358374</v>
      </c>
      <c r="K80" s="38">
        <f t="shared" si="9"/>
        <v>-6.194816484277923E-3</v>
      </c>
      <c r="L80" s="18">
        <f t="shared" si="10"/>
        <v>-14.790760988007996</v>
      </c>
      <c r="M80" s="39">
        <f t="shared" si="11"/>
        <v>-5363.1475600003587</v>
      </c>
      <c r="N80" s="12">
        <f t="shared" si="12"/>
        <v>349.16029169632736</v>
      </c>
      <c r="O80" s="18">
        <f t="shared" si="13"/>
        <v>11.079718735154428</v>
      </c>
      <c r="P80" s="12" cm="1">
        <f t="array" ref="P80">MAX(ABS($L$3:$L$363))</f>
        <v>19.577733395790943</v>
      </c>
    </row>
    <row r="81" spans="8:16" x14ac:dyDescent="0.3">
      <c r="H81" s="12">
        <v>-102</v>
      </c>
      <c r="I81" s="18">
        <f t="shared" si="7"/>
        <v>55.949273252101364</v>
      </c>
      <c r="J81" s="18">
        <f t="shared" si="8"/>
        <v>-0.66571996572719261</v>
      </c>
      <c r="K81" s="38">
        <f t="shared" si="9"/>
        <v>-6.0376284230904869E-3</v>
      </c>
      <c r="L81" s="18">
        <f t="shared" si="10"/>
        <v>-15.012928095830116</v>
      </c>
      <c r="M81" s="39">
        <f t="shared" si="11"/>
        <v>-5300.0311119517764</v>
      </c>
      <c r="N81" s="12">
        <f t="shared" si="12"/>
        <v>345.18004560051338</v>
      </c>
      <c r="O81" s="18">
        <f t="shared" si="13"/>
        <v>11.079718735154428</v>
      </c>
      <c r="P81" s="12" cm="1">
        <f t="array" ref="P81">MAX(ABS($L$3:$L$363))</f>
        <v>19.577733395790943</v>
      </c>
    </row>
    <row r="82" spans="8:16" x14ac:dyDescent="0.3">
      <c r="H82" s="12">
        <v>-101</v>
      </c>
      <c r="I82" s="18">
        <f t="shared" si="7"/>
        <v>55.280561313012548</v>
      </c>
      <c r="J82" s="18">
        <f t="shared" si="8"/>
        <v>-0.67167685688230405</v>
      </c>
      <c r="K82" s="38">
        <f t="shared" si="9"/>
        <v>-5.8752947467286152E-3</v>
      </c>
      <c r="L82" s="18">
        <f t="shared" si="10"/>
        <v>-15.232359796378407</v>
      </c>
      <c r="M82" s="39">
        <f t="shared" si="11"/>
        <v>-5231.8423868196005</v>
      </c>
      <c r="N82" s="12">
        <f t="shared" si="12"/>
        <v>341.163538064985</v>
      </c>
      <c r="O82" s="18">
        <f t="shared" si="13"/>
        <v>11.079718735154428</v>
      </c>
      <c r="P82" s="12" cm="1">
        <f t="array" ref="P82">MAX(ABS($L$3:$L$363))</f>
        <v>19.577733395790943</v>
      </c>
    </row>
    <row r="83" spans="8:16" x14ac:dyDescent="0.3">
      <c r="H83" s="12">
        <v>-100</v>
      </c>
      <c r="I83" s="18">
        <f t="shared" si="7"/>
        <v>54.605974509342253</v>
      </c>
      <c r="J83" s="18">
        <f t="shared" si="8"/>
        <v>-0.67746883459676932</v>
      </c>
      <c r="K83" s="38">
        <f t="shared" si="9"/>
        <v>-5.7077994216067273E-3</v>
      </c>
      <c r="L83" s="18">
        <f t="shared" si="10"/>
        <v>-15.448844081914618</v>
      </c>
      <c r="M83" s="39">
        <f t="shared" si="11"/>
        <v>-5158.5505332218263</v>
      </c>
      <c r="N83" s="12">
        <f t="shared" si="12"/>
        <v>337.1117441281192</v>
      </c>
      <c r="O83" s="18">
        <f t="shared" si="13"/>
        <v>11.079718735154428</v>
      </c>
      <c r="P83" s="12" cm="1">
        <f t="array" ref="P83">MAX(ABS($L$3:$L$363))</f>
        <v>19.577733395790943</v>
      </c>
    </row>
    <row r="84" spans="8:16" x14ac:dyDescent="0.3">
      <c r="H84" s="12">
        <v>-99</v>
      </c>
      <c r="I84" s="18">
        <f t="shared" si="7"/>
        <v>53.925680337195324</v>
      </c>
      <c r="J84" s="18">
        <f t="shared" si="8"/>
        <v>-0.6830907319836399</v>
      </c>
      <c r="K84" s="38">
        <f t="shared" si="9"/>
        <v>-5.5351330989523483E-3</v>
      </c>
      <c r="L84" s="18">
        <f t="shared" si="10"/>
        <v>-15.662167780449735</v>
      </c>
      <c r="M84" s="39">
        <f t="shared" si="11"/>
        <v>-5080.130529973525</v>
      </c>
      <c r="N84" s="12">
        <f t="shared" si="12"/>
        <v>333.02566982753575</v>
      </c>
      <c r="O84" s="18">
        <f t="shared" si="13"/>
        <v>11.079718735154428</v>
      </c>
      <c r="P84" s="12" cm="1">
        <f t="array" ref="P84">MAX(ABS($L$3:$L$363))</f>
        <v>19.577733395790943</v>
      </c>
    </row>
    <row r="85" spans="8:16" x14ac:dyDescent="0.3">
      <c r="H85" s="12">
        <v>-98</v>
      </c>
      <c r="I85" s="18">
        <f t="shared" si="7"/>
        <v>53.239851463103989</v>
      </c>
      <c r="J85" s="18">
        <f t="shared" si="8"/>
        <v>-0.68853737621539313</v>
      </c>
      <c r="K85" s="38">
        <f t="shared" si="9"/>
        <v>-5.3572932712952631E-3</v>
      </c>
      <c r="L85" s="18">
        <f t="shared" si="10"/>
        <v>-15.872116800053828</v>
      </c>
      <c r="M85" s="39">
        <f t="shared" si="11"/>
        <v>-4996.5632513930623</v>
      </c>
      <c r="N85" s="12">
        <f t="shared" si="12"/>
        <v>328.90635225616955</v>
      </c>
      <c r="O85" s="18">
        <f t="shared" si="13"/>
        <v>11.079718735154428</v>
      </c>
      <c r="P85" s="12" cm="1">
        <f t="array" ref="P85">MAX(ABS($L$3:$L$363))</f>
        <v>19.577733395790943</v>
      </c>
    </row>
    <row r="86" spans="8:16" x14ac:dyDescent="0.3">
      <c r="H86" s="12">
        <v>-97</v>
      </c>
      <c r="I86" s="18">
        <f t="shared" si="7"/>
        <v>52.548665726523396</v>
      </c>
      <c r="J86" s="18">
        <f t="shared" si="8"/>
        <v>-0.69380359543751391</v>
      </c>
      <c r="K86" s="38">
        <f t="shared" si="9"/>
        <v>-5.1742844145639287E-3</v>
      </c>
      <c r="L86" s="18">
        <f t="shared" si="10"/>
        <v>-16.078476375739871</v>
      </c>
      <c r="M86" s="39">
        <f t="shared" si="11"/>
        <v>-4907.835525532897</v>
      </c>
      <c r="N86" s="12">
        <f t="shared" si="12"/>
        <v>324.75485957726153</v>
      </c>
      <c r="O86" s="18">
        <f t="shared" si="13"/>
        <v>11.079718735154428</v>
      </c>
      <c r="P86" s="12" cm="1">
        <f t="array" ref="P86">MAX(ABS($L$3:$L$363))</f>
        <v>19.577733395790943</v>
      </c>
    </row>
    <row r="87" spans="8:16" x14ac:dyDescent="0.3">
      <c r="H87" s="12">
        <v>-96</v>
      </c>
      <c r="I87" s="18">
        <f t="shared" si="7"/>
        <v>51.852306135345238</v>
      </c>
      <c r="J87" s="18">
        <f t="shared" si="8"/>
        <v>-0.69888422581667398</v>
      </c>
      <c r="K87" s="38">
        <f t="shared" si="9"/>
        <v>-4.9861181150772553E-3</v>
      </c>
      <c r="L87" s="18">
        <f t="shared" si="10"/>
        <v>-16.281031318625036</v>
      </c>
      <c r="M87" s="39">
        <f t="shared" si="11"/>
        <v>-4813.9401852533565</v>
      </c>
      <c r="N87" s="12">
        <f t="shared" si="12"/>
        <v>320.57229099740971</v>
      </c>
      <c r="O87" s="18">
        <f t="shared" si="13"/>
        <v>11.079718735154428</v>
      </c>
      <c r="P87" s="12" cm="1">
        <f t="array" ref="P87">MAX(ABS($L$3:$L$363))</f>
        <v>19.577733395790943</v>
      </c>
    </row>
    <row r="88" spans="8:16" x14ac:dyDescent="0.3">
      <c r="H88" s="12">
        <v>-95</v>
      </c>
      <c r="I88" s="18">
        <f t="shared" si="7"/>
        <v>51.150960854302049</v>
      </c>
      <c r="J88" s="18">
        <f t="shared" si="8"/>
        <v>-0.70377411870808115</v>
      </c>
      <c r="K88" s="38">
        <f t="shared" si="9"/>
        <v>-4.7928131807801894E-3</v>
      </c>
      <c r="L88" s="18">
        <f t="shared" si="10"/>
        <v>-16.479566267069643</v>
      </c>
      <c r="M88" s="39">
        <f t="shared" si="11"/>
        <v>-4714.8761120665067</v>
      </c>
      <c r="N88" s="12">
        <f t="shared" si="12"/>
        <v>316.3597766969238</v>
      </c>
      <c r="O88" s="18">
        <f t="shared" si="13"/>
        <v>11.079718735154428</v>
      </c>
      <c r="P88" s="12" cm="1">
        <f t="array" ref="P88">MAX(ABS($L$3:$L$363))</f>
        <v>19.577733395790943</v>
      </c>
    </row>
    <row r="89" spans="8:16" x14ac:dyDescent="0.3">
      <c r="H89" s="12">
        <v>-94</v>
      </c>
      <c r="I89" s="18">
        <f t="shared" si="7"/>
        <v>50.444823186151453</v>
      </c>
      <c r="J89" s="18">
        <f t="shared" si="8"/>
        <v>-0.70846814792593427</v>
      </c>
      <c r="K89" s="38">
        <f t="shared" si="9"/>
        <v>-4.5943957361366415E-3</v>
      </c>
      <c r="L89" s="18">
        <f t="shared" si="10"/>
        <v>-16.673865939491183</v>
      </c>
      <c r="M89" s="39">
        <f t="shared" si="11"/>
        <v>-4610.6482726859967</v>
      </c>
      <c r="N89" s="12">
        <f t="shared" si="12"/>
        <v>312.1184777168101</v>
      </c>
      <c r="O89" s="18">
        <f t="shared" si="13"/>
        <v>11.079718735154428</v>
      </c>
      <c r="P89" s="12" cm="1">
        <f t="array" ref="P89">MAX(ABS($L$3:$L$363))</f>
        <v>19.577733395790943</v>
      </c>
    </row>
    <row r="90" spans="8:16" x14ac:dyDescent="0.3">
      <c r="H90" s="12">
        <v>-93</v>
      </c>
      <c r="I90" s="18">
        <f t="shared" si="7"/>
        <v>49.734091545545049</v>
      </c>
      <c r="J90" s="18">
        <f t="shared" si="8"/>
        <v>-0.71296121710038451</v>
      </c>
      <c r="K90" s="38">
        <f t="shared" si="9"/>
        <v>-4.3908993001628184E-3</v>
      </c>
      <c r="L90" s="18">
        <f t="shared" si="10"/>
        <v>-16.863715388548368</v>
      </c>
      <c r="M90" s="39">
        <f t="shared" si="11"/>
        <v>-4501.2677482276331</v>
      </c>
      <c r="N90" s="12">
        <f t="shared" si="12"/>
        <v>307.84958580181922</v>
      </c>
      <c r="O90" s="18">
        <f t="shared" si="13"/>
        <v>11.079718735154428</v>
      </c>
      <c r="P90" s="12" cm="1">
        <f t="array" ref="P90">MAX(ABS($L$3:$L$363))</f>
        <v>19.577733395790943</v>
      </c>
    </row>
    <row r="91" spans="8:16" x14ac:dyDescent="0.3">
      <c r="H91" s="12">
        <v>-92</v>
      </c>
      <c r="I91" s="18">
        <f t="shared" si="7"/>
        <v>49.018969425504487</v>
      </c>
      <c r="J91" s="18">
        <f t="shared" si="8"/>
        <v>-0.71724826710391076</v>
      </c>
      <c r="K91" s="38">
        <f t="shared" si="9"/>
        <v>-4.1823648471576306E-3</v>
      </c>
      <c r="L91" s="18">
        <f t="shared" si="10"/>
        <v>-17.048900256387878</v>
      </c>
      <c r="M91" s="39">
        <f t="shared" si="11"/>
        <v>-4386.7517560143588</v>
      </c>
      <c r="N91" s="12">
        <f t="shared" si="12"/>
        <v>303.55432319909124</v>
      </c>
      <c r="O91" s="18">
        <f t="shared" si="13"/>
        <v>11.079718735154428</v>
      </c>
      <c r="P91" s="12" cm="1">
        <f t="array" ref="P91">MAX(ABS($L$3:$L$363))</f>
        <v>19.577733395790943</v>
      </c>
    </row>
    <row r="92" spans="8:16" x14ac:dyDescent="0.3">
      <c r="H92" s="12">
        <v>-91</v>
      </c>
      <c r="I92" s="18">
        <f t="shared" si="7"/>
        <v>48.299665356443505</v>
      </c>
      <c r="J92" s="18">
        <f t="shared" si="8"/>
        <v>-0.72132428352961908</v>
      </c>
      <c r="K92" s="38">
        <f t="shared" si="9"/>
        <v>-3.9688408497637164E-3</v>
      </c>
      <c r="L92" s="18">
        <f t="shared" si="10"/>
        <v>-17.229207030644957</v>
      </c>
      <c r="M92" s="39">
        <f t="shared" si="11"/>
        <v>-4267.1236639483441</v>
      </c>
      <c r="N92" s="12">
        <f t="shared" si="12"/>
        <v>299.23394241202703</v>
      </c>
      <c r="O92" s="18">
        <f t="shared" si="13"/>
        <v>11.079718735154428</v>
      </c>
      <c r="P92" s="12" cm="1">
        <f t="array" ref="P92">MAX(ABS($L$3:$L$363))</f>
        <v>19.577733395790943</v>
      </c>
    </row>
    <row r="93" spans="8:16" x14ac:dyDescent="0.3">
      <c r="H93" s="12">
        <v>-90</v>
      </c>
      <c r="I93" s="18">
        <f t="shared" si="7"/>
        <v>47.576392857693158</v>
      </c>
      <c r="J93" s="18">
        <f t="shared" si="8"/>
        <v>-0.72518430420364388</v>
      </c>
      <c r="K93" s="38">
        <f t="shared" si="9"/>
        <v>-3.7503833040724577E-3</v>
      </c>
      <c r="L93" s="18">
        <f t="shared" si="10"/>
        <v>-17.404423300887451</v>
      </c>
      <c r="M93" s="39">
        <f t="shared" si="11"/>
        <v>-4142.4129974218658</v>
      </c>
      <c r="N93" s="12">
        <f t="shared" si="12"/>
        <v>294.88972590913392</v>
      </c>
      <c r="O93" s="18">
        <f t="shared" si="13"/>
        <v>11.079718735154428</v>
      </c>
      <c r="P93" s="12" cm="1">
        <f t="array" ref="P93">MAX(ABS($L$3:$L$363))</f>
        <v>19.577733395790943</v>
      </c>
    </row>
    <row r="94" spans="8:16" x14ac:dyDescent="0.3">
      <c r="H94" s="12">
        <v>-89</v>
      </c>
      <c r="I94" s="18">
        <f t="shared" si="7"/>
        <v>46.849370381505246</v>
      </c>
      <c r="J94" s="18">
        <f t="shared" si="8"/>
        <v>-0.72882342671359024</v>
      </c>
      <c r="K94" s="38">
        <f t="shared" si="9"/>
        <v>-3.5270557365683942E-3</v>
      </c>
      <c r="L94" s="18">
        <f t="shared" si="10"/>
        <v>-17.574338015192065</v>
      </c>
      <c r="M94" s="39">
        <f t="shared" si="11"/>
        <v>-4012.6554387478377</v>
      </c>
      <c r="N94" s="12">
        <f t="shared" si="12"/>
        <v>290.52298578769069</v>
      </c>
      <c r="O94" s="18">
        <f t="shared" si="13"/>
        <v>11.079718735154428</v>
      </c>
      <c r="P94" s="12" cm="1">
        <f t="array" ref="P94">MAX(ABS($L$3:$L$363))</f>
        <v>19.577733395790943</v>
      </c>
    </row>
    <row r="95" spans="8:16" x14ac:dyDescent="0.3">
      <c r="H95" s="12">
        <v>-88</v>
      </c>
      <c r="I95" s="18">
        <f t="shared" si="7"/>
        <v>46.118821249526654</v>
      </c>
      <c r="J95" s="18">
        <f t="shared" si="8"/>
        <v>-0.73223681593478351</v>
      </c>
      <c r="K95" s="38">
        <f t="shared" si="9"/>
        <v>-3.2989291927921329E-3</v>
      </c>
      <c r="L95" s="18">
        <f t="shared" si="10"/>
        <v>-17.738741736540785</v>
      </c>
      <c r="M95" s="39">
        <f t="shared" si="11"/>
        <v>-3877.8928190998331</v>
      </c>
      <c r="N95" s="12">
        <f t="shared" si="12"/>
        <v>286.13506339219123</v>
      </c>
      <c r="O95" s="18">
        <f t="shared" si="13"/>
        <v>11.079718735154428</v>
      </c>
      <c r="P95" s="12" cm="1">
        <f t="array" ref="P95">MAX(ABS($L$3:$L$363))</f>
        <v>19.577733395790943</v>
      </c>
    </row>
    <row r="96" spans="8:16" x14ac:dyDescent="0.3">
      <c r="H96" s="12">
        <v>-87</v>
      </c>
      <c r="I96" s="18">
        <f t="shared" si="7"/>
        <v>45.384973581756412</v>
      </c>
      <c r="J96" s="18">
        <f t="shared" si="8"/>
        <v>-0.73541971153602403</v>
      </c>
      <c r="K96" s="38">
        <f t="shared" si="9"/>
        <v>-3.0660822076855002E-3</v>
      </c>
      <c r="L96" s="18">
        <f t="shared" si="10"/>
        <v>-17.897426898725431</v>
      </c>
      <c r="M96" s="39">
        <f t="shared" si="11"/>
        <v>-3738.1731029606976</v>
      </c>
      <c r="N96" s="12">
        <f t="shared" si="12"/>
        <v>281.72732888763682</v>
      </c>
      <c r="O96" s="18">
        <f t="shared" si="13"/>
        <v>11.079718735154428</v>
      </c>
      <c r="P96" s="12" cm="1">
        <f t="array" ref="P96">MAX(ABS($L$3:$L$363))</f>
        <v>19.577733395790943</v>
      </c>
    </row>
    <row r="97" spans="8:16" x14ac:dyDescent="0.3">
      <c r="H97" s="12">
        <v>-86</v>
      </c>
      <c r="I97" s="18">
        <f t="shared" si="7"/>
        <v>44.648060218014642</v>
      </c>
      <c r="J97" s="18">
        <f t="shared" si="8"/>
        <v>-0.7383674354465446</v>
      </c>
      <c r="K97" s="38">
        <f t="shared" si="9"/>
        <v>-2.828600757667664E-3</v>
      </c>
      <c r="L97" s="18">
        <f t="shared" si="10"/>
        <v>-18.050188061448306</v>
      </c>
      <c r="M97" s="39">
        <f t="shared" si="11"/>
        <v>-3593.5503650878672</v>
      </c>
      <c r="N97" s="12">
        <f t="shared" si="12"/>
        <v>277.30118078785347</v>
      </c>
      <c r="O97" s="18">
        <f t="shared" si="13"/>
        <v>11.079718735154428</v>
      </c>
      <c r="P97" s="12" cm="1">
        <f t="array" ref="P97">MAX(ABS($L$3:$L$363))</f>
        <v>19.577733395790943</v>
      </c>
    </row>
    <row r="98" spans="8:16" x14ac:dyDescent="0.3">
      <c r="H98" s="12">
        <v>-85</v>
      </c>
      <c r="I98" s="18">
        <f t="shared" si="7"/>
        <v>43.90831863197166</v>
      </c>
      <c r="J98" s="18">
        <f t="shared" si="8"/>
        <v>-0.741075399265962</v>
      </c>
      <c r="K98" s="38">
        <f t="shared" si="9"/>
        <v>-2.5865781945756316E-3</v>
      </c>
      <c r="L98" s="18">
        <f t="shared" si="10"/>
        <v>-18.196822164307388</v>
      </c>
      <c r="M98" s="39">
        <f t="shared" si="11"/>
        <v>-3444.0847600126817</v>
      </c>
      <c r="N98" s="12">
        <f t="shared" si="12"/>
        <v>272.85804543912036</v>
      </c>
      <c r="O98" s="18">
        <f t="shared" si="13"/>
        <v>11.079718735154428</v>
      </c>
      <c r="P98" s="12" cm="1">
        <f t="array" ref="P98">MAX(ABS($L$3:$L$363))</f>
        <v>19.577733395790943</v>
      </c>
    </row>
    <row r="99" spans="8:16" x14ac:dyDescent="0.3">
      <c r="H99" s="12">
        <v>-84</v>
      </c>
      <c r="I99" s="18">
        <f t="shared" si="7"/>
        <v>43.165990837803236</v>
      </c>
      <c r="J99" s="18">
        <f t="shared" si="8"/>
        <v>-0.74353911159918684</v>
      </c>
      <c r="K99" s="38">
        <f t="shared" si="9"/>
        <v>-2.3401151616861933E-3</v>
      </c>
      <c r="L99" s="18">
        <f t="shared" si="10"/>
        <v>-18.337128779355616</v>
      </c>
      <c r="M99" s="39">
        <f t="shared" si="11"/>
        <v>-3289.8424841001065</v>
      </c>
      <c r="N99" s="12">
        <f t="shared" si="12"/>
        <v>268.39937645951107</v>
      </c>
      <c r="O99" s="18">
        <f t="shared" si="13"/>
        <v>11.079718735154428</v>
      </c>
      <c r="P99" s="12" cm="1">
        <f t="array" ref="P99">MAX(ABS($L$3:$L$363))</f>
        <v>19.577733395790943</v>
      </c>
    </row>
    <row r="100" spans="8:16" x14ac:dyDescent="0.3">
      <c r="H100" s="12">
        <v>-83</v>
      </c>
      <c r="I100" s="18">
        <f t="shared" si="7"/>
        <v>42.421323289555616</v>
      </c>
      <c r="J100" s="18">
        <f t="shared" si="8"/>
        <v>-0.74575418529851922</v>
      </c>
      <c r="K100" s="38">
        <f t="shared" si="9"/>
        <v>-2.0893194921183735E-3</v>
      </c>
      <c r="L100" s="18">
        <f t="shared" si="10"/>
        <v>-18.470910361924918</v>
      </c>
      <c r="M100" s="39">
        <f t="shared" si="11"/>
        <v>-3130.8957302042586</v>
      </c>
      <c r="N100" s="12">
        <f t="shared" si="12"/>
        <v>263.92665413444615</v>
      </c>
      <c r="O100" s="18">
        <f t="shared" si="13"/>
        <v>11.079718735154428</v>
      </c>
      <c r="P100" s="12" cm="1">
        <f t="array" ref="P100">MAX(ABS($L$3:$L$363))</f>
        <v>19.577733395790943</v>
      </c>
    </row>
    <row r="101" spans="8:16" x14ac:dyDescent="0.3">
      <c r="H101" s="12">
        <v>-82</v>
      </c>
      <c r="I101" s="18">
        <f t="shared" si="7"/>
        <v>41.674566773322553</v>
      </c>
      <c r="J101" s="18">
        <f t="shared" si="8"/>
        <v>-0.74771634459549052</v>
      </c>
      <c r="K101" s="38">
        <f t="shared" si="9"/>
        <v>-1.8343060899953184E-3</v>
      </c>
      <c r="L101" s="18">
        <f t="shared" si="10"/>
        <v>-18.59797249940738</v>
      </c>
      <c r="M101" s="39">
        <f t="shared" si="11"/>
        <v>-2967.3226349642946</v>
      </c>
      <c r="N101" s="12">
        <f t="shared" si="12"/>
        <v>259.44138476907176</v>
      </c>
      <c r="O101" s="18">
        <f t="shared" si="13"/>
        <v>11.079718735154428</v>
      </c>
      <c r="P101" s="12" cm="1">
        <f t="array" ref="P101">MAX(ABS($L$3:$L$363))</f>
        <v>19.577733395790943</v>
      </c>
    </row>
    <row r="102" spans="8:16" x14ac:dyDescent="0.3">
      <c r="H102" s="12">
        <v>-81</v>
      </c>
      <c r="I102" s="18">
        <f t="shared" si="7"/>
        <v>40.925976292352146</v>
      </c>
      <c r="J102" s="18">
        <f t="shared" si="8"/>
        <v>-0.74942143210543322</v>
      </c>
      <c r="K102" s="38">
        <f t="shared" si="9"/>
        <v>-1.5751967948213776E-3</v>
      </c>
      <c r="L102" s="18">
        <f t="shared" si="10"/>
        <v>-18.718124157688017</v>
      </c>
      <c r="M102" s="39">
        <f t="shared" si="11"/>
        <v>-2799.2072187940857</v>
      </c>
      <c r="N102" s="12">
        <f t="shared" si="12"/>
        <v>254.94509999817419</v>
      </c>
      <c r="O102" s="18">
        <f t="shared" si="13"/>
        <v>11.079718735154428</v>
      </c>
      <c r="P102" s="12" cm="1">
        <f t="array" ref="P102">MAX(ABS($L$3:$L$363))</f>
        <v>19.577733395790943</v>
      </c>
    </row>
    <row r="103" spans="8:16" x14ac:dyDescent="0.3">
      <c r="H103" s="12">
        <v>-80</v>
      </c>
      <c r="I103" s="18">
        <f t="shared" si="7"/>
        <v>40.175810945220341</v>
      </c>
      <c r="J103" s="18">
        <f t="shared" si="8"/>
        <v>-0.75086541568825471</v>
      </c>
      <c r="K103" s="38">
        <f t="shared" si="9"/>
        <v>-1.3121202296037359E-3</v>
      </c>
      <c r="L103" s="18">
        <f t="shared" si="10"/>
        <v>-18.831177924925957</v>
      </c>
      <c r="M103" s="39">
        <f t="shared" si="11"/>
        <v>-2626.6393186281025</v>
      </c>
      <c r="N103" s="12">
        <f t="shared" si="12"/>
        <v>250.43935605444747</v>
      </c>
      <c r="O103" s="18">
        <f t="shared" si="13"/>
        <v>11.079718735154428</v>
      </c>
      <c r="P103" s="12" cm="1">
        <f t="array" ref="P103">MAX(ABS($L$3:$L$363))</f>
        <v>19.577733395790943</v>
      </c>
    </row>
    <row r="104" spans="8:16" x14ac:dyDescent="0.3">
      <c r="H104" s="12">
        <v>-79</v>
      </c>
      <c r="I104" s="18">
        <f t="shared" si="7"/>
        <v>39.424333797221671</v>
      </c>
      <c r="J104" s="18">
        <f t="shared" si="8"/>
        <v>-0.75204439514944965</v>
      </c>
      <c r="K104" s="38">
        <f t="shared" si="9"/>
        <v>-1.0452116333173863E-3</v>
      </c>
      <c r="L104" s="18">
        <f t="shared" si="10"/>
        <v>-18.936950252383681</v>
      </c>
      <c r="M104" s="39">
        <f t="shared" si="11"/>
        <v>-2449.7145134947314</v>
      </c>
      <c r="N104" s="12">
        <f t="shared" si="12"/>
        <v>245.92573299602432</v>
      </c>
      <c r="O104" s="18">
        <f t="shared" si="13"/>
        <v>11.079718735154428</v>
      </c>
      <c r="P104" s="12" cm="1">
        <f t="array" ref="P104">MAX(ABS($L$3:$L$363))</f>
        <v>19.577733395790943</v>
      </c>
    </row>
    <row r="105" spans="8:16" x14ac:dyDescent="0.3">
      <c r="H105" s="12">
        <v>-78</v>
      </c>
      <c r="I105" s="18">
        <f t="shared" si="7"/>
        <v>38.671811745145561</v>
      </c>
      <c r="J105" s="18">
        <f t="shared" si="8"/>
        <v>-0.75295460876602438</v>
      </c>
      <c r="K105" s="38">
        <f t="shared" si="9"/>
        <v>-7.7461267837743153E-4</v>
      </c>
      <c r="L105" s="18">
        <f t="shared" si="10"/>
        <v>-19.035261692007094</v>
      </c>
      <c r="M105" s="39">
        <f t="shared" si="11"/>
        <v>-2268.5340429970574</v>
      </c>
      <c r="N105" s="12">
        <f t="shared" si="12"/>
        <v>241.40583389427744</v>
      </c>
      <c r="O105" s="18">
        <f t="shared" si="13"/>
        <v>11.079718735154428</v>
      </c>
      <c r="P105" s="12" cm="1">
        <f t="array" ref="P105">MAX(ABS($L$3:$L$363))</f>
        <v>19.577733395790943</v>
      </c>
    </row>
    <row r="106" spans="8:16" x14ac:dyDescent="0.3">
      <c r="H106" s="12">
        <v>-77</v>
      </c>
      <c r="I106" s="18">
        <f t="shared" si="7"/>
        <v>37.918515375620309</v>
      </c>
      <c r="J106" s="18">
        <f t="shared" si="8"/>
        <v>-0.75359243962269673</v>
      </c>
      <c r="K106" s="38">
        <f t="shared" si="9"/>
        <v>-5.0047127384286185E-4</v>
      </c>
      <c r="L106" s="18">
        <f t="shared" si="10"/>
        <v>-19.125937130462731</v>
      </c>
      <c r="M106" s="39">
        <f t="shared" si="11"/>
        <v>-2083.2047187897638</v>
      </c>
      <c r="N106" s="12">
        <f t="shared" si="12"/>
        <v>236.88128398298508</v>
      </c>
      <c r="O106" s="18">
        <f t="shared" si="13"/>
        <v>11.079718735154428</v>
      </c>
      <c r="P106" s="12" cm="1">
        <f t="array" ref="P106">MAX(ABS($L$3:$L$363))</f>
        <v>19.577733395790943</v>
      </c>
    </row>
    <row r="107" spans="8:16" x14ac:dyDescent="0.3">
      <c r="H107" s="12">
        <v>-76</v>
      </c>
      <c r="I107" s="18">
        <f t="shared" si="7"/>
        <v>37.164718817221605</v>
      </c>
      <c r="J107" s="18">
        <f t="shared" si="8"/>
        <v>-0.75395442174448635</v>
      </c>
      <c r="K107" s="38">
        <f t="shared" si="9"/>
        <v>-2.2294135513090726E-4</v>
      </c>
      <c r="L107" s="18">
        <f t="shared" si="10"/>
        <v>-19.208806019342266</v>
      </c>
      <c r="M107" s="39">
        <f t="shared" si="11"/>
        <v>-1893.8388291494114</v>
      </c>
      <c r="N107" s="12">
        <f t="shared" si="12"/>
        <v>232.35372977004667</v>
      </c>
      <c r="O107" s="18">
        <f t="shared" si="13"/>
        <v>11.079718735154428</v>
      </c>
      <c r="P107" s="12" cm="1">
        <f t="array" ref="P107">MAX(ABS($L$3:$L$363))</f>
        <v>19.577733395790943</v>
      </c>
    </row>
    <row r="108" spans="8:16" x14ac:dyDescent="0.3">
      <c r="H108" s="12">
        <v>-75</v>
      </c>
      <c r="I108" s="18">
        <f t="shared" si="7"/>
        <v>36.410699586555587</v>
      </c>
      <c r="J108" s="18">
        <f t="shared" si="8"/>
        <v>-0.75403724601262045</v>
      </c>
      <c r="K108" s="38">
        <f t="shared" si="9"/>
        <v>5.7817338929513143E-5</v>
      </c>
      <c r="L108" s="18">
        <f t="shared" si="10"/>
        <v>-19.283702601248692</v>
      </c>
      <c r="M108" s="39">
        <f t="shared" si="11"/>
        <v>-1700.5540367437941</v>
      </c>
      <c r="N108" s="12">
        <f t="shared" si="12"/>
        <v>227.82483811300514</v>
      </c>
      <c r="O108" s="18">
        <f t="shared" si="13"/>
        <v>11.079718735154428</v>
      </c>
      <c r="P108" s="12" cm="1">
        <f t="array" ref="P108">MAX(ABS($L$3:$L$363))</f>
        <v>19.577733395790943</v>
      </c>
    </row>
    <row r="109" spans="8:16" x14ac:dyDescent="0.3">
      <c r="H109" s="12">
        <v>-74</v>
      </c>
      <c r="I109" s="18">
        <f t="shared" si="7"/>
        <v>35.656738428539668</v>
      </c>
      <c r="J109" s="18">
        <f t="shared" si="8"/>
        <v>-0.75383776585152129</v>
      </c>
      <c r="K109" s="38">
        <f t="shared" si="9"/>
        <v>3.4163950083336385E-4</v>
      </c>
      <c r="L109" s="18">
        <f t="shared" si="10"/>
        <v>-19.350466131483198</v>
      </c>
      <c r="M109" s="39">
        <f t="shared" si="11"/>
        <v>-1503.4732697143781</v>
      </c>
      <c r="N109" s="12">
        <f t="shared" si="12"/>
        <v>223.29629525972061</v>
      </c>
      <c r="O109" s="18">
        <f t="shared" si="13"/>
        <v>11.079718735154428</v>
      </c>
      <c r="P109" s="12" cm="1">
        <f t="array" ref="P109">MAX(ABS($L$3:$L$363))</f>
        <v>19.577733395790943</v>
      </c>
    </row>
    <row r="110" spans="8:16" x14ac:dyDescent="0.3">
      <c r="H110" s="12">
        <v>-73</v>
      </c>
      <c r="I110" s="18">
        <f t="shared" si="7"/>
        <v>34.903119151115476</v>
      </c>
      <c r="J110" s="18">
        <f t="shared" si="8"/>
        <v>-0.75335300267554361</v>
      </c>
      <c r="K110" s="38">
        <f t="shared" si="9"/>
        <v>6.2835450001467541E-4</v>
      </c>
      <c r="L110" s="18">
        <f t="shared" si="10"/>
        <v>-19.40894109505658</v>
      </c>
      <c r="M110" s="39">
        <f t="shared" si="11"/>
        <v>-1302.7246061940407</v>
      </c>
      <c r="N110" s="12">
        <f t="shared" si="12"/>
        <v>218.76980585560113</v>
      </c>
      <c r="O110" s="18">
        <f t="shared" si="13"/>
        <v>11.079718735154428</v>
      </c>
      <c r="P110" s="12" cm="1">
        <f t="array" ref="P110">MAX(ABS($L$3:$L$363))</f>
        <v>19.577733395790943</v>
      </c>
    </row>
    <row r="111" spans="8:16" x14ac:dyDescent="0.3">
      <c r="H111" s="12">
        <v>-72</v>
      </c>
      <c r="I111" s="18">
        <f t="shared" si="7"/>
        <v>34.150128454639578</v>
      </c>
      <c r="J111" s="18">
        <f t="shared" si="8"/>
        <v>-0.75258015108504661</v>
      </c>
      <c r="K111" s="38">
        <f t="shared" si="9"/>
        <v>9.1778663840081829E-4</v>
      </c>
      <c r="L111" s="18">
        <f t="shared" si="10"/>
        <v>-19.458977418754419</v>
      </c>
      <c r="M111" s="39">
        <f t="shared" si="11"/>
        <v>-1098.4411523903691</v>
      </c>
      <c r="N111" s="12">
        <f t="shared" si="12"/>
        <v>214.24709191886586</v>
      </c>
      <c r="O111" s="18">
        <f t="shared" si="13"/>
        <v>11.079718735154428</v>
      </c>
      <c r="P111" s="12" cm="1">
        <f t="array" ref="P111">MAX(ABS($L$3:$L$363))</f>
        <v>19.577733395790943</v>
      </c>
    </row>
    <row r="112" spans="8:16" x14ac:dyDescent="0.3">
      <c r="H112" s="12">
        <v>-71</v>
      </c>
      <c r="I112" s="18">
        <f t="shared" si="7"/>
        <v>33.398055756207476</v>
      </c>
      <c r="J112" s="18">
        <f t="shared" si="8"/>
        <v>-0.7515165838023431</v>
      </c>
      <c r="K112" s="38">
        <f t="shared" si="9"/>
        <v>1.2097554149405141E-3</v>
      </c>
      <c r="L112" s="18">
        <f t="shared" si="10"/>
        <v>-19.500430677990668</v>
      </c>
      <c r="M112" s="39">
        <f t="shared" si="11"/>
        <v>-890.76091437264404</v>
      </c>
      <c r="N112" s="12">
        <f t="shared" si="12"/>
        <v>209.72989178537676</v>
      </c>
      <c r="O112" s="18">
        <f t="shared" si="13"/>
        <v>11.079718735154428</v>
      </c>
      <c r="P112" s="12" cm="1">
        <f t="array" ref="P112">MAX(ABS($L$3:$L$363))</f>
        <v>19.577733395790943</v>
      </c>
    </row>
    <row r="113" spans="8:16" x14ac:dyDescent="0.3">
      <c r="H113" s="12">
        <v>-70</v>
      </c>
      <c r="I113" s="18">
        <f t="shared" si="7"/>
        <v>32.647193009175254</v>
      </c>
      <c r="J113" s="18">
        <f t="shared" si="8"/>
        <v>-0.75015985633904447</v>
      </c>
      <c r="K113" s="38">
        <f t="shared" si="9"/>
        <v>1.5040757981216433E-3</v>
      </c>
      <c r="L113" s="18">
        <f t="shared" si="10"/>
        <v>-19.533162298190458</v>
      </c>
      <c r="M113" s="39">
        <f t="shared" si="11"/>
        <v>-679.82666370839536</v>
      </c>
      <c r="N113" s="12">
        <f t="shared" si="12"/>
        <v>205.21995902462504</v>
      </c>
      <c r="O113" s="18">
        <f t="shared" si="13"/>
        <v>11.079718735154428</v>
      </c>
      <c r="P113" s="12" cm="1">
        <f t="array" ref="P113">MAX(ABS($L$3:$L$363))</f>
        <v>19.577733395790943</v>
      </c>
    </row>
    <row r="114" spans="8:16" x14ac:dyDescent="0.3">
      <c r="H114" s="12">
        <v>-69</v>
      </c>
      <c r="I114" s="18">
        <f t="shared" si="7"/>
        <v>31.897834518151331</v>
      </c>
      <c r="J114" s="18">
        <f t="shared" si="8"/>
        <v>-0.7485077113873061</v>
      </c>
      <c r="K114" s="38">
        <f t="shared" si="9"/>
        <v>1.800558505482833E-3</v>
      </c>
      <c r="L114" s="18">
        <f t="shared" si="10"/>
        <v>-19.557039750448844</v>
      </c>
      <c r="M114" s="39">
        <f t="shared" si="11"/>
        <v>-465.78579710291922</v>
      </c>
      <c r="N114" s="12">
        <f t="shared" si="12"/>
        <v>200.71906132850955</v>
      </c>
      <c r="O114" s="18">
        <f t="shared" si="13"/>
        <v>11.079718735154428</v>
      </c>
      <c r="P114" s="12" cm="1">
        <f t="array" ref="P114">MAX(ABS($L$3:$L$363))</f>
        <v>19.577733395790943</v>
      </c>
    </row>
    <row r="115" spans="8:16" x14ac:dyDescent="0.3">
      <c r="H115" s="12">
        <v>-68</v>
      </c>
      <c r="I115" s="18">
        <f t="shared" si="7"/>
        <v>31.150276749737937</v>
      </c>
      <c r="J115" s="18">
        <f t="shared" si="8"/>
        <v>-0.74655808292848314</v>
      </c>
      <c r="K115" s="38">
        <f t="shared" si="9"/>
        <v>2.0990102891167615E-3</v>
      </c>
      <c r="L115" s="18">
        <f t="shared" si="10"/>
        <v>-19.571936741219137</v>
      </c>
      <c r="M115" s="39">
        <f t="shared" si="11"/>
        <v>-248.79019020255188</v>
      </c>
      <c r="N115" s="12">
        <f t="shared" si="12"/>
        <v>196.22897937458703</v>
      </c>
      <c r="O115" s="18">
        <f t="shared" si="13"/>
        <v>11.079718735154428</v>
      </c>
      <c r="P115" s="12" cm="1">
        <f t="array" ref="P115">MAX(ABS($L$3:$L$363))</f>
        <v>19.577733395790943</v>
      </c>
    </row>
    <row r="116" spans="8:16" x14ac:dyDescent="0.3">
      <c r="H116" s="12">
        <v>-67</v>
      </c>
      <c r="I116" s="18">
        <f t="shared" si="7"/>
        <v>30.404818139307189</v>
      </c>
      <c r="J116" s="18">
        <f t="shared" si="8"/>
        <v>-0.74430910005370376</v>
      </c>
      <c r="K116" s="38">
        <f t="shared" si="9"/>
        <v>2.3992342261633325E-3</v>
      </c>
      <c r="L116" s="18">
        <f t="shared" si="10"/>
        <v>-19.577733395790943</v>
      </c>
      <c r="M116" s="39">
        <f t="shared" si="11"/>
        <v>-28.996045729629408</v>
      </c>
      <c r="N116" s="12">
        <f t="shared" si="12"/>
        <v>191.75150566550451</v>
      </c>
      <c r="O116" s="18">
        <f t="shared" si="13"/>
        <v>11.079718735154428</v>
      </c>
      <c r="P116" s="12" cm="1">
        <f t="array" ref="P116">MAX(ABS($L$3:$L$363))</f>
        <v>19.577733395790943</v>
      </c>
    </row>
    <row r="117" spans="8:16" x14ac:dyDescent="0.3">
      <c r="H117" s="12">
        <v>-66</v>
      </c>
      <c r="I117" s="18">
        <f t="shared" si="7"/>
        <v>29.661758894102949</v>
      </c>
      <c r="J117" s="18">
        <f t="shared" si="8"/>
        <v>-0.74175909049186961</v>
      </c>
      <c r="K117" s="38">
        <f t="shared" si="9"/>
        <v>2.7010300132968268E-3</v>
      </c>
      <c r="L117" s="18">
        <f t="shared" si="10"/>
        <v>-19.574316435325478</v>
      </c>
      <c r="M117" s="39">
        <f t="shared" si="11"/>
        <v>193.43626387591226</v>
      </c>
      <c r="N117" s="12">
        <f t="shared" si="12"/>
        <v>187.28844334636381</v>
      </c>
      <c r="O117" s="18">
        <f t="shared" si="13"/>
        <v>11.079718735154428</v>
      </c>
      <c r="P117" s="12" cm="1">
        <f t="array" ref="P117">MAX(ABS($L$3:$L$363))</f>
        <v>19.577733395790943</v>
      </c>
    </row>
    <row r="118" spans="8:16" x14ac:dyDescent="0.3">
      <c r="H118" s="12">
        <v>-65</v>
      </c>
      <c r="I118" s="18">
        <f t="shared" si="7"/>
        <v>28.921400792962224</v>
      </c>
      <c r="J118" s="18">
        <f t="shared" si="8"/>
        <v>-0.73890658384158403</v>
      </c>
      <c r="K118" s="38">
        <f t="shared" si="9"/>
        <v>3.0041942642229412E-3</v>
      </c>
      <c r="L118" s="18">
        <f t="shared" si="10"/>
        <v>-19.561579347222949</v>
      </c>
      <c r="M118" s="39">
        <f t="shared" si="11"/>
        <v>418.3423591266577</v>
      </c>
      <c r="N118" s="12">
        <f t="shared" si="12"/>
        <v>182.8416050017799</v>
      </c>
      <c r="O118" s="18">
        <f t="shared" si="13"/>
        <v>11.079718735154428</v>
      </c>
      <c r="P118" s="12" cm="1">
        <f t="array" ref="P118">MAX(ABS($L$3:$L$363))</f>
        <v>19.577733395790943</v>
      </c>
    </row>
    <row r="119" spans="8:16" x14ac:dyDescent="0.3">
      <c r="H119" s="12">
        <v>-64</v>
      </c>
      <c r="I119" s="18">
        <f t="shared" si="7"/>
        <v>28.184046982953955</v>
      </c>
      <c r="J119" s="18">
        <f t="shared" si="8"/>
        <v>-0.73575031450448047</v>
      </c>
      <c r="K119" s="38">
        <f t="shared" si="9"/>
        <v>3.3085208092186436E-3</v>
      </c>
      <c r="L119" s="18">
        <f t="shared" si="10"/>
        <v>-19.539422548604641</v>
      </c>
      <c r="M119" s="39">
        <f t="shared" si="11"/>
        <v>645.55402128130697</v>
      </c>
      <c r="N119" s="12">
        <f t="shared" si="12"/>
        <v>178.41281143442671</v>
      </c>
      <c r="O119" s="18">
        <f t="shared" si="13"/>
        <v>11.079718735154428</v>
      </c>
      <c r="P119" s="12" cm="1">
        <f t="array" ref="P119">MAX(ABS($L$3:$L$363))</f>
        <v>19.577733395790943</v>
      </c>
    </row>
    <row r="120" spans="8:16" x14ac:dyDescent="0.3">
      <c r="H120" s="12">
        <v>-63</v>
      </c>
      <c r="I120" s="18">
        <f t="shared" si="7"/>
        <v>27.450001773234092</v>
      </c>
      <c r="J120" s="18">
        <f t="shared" si="8"/>
        <v>-0.73228922431838495</v>
      </c>
      <c r="K120" s="38">
        <f t="shared" si="9"/>
        <v>3.6138009957699386E-3</v>
      </c>
      <c r="L120" s="18">
        <f t="shared" si="10"/>
        <v>-19.507753542700176</v>
      </c>
      <c r="M120" s="39">
        <f t="shared" si="11"/>
        <v>874.89936506721062</v>
      </c>
      <c r="N120" s="12">
        <f t="shared" si="12"/>
        <v>174.00389042686152</v>
      </c>
      <c r="O120" s="18">
        <f t="shared" si="13"/>
        <v>11.079718735154428</v>
      </c>
      <c r="P120" s="12" cm="1">
        <f t="array" ref="P120">MAX(ABS($L$3:$L$363))</f>
        <v>19.577733395790943</v>
      </c>
    </row>
    <row r="121" spans="8:16" x14ac:dyDescent="0.3">
      <c r="H121" s="12">
        <v>-62</v>
      </c>
      <c r="I121" s="18">
        <f t="shared" si="7"/>
        <v>26.719570426418457</v>
      </c>
      <c r="J121" s="18">
        <f t="shared" si="8"/>
        <v>-0.72852246488967698</v>
      </c>
      <c r="K121" s="38">
        <f t="shared" si="9"/>
        <v>3.9198239893895055E-3</v>
      </c>
      <c r="L121" s="18">
        <f t="shared" si="10"/>
        <v>-19.466487067938871</v>
      </c>
      <c r="M121" s="39">
        <f t="shared" si="11"/>
        <v>1106.2030161312287</v>
      </c>
      <c r="N121" s="12">
        <f t="shared" si="12"/>
        <v>169.61667548843997</v>
      </c>
      <c r="O121" s="18">
        <f t="shared" si="13"/>
        <v>11.079718735154428</v>
      </c>
      <c r="P121" s="12" cm="1">
        <f t="array" ref="P121">MAX(ABS($L$3:$L$363))</f>
        <v>19.577733395790943</v>
      </c>
    </row>
    <row r="122" spans="8:16" x14ac:dyDescent="0.3">
      <c r="H122" s="12">
        <v>-61</v>
      </c>
      <c r="I122" s="18">
        <f t="shared" si="7"/>
        <v>25.993058947773012</v>
      </c>
      <c r="J122" s="18">
        <f t="shared" si="8"/>
        <v>-0.72444939962511068</v>
      </c>
      <c r="K122" s="38">
        <f t="shared" si="9"/>
        <v>4.2263770737274156E-3</v>
      </c>
      <c r="L122" s="18">
        <f t="shared" si="10"/>
        <v>-19.415545239552287</v>
      </c>
      <c r="M122" s="39">
        <f t="shared" si="11"/>
        <v>1339.2862930124522</v>
      </c>
      <c r="N122" s="12">
        <f t="shared" si="12"/>
        <v>165.25300458912366</v>
      </c>
      <c r="O122" s="18">
        <f t="shared" si="13"/>
        <v>11.079718735154428</v>
      </c>
      <c r="P122" s="12" cm="1">
        <f t="array" ref="P122">MAX(ABS($L$3:$L$363))</f>
        <v>19.577733395790943</v>
      </c>
    </row>
    <row r="123" spans="8:16" x14ac:dyDescent="0.3">
      <c r="H123" s="12">
        <v>-60</v>
      </c>
      <c r="I123" s="18">
        <f t="shared" si="7"/>
        <v>25.270773872522586</v>
      </c>
      <c r="J123" s="18">
        <f t="shared" si="8"/>
        <v>-0.7200696054642387</v>
      </c>
      <c r="K123" s="38">
        <f t="shared" si="9"/>
        <v>4.5332459491232184E-3</v>
      </c>
      <c r="L123" s="18">
        <f t="shared" si="10"/>
        <v>-19.354857683504108</v>
      </c>
      <c r="M123" s="39">
        <f t="shared" si="11"/>
        <v>1573.9673934247367</v>
      </c>
      <c r="N123" s="12">
        <f t="shared" si="12"/>
        <v>160.91471888198342</v>
      </c>
      <c r="O123" s="18">
        <f t="shared" si="13"/>
        <v>11.079718735154428</v>
      </c>
      <c r="P123" s="12" cm="1">
        <f t="array" ref="P123">MAX(ABS($L$3:$L$363))</f>
        <v>19.577733395790943</v>
      </c>
    </row>
    <row r="124" spans="8:16" x14ac:dyDescent="0.3">
      <c r="H124" s="12">
        <v>-59</v>
      </c>
      <c r="I124" s="18">
        <f t="shared" si="7"/>
        <v>24.553022051575777</v>
      </c>
      <c r="J124" s="18">
        <f t="shared" si="8"/>
        <v>-0.71538287431440151</v>
      </c>
      <c r="K124" s="38">
        <f t="shared" si="9"/>
        <v>4.8402150287864126E-3</v>
      </c>
      <c r="L124" s="18">
        <f t="shared" si="10"/>
        <v>-19.284361662572227</v>
      </c>
      <c r="M124" s="39">
        <f t="shared" si="11"/>
        <v>1810.0615846316578</v>
      </c>
      <c r="N124" s="12">
        <f t="shared" si="12"/>
        <v>156.60366141619278</v>
      </c>
      <c r="O124" s="18">
        <f t="shared" si="13"/>
        <v>11.079718735154428</v>
      </c>
      <c r="P124" s="12" cm="1">
        <f t="array" ref="P124">MAX(ABS($L$3:$L$363))</f>
        <v>19.577733395790943</v>
      </c>
    </row>
    <row r="125" spans="8:16" x14ac:dyDescent="0.3">
      <c r="H125" s="12">
        <v>-58</v>
      </c>
      <c r="I125" s="18">
        <f t="shared" si="7"/>
        <v>23.840110435962632</v>
      </c>
      <c r="J125" s="18">
        <f t="shared" si="8"/>
        <v>-0.71038921419104473</v>
      </c>
      <c r="K125" s="38">
        <f t="shared" si="9"/>
        <v>5.1470677318340803E-3</v>
      </c>
      <c r="L125" s="18">
        <f t="shared" si="10"/>
        <v>-19.204002194417068</v>
      </c>
      <c r="M125" s="39">
        <f t="shared" si="11"/>
        <v>2047.3813976914389</v>
      </c>
      <c r="N125" s="12">
        <f t="shared" si="12"/>
        <v>152.32167584228841</v>
      </c>
      <c r="O125" s="18">
        <f t="shared" si="13"/>
        <v>11.079718735154428</v>
      </c>
      <c r="P125" s="12" cm="1">
        <f t="array" ref="P125">MAX(ABS($L$3:$L$363))</f>
        <v>19.577733395790943</v>
      </c>
    </row>
    <row r="126" spans="8:16" x14ac:dyDescent="0.3">
      <c r="H126" s="12">
        <v>-57</v>
      </c>
      <c r="I126" s="18">
        <f t="shared" si="7"/>
        <v>23.132345860277859</v>
      </c>
      <c r="J126" s="18">
        <f t="shared" si="8"/>
        <v>-0.70508885006687771</v>
      </c>
      <c r="K126" s="38">
        <f t="shared" si="9"/>
        <v>5.4535867724588407E-3</v>
      </c>
      <c r="L126" s="18">
        <f t="shared" si="10"/>
        <v>-19.113732161479792</v>
      </c>
      <c r="M126" s="39">
        <f t="shared" si="11"/>
        <v>2285.7368253445484</v>
      </c>
      <c r="N126" s="12">
        <f t="shared" si="12"/>
        <v>148.07060511145707</v>
      </c>
      <c r="O126" s="18">
        <f t="shared" si="13"/>
        <v>11.079718735154428</v>
      </c>
      <c r="P126" s="12" cm="1">
        <f t="array" ref="P126">MAX(ABS($L$3:$L$363))</f>
        <v>19.577733395790943</v>
      </c>
    </row>
    <row r="127" spans="8:16" x14ac:dyDescent="0.3">
      <c r="H127" s="12">
        <v>-56</v>
      </c>
      <c r="I127" s="18">
        <f t="shared" si="7"/>
        <v>22.43003482541879</v>
      </c>
      <c r="J127" s="18">
        <f t="shared" si="8"/>
        <v>-0.6994822244340817</v>
      </c>
      <c r="K127" s="38">
        <f t="shared" si="9"/>
        <v>5.7595544445470321E-3</v>
      </c>
      <c r="L127" s="18">
        <f t="shared" si="10"/>
        <v>-19.013512412563202</v>
      </c>
      <c r="M127" s="39">
        <f t="shared" si="11"/>
        <v>2524.9355233122119</v>
      </c>
      <c r="N127" s="12">
        <f t="shared" si="12"/>
        <v>143.85229017058754</v>
      </c>
      <c r="O127" s="18">
        <f t="shared" si="13"/>
        <v>11.079718735154428</v>
      </c>
      <c r="P127" s="12" cm="1">
        <f t="array" ref="P127">MAX(ABS($L$3:$L$363))</f>
        <v>19.577733395790943</v>
      </c>
    </row>
    <row r="128" spans="8:16" x14ac:dyDescent="0.3">
      <c r="H128" s="12">
        <v>-55</v>
      </c>
      <c r="I128" s="18">
        <f t="shared" si="7"/>
        <v>21.733483280902373</v>
      </c>
      <c r="J128" s="18">
        <f t="shared" si="8"/>
        <v>-0.69356999758444082</v>
      </c>
      <c r="K128" s="38">
        <f t="shared" si="9"/>
        <v>6.064752901115418E-3</v>
      </c>
      <c r="L128" s="18">
        <f t="shared" si="10"/>
        <v>-18.903311855958332</v>
      </c>
      <c r="M128" s="39">
        <f t="shared" si="11"/>
        <v>2764.7830147697591</v>
      </c>
      <c r="N128" s="12">
        <f t="shared" si="12"/>
        <v>139.66856865479346</v>
      </c>
      <c r="O128" s="18">
        <f t="shared" si="13"/>
        <v>11.079718735154428</v>
      </c>
      <c r="P128" s="12" cm="1">
        <f t="array" ref="P128">MAX(ABS($L$3:$L$363))</f>
        <v>19.577733395790943</v>
      </c>
    </row>
    <row r="129" spans="8:16" x14ac:dyDescent="0.3">
      <c r="H129" s="12">
        <v>-54</v>
      </c>
      <c r="I129" s="18">
        <f t="shared" si="7"/>
        <v>21.042996407041301</v>
      </c>
      <c r="J129" s="18">
        <f t="shared" si="8"/>
        <v>-0.68735304761287264</v>
      </c>
      <c r="K129" s="38">
        <f t="shared" si="9"/>
        <v>6.3689644279845354E-3</v>
      </c>
      <c r="L129" s="18">
        <f t="shared" si="10"/>
        <v>-18.783107543989264</v>
      </c>
      <c r="M129" s="39">
        <f t="shared" si="11"/>
        <v>3005.082897754779</v>
      </c>
      <c r="N129" s="12">
        <f t="shared" si="12"/>
        <v>135.52127357909112</v>
      </c>
      <c r="O129" s="18">
        <f t="shared" si="13"/>
        <v>11.079718735154428</v>
      </c>
      <c r="P129" s="12" cm="1">
        <f t="array" ref="P129">MAX(ABS($L$3:$L$363))</f>
        <v>19.577733395790943</v>
      </c>
    </row>
    <row r="130" spans="8:16" x14ac:dyDescent="0.3">
      <c r="H130" s="12">
        <v>-53</v>
      </c>
      <c r="I130" s="18">
        <f t="shared" si="7"/>
        <v>20.358878397251782</v>
      </c>
      <c r="J130" s="18">
        <f t="shared" si="8"/>
        <v>-0.68083247015038872</v>
      </c>
      <c r="K130" s="38">
        <f t="shared" si="9"/>
        <v>6.6719717111576324E-3</v>
      </c>
      <c r="L130" s="18">
        <f t="shared" si="10"/>
        <v>-18.652884748859062</v>
      </c>
      <c r="M130" s="39">
        <f t="shared" si="11"/>
        <v>3245.6370552664066</v>
      </c>
      <c r="N130" s="12">
        <f t="shared" si="12"/>
        <v>131.41223203086565</v>
      </c>
      <c r="O130" s="18">
        <f t="shared" si="13"/>
        <v>11.079718735154428</v>
      </c>
      <c r="P130" s="12" cm="1">
        <f t="array" ref="P130">MAX(ABS($L$3:$L$363))</f>
        <v>19.577733395790943</v>
      </c>
    </row>
    <row r="131" spans="8:16" x14ac:dyDescent="0.3">
      <c r="H131" s="12">
        <v>-52</v>
      </c>
      <c r="I131" s="18">
        <f t="shared" si="7"/>
        <v>19.681432240761552</v>
      </c>
      <c r="J131" s="18">
        <f t="shared" si="8"/>
        <v>-0.67400957783302695</v>
      </c>
      <c r="K131" s="38">
        <f t="shared" si="9"/>
        <v>6.973558097425411E-3</v>
      </c>
      <c r="L131" s="18">
        <f t="shared" si="10"/>
        <v>-18.512637029689788</v>
      </c>
      <c r="M131" s="39">
        <f t="shared" si="11"/>
        <v>3486.2458678086359</v>
      </c>
      <c r="N131" s="12">
        <f t="shared" si="12"/>
        <v>127.3432638647442</v>
      </c>
      <c r="O131" s="18">
        <f t="shared" si="13"/>
        <v>11.079718735154428</v>
      </c>
      <c r="P131" s="12" cm="1">
        <f t="array" ref="P131">MAX(ABS($L$3:$L$363))</f>
        <v>19.577733395790943</v>
      </c>
    </row>
    <row r="132" spans="8:16" x14ac:dyDescent="0.3">
      <c r="H132" s="12">
        <v>-51</v>
      </c>
      <c r="I132" s="18">
        <f t="shared" ref="I132:I195" si="14" xml:space="preserve"> ($C$5/2)*(1 - COS(RADIANS(H132))) + ($C$8 - SQRT($C$8^2 - (($C$5/2)*SIN(RADIANS(H132)))^2))</f>
        <v>19.010959505977596</v>
      </c>
      <c r="J132" s="18">
        <f t="shared" ref="J132:J195" si="15">(
 ($C$5/2)*SIN(RADIANS(H132))
 +
 (($C$5/2)^2 * SIN(RADIANS(H132)) * COS(RADIANS(H132))) /
   SQRT($C$8^2 - (($C$5/2)*SIN(RADIANS(H132)))^2)
) * (PI()/180)</f>
        <v>-0.66688589951374577</v>
      </c>
      <c r="K132" s="38">
        <f t="shared" ref="K132:K195" si="16">(
 ($C$5/2)*COS(RADIANS(H132))
 +
 ( ($C$5/2)^2 * COS(2*RADIANS(H132)) ) / SQRT($C$8^2 - (($C$5/2)*SIN(RADIANS(H132)))^2)
 +
 ( ($C$5/2)^4 * (SIN(RADIANS(H132))^2) * (COS(RADIANS(H132))^2) ) / ( SQRT($C$8^2 - (($C$5/2)*SIN(RADIANS(H132)))^2)^3 )
) * (PI()/180)^2</f>
        <v>7.2735078477683731E-3</v>
      </c>
      <c r="L132" s="18">
        <f t="shared" ref="L132:L195" si="17">(($C$5/2)/1000)*($C$11*2*PI()/60)*(SIN(RADIANS(H132))+(($C$5/2)/$C$8)*SIN(2*RADIANS(H132)))</f>
        <v>-18.362366290659931</v>
      </c>
      <c r="M132" s="39">
        <f t="shared" ref="M132:M195" si="18">(($C$5/2)/1000)*($C$11*2*PI()/60)^2*(COS(RADIANS(H132))+2*(($C$5/2)/$C$8)*COS(2*RADIANS(H132)))</f>
        <v>3726.7084281275115</v>
      </c>
      <c r="N132" s="12">
        <f t="shared" ref="N132:N195" si="19">(((PI()*$C$4^2/4*(($C$5/2)*(1-COS(RADIANS(H132)))+$C$8-SQRT($C$8^2-($C$5/2)^2*SIN(RADIANS(H132))^2)))/1000)*4+$C$6)/4</f>
        <v>123.31618040142877</v>
      </c>
      <c r="O132" s="18">
        <f t="shared" ref="O132:O195" si="20">$C$10</f>
        <v>11.079718735154428</v>
      </c>
      <c r="P132" s="12" cm="1">
        <f t="array" ref="P132">MAX(ABS($L$3:$L$363))</f>
        <v>19.577733395790943</v>
      </c>
    </row>
    <row r="133" spans="8:16" x14ac:dyDescent="0.3">
      <c r="H133" s="12">
        <v>-50</v>
      </c>
      <c r="I133" s="18">
        <f t="shared" si="14"/>
        <v>18.347760124767625</v>
      </c>
      <c r="J133" s="18">
        <f t="shared" si="15"/>
        <v>-0.65946317922467734</v>
      </c>
      <c r="K133" s="38">
        <f t="shared" si="16"/>
        <v>7.5716063831797568E-3</v>
      </c>
      <c r="L133" s="18">
        <f t="shared" si="17"/>
        <v>-18.202082830153159</v>
      </c>
      <c r="M133" s="39">
        <f t="shared" si="18"/>
        <v>3966.8227578892179</v>
      </c>
      <c r="N133" s="12">
        <f t="shared" si="19"/>
        <v>119.33278313201981</v>
      </c>
      <c r="O133" s="18">
        <f t="shared" si="20"/>
        <v>11.079718735154428</v>
      </c>
      <c r="P133" s="12" cm="1">
        <f t="array" ref="P133">MAX(ABS($L$3:$L$363))</f>
        <v>19.577733395790943</v>
      </c>
    </row>
    <row r="134" spans="8:16" x14ac:dyDescent="0.3">
      <c r="H134" s="12">
        <v>-49</v>
      </c>
      <c r="I134" s="18">
        <f t="shared" si="14"/>
        <v>17.692132177901065</v>
      </c>
      <c r="J134" s="18">
        <f t="shared" si="15"/>
        <v>-0.65174337489748513</v>
      </c>
      <c r="K134" s="38">
        <f t="shared" si="16"/>
        <v>7.867640522583012E-3</v>
      </c>
      <c r="L134" s="18">
        <f t="shared" si="17"/>
        <v>-18.031805380842844</v>
      </c>
      <c r="M134" s="39">
        <f t="shared" si="18"/>
        <v>4206.3860260436695</v>
      </c>
      <c r="N134" s="12">
        <f t="shared" si="19"/>
        <v>115.39486242930178</v>
      </c>
      <c r="O134" s="18">
        <f t="shared" si="20"/>
        <v>11.079718735154428</v>
      </c>
      <c r="P134" s="12" cm="1">
        <f t="array" ref="P134">MAX(ABS($L$3:$L$363))</f>
        <v>19.577733395790943</v>
      </c>
    </row>
    <row r="135" spans="8:16" x14ac:dyDescent="0.3">
      <c r="H135" s="12">
        <v>-48</v>
      </c>
      <c r="I135" s="18">
        <f t="shared" si="14"/>
        <v>17.044371681886936</v>
      </c>
      <c r="J135" s="18">
        <f t="shared" si="15"/>
        <v>-0.64372865684987335</v>
      </c>
      <c r="K135" s="38">
        <f t="shared" si="16"/>
        <v>8.1613987125675538E-3</v>
      </c>
      <c r="L135" s="18">
        <f t="shared" si="17"/>
        <v>-17.851561140647387</v>
      </c>
      <c r="M135" s="39">
        <f t="shared" si="18"/>
        <v>4445.1947686159765</v>
      </c>
      <c r="N135" s="12">
        <f t="shared" si="19"/>
        <v>111.50419626742115</v>
      </c>
      <c r="O135" s="18">
        <f t="shared" si="20"/>
        <v>11.079718735154428</v>
      </c>
      <c r="P135" s="12" cm="1">
        <f t="array" ref="P135">MAX(ABS($L$3:$L$363))</f>
        <v>19.577733395790943</v>
      </c>
    </row>
    <row r="136" spans="8:16" x14ac:dyDescent="0.3">
      <c r="H136" s="12">
        <v>-47</v>
      </c>
      <c r="I136" s="18">
        <f t="shared" si="14"/>
        <v>16.404772377438974</v>
      </c>
      <c r="J136" s="18">
        <f t="shared" si="15"/>
        <v>-0.63542140604654862</v>
      </c>
      <c r="K136" s="38">
        <f t="shared" si="16"/>
        <v>8.4526712487154078E-3</v>
      </c>
      <c r="L136" s="18">
        <f t="shared" si="17"/>
        <v>-17.661385794502383</v>
      </c>
      <c r="M136" s="39">
        <f t="shared" si="18"/>
        <v>4683.0451096663392</v>
      </c>
      <c r="N136" s="12">
        <f t="shared" si="19"/>
        <v>107.66254895133703</v>
      </c>
      <c r="O136" s="18">
        <f t="shared" si="20"/>
        <v>11.079718735154428</v>
      </c>
      <c r="P136" s="12" cm="1">
        <f t="array" ref="P136">MAX(ABS($L$3:$L$363))</f>
        <v>19.577733395790943</v>
      </c>
    </row>
    <row r="137" spans="8:16" x14ac:dyDescent="0.3">
      <c r="H137" s="12">
        <v>-46</v>
      </c>
      <c r="I137" s="18">
        <f t="shared" si="14"/>
        <v>15.773625519788878</v>
      </c>
      <c r="J137" s="18">
        <f t="shared" si="15"/>
        <v>-0.62682421214313722</v>
      </c>
      <c r="K137" s="38">
        <f t="shared" si="16"/>
        <v>8.7412504883388267E-3</v>
      </c>
      <c r="L137" s="18">
        <f t="shared" si="17"/>
        <v>-17.461323526906277</v>
      </c>
      <c r="M137" s="39">
        <f t="shared" si="18"/>
        <v>4919.732983157367</v>
      </c>
      <c r="N137" s="12">
        <f t="shared" si="19"/>
        <v>103.87166985737188</v>
      </c>
      <c r="O137" s="18">
        <f t="shared" si="20"/>
        <v>11.079718735154428</v>
      </c>
      <c r="P137" s="12" cm="1">
        <f t="array" ref="P137">MAX(ABS($L$3:$L$363))</f>
        <v>19.577733395790943</v>
      </c>
    </row>
    <row r="138" spans="8:16" x14ac:dyDescent="0.3">
      <c r="H138" s="12">
        <v>-45</v>
      </c>
      <c r="I138" s="18">
        <f t="shared" si="14"/>
        <v>15.151219671060733</v>
      </c>
      <c r="J138" s="18">
        <f t="shared" si="15"/>
        <v>-0.61793987132171568</v>
      </c>
      <c r="K138" s="38">
        <f t="shared" si="16"/>
        <v>9.026931054494659E-3</v>
      </c>
      <c r="L138" s="18">
        <f t="shared" si="17"/>
        <v>-17.251427025207207</v>
      </c>
      <c r="M138" s="39">
        <f t="shared" si="18"/>
        <v>5155.0543554665846</v>
      </c>
      <c r="N138" s="12">
        <f t="shared" si="19"/>
        <v>100.13329218614341</v>
      </c>
      <c r="O138" s="18">
        <f t="shared" si="20"/>
        <v>11.079718735154428</v>
      </c>
      <c r="P138" s="12" cm="1">
        <f t="array" ref="P138">MAX(ABS($L$3:$L$363))</f>
        <v>19.577733395790943</v>
      </c>
    </row>
    <row r="139" spans="8:16" x14ac:dyDescent="0.3">
      <c r="H139" s="12">
        <v>-44</v>
      </c>
      <c r="I139" s="18">
        <f t="shared" si="14"/>
        <v>14.537840494910277</v>
      </c>
      <c r="J139" s="18">
        <f t="shared" si="15"/>
        <v>-0.60877138392672892</v>
      </c>
      <c r="K139" s="38">
        <f t="shared" si="16"/>
        <v>9.3095100311853425E-3</v>
      </c>
      <c r="L139" s="18">
        <f t="shared" si="17"/>
        <v>-17.031757473609613</v>
      </c>
      <c r="M139" s="39">
        <f t="shared" si="18"/>
        <v>5388.8054482809939</v>
      </c>
      <c r="N139" s="12">
        <f t="shared" si="19"/>
        <v>96.449131729098951</v>
      </c>
      <c r="O139" s="18">
        <f t="shared" si="20"/>
        <v>11.079718735154428</v>
      </c>
      <c r="P139" s="12" cm="1">
        <f t="array" ref="P139">MAX(ABS($L$3:$L$363))</f>
        <v>19.577733395790943</v>
      </c>
    </row>
    <row r="140" spans="8:16" x14ac:dyDescent="0.3">
      <c r="H140" s="12">
        <v>-43</v>
      </c>
      <c r="I140" s="18">
        <f t="shared" si="14"/>
        <v>13.933770553624393</v>
      </c>
      <c r="J140" s="18">
        <f t="shared" si="15"/>
        <v>-0.59932195191013549</v>
      </c>
      <c r="K140" s="38">
        <f t="shared" si="16"/>
        <v>9.5887871496982482E-3</v>
      </c>
      <c r="L140" s="18">
        <f t="shared" si="17"/>
        <v>-16.80238453789018</v>
      </c>
      <c r="M140" s="39">
        <f t="shared" si="18"/>
        <v>5620.7829616099416</v>
      </c>
      <c r="N140" s="12">
        <f t="shared" si="19"/>
        <v>92.820885649827446</v>
      </c>
      <c r="O140" s="18">
        <f t="shared" si="20"/>
        <v>11.079718735154428</v>
      </c>
      <c r="P140" s="12" cm="1">
        <f t="array" ref="P140">MAX(ABS($L$3:$L$363))</f>
        <v>19.577733395790943</v>
      </c>
    </row>
    <row r="141" spans="8:16" x14ac:dyDescent="0.3">
      <c r="H141" s="12">
        <v>-42</v>
      </c>
      <c r="I141" s="18">
        <f t="shared" si="14"/>
        <v>13.339289107867211</v>
      </c>
      <c r="J141" s="18">
        <f t="shared" si="15"/>
        <v>-0.58959497609464939</v>
      </c>
      <c r="K141" s="38">
        <f t="shared" si="16"/>
        <v>9.8645649660750005E-3</v>
      </c>
      <c r="L141" s="18">
        <f t="shared" si="17"/>
        <v>-16.563386340823751</v>
      </c>
      <c r="M141" s="39">
        <f t="shared" si="18"/>
        <v>5850.7842966522931</v>
      </c>
      <c r="N141" s="12">
        <f t="shared" si="19"/>
        <v>89.250231281267759</v>
      </c>
      <c r="O141" s="18">
        <f t="shared" si="20"/>
        <v>11.079718735154428</v>
      </c>
      <c r="P141" s="12" cm="1">
        <f t="array" ref="P141">MAX(ABS($L$3:$L$363))</f>
        <v>19.577733395790943</v>
      </c>
    </row>
    <row r="142" spans="8:16" x14ac:dyDescent="0.3">
      <c r="H142" s="12">
        <v>-41</v>
      </c>
      <c r="I142" s="18">
        <f t="shared" si="14"/>
        <v>12.75467191925024</v>
      </c>
      <c r="J142" s="18">
        <f t="shared" si="15"/>
        <v>-0.57959405326393687</v>
      </c>
      <c r="K142" s="38">
        <f t="shared" si="16"/>
        <v>1.0136649029739835E-2</v>
      </c>
      <c r="L142" s="18">
        <f t="shared" si="17"/>
        <v>-16.314849428330625</v>
      </c>
      <c r="M142" s="39">
        <f t="shared" si="18"/>
        <v>6078.6077782539178</v>
      </c>
      <c r="N142" s="12">
        <f t="shared" si="19"/>
        <v>85.738824939877901</v>
      </c>
      <c r="O142" s="18">
        <f t="shared" si="20"/>
        <v>11.079718735154428</v>
      </c>
      <c r="P142" s="12" cm="1">
        <f t="array" ref="P142">MAX(ABS($L$3:$L$363))</f>
        <v>19.577733395790943</v>
      </c>
    </row>
    <row r="143" spans="8:16" x14ac:dyDescent="0.3">
      <c r="H143" s="12">
        <v>-40</v>
      </c>
      <c r="I143" s="18">
        <f t="shared" si="14"/>
        <v>12.180191055895031</v>
      </c>
      <c r="J143" s="18">
        <f t="shared" si="15"/>
        <v>-0.56932297308858093</v>
      </c>
      <c r="K143" s="38">
        <f t="shared" si="16"/>
        <v>1.0404848043351381E-2</v>
      </c>
      <c r="L143" s="18">
        <f t="shared" si="17"/>
        <v>-16.056868726368016</v>
      </c>
      <c r="M143" s="39">
        <f t="shared" si="18"/>
        <v>6304.052876691926</v>
      </c>
      <c r="N143" s="12">
        <f t="shared" si="19"/>
        <v>82.288300757780704</v>
      </c>
      <c r="O143" s="18">
        <f t="shared" si="20"/>
        <v>11.079718735154428</v>
      </c>
      <c r="P143" s="12" cm="1">
        <f t="array" ref="P143">MAX(ABS($L$3:$L$363))</f>
        <v>19.577733395790943</v>
      </c>
    </row>
    <row r="144" spans="8:16" x14ac:dyDescent="0.3">
      <c r="H144" s="12">
        <v>-39</v>
      </c>
      <c r="I144" s="18">
        <f t="shared" si="14"/>
        <v>11.616114701148598</v>
      </c>
      <c r="J144" s="18">
        <f t="shared" si="15"/>
        <v>-0.55878571489654161</v>
      </c>
      <c r="K144" s="38">
        <f t="shared" si="16"/>
        <v>1.0668974013974757E-2</v>
      </c>
      <c r="L144" s="18">
        <f t="shared" si="17"/>
        <v>-15.789547488599036</v>
      </c>
      <c r="M144" s="39">
        <f t="shared" si="18"/>
        <v>6526.9204285226897</v>
      </c>
      <c r="N144" s="12">
        <f t="shared" si="19"/>
        <v>78.900269533843669</v>
      </c>
      <c r="O144" s="18">
        <f t="shared" si="20"/>
        <v>11.079718735154428</v>
      </c>
      <c r="P144" s="12" cm="1">
        <f t="array" ref="P144">MAX(ABS($L$3:$L$363))</f>
        <v>19.577733395790943</v>
      </c>
    </row>
    <row r="145" spans="8:16" x14ac:dyDescent="0.3">
      <c r="H145" s="12">
        <v>-38</v>
      </c>
      <c r="I145" s="18">
        <f t="shared" si="14"/>
        <v>11.062706965602137</v>
      </c>
      <c r="J145" s="18">
        <f t="shared" si="15"/>
        <v>-0.54798644429673304</v>
      </c>
      <c r="K145" s="38">
        <f t="shared" si="16"/>
        <v>1.0928842395701268E-2</v>
      </c>
      <c r="L145" s="18">
        <f t="shared" si="17"/>
        <v>-15.512997234883711</v>
      </c>
      <c r="M145" s="39">
        <f t="shared" si="18"/>
        <v>6747.0128562317514</v>
      </c>
      <c r="N145" s="12">
        <f t="shared" si="19"/>
        <v>75.576317604600618</v>
      </c>
      <c r="O145" s="18">
        <f t="shared" si="20"/>
        <v>11.079718735154428</v>
      </c>
      <c r="P145" s="12" cm="1">
        <f t="array" ref="P145">MAX(ABS($L$3:$L$363))</f>
        <v>19.577733395790943</v>
      </c>
    </row>
    <row r="146" spans="8:16" x14ac:dyDescent="0.3">
      <c r="H146" s="12">
        <v>-37</v>
      </c>
      <c r="I146" s="18">
        <f t="shared" si="14"/>
        <v>10.520227702556452</v>
      </c>
      <c r="J146" s="18">
        <f t="shared" si="15"/>
        <v>-0.53692950966419373</v>
      </c>
      <c r="K146" s="38">
        <f t="shared" si="16"/>
        <v>1.118427222387065E-2</v>
      </c>
      <c r="L146" s="18">
        <f t="shared" si="17"/>
        <v>-15.227337680647455</v>
      </c>
      <c r="M146" s="39">
        <f t="shared" si="18"/>
        <v>6964.1343864250239</v>
      </c>
      <c r="N146" s="12">
        <f t="shared" si="19"/>
        <v>72.318005735876028</v>
      </c>
      <c r="O146" s="18">
        <f t="shared" si="20"/>
        <v>11.079718735154428</v>
      </c>
      <c r="P146" s="12" cm="1">
        <f t="array" ref="P146">MAX(ABS($L$3:$L$363))</f>
        <v>19.577733395790943</v>
      </c>
    </row>
    <row r="147" spans="8:16" x14ac:dyDescent="0.3">
      <c r="H147" s="12">
        <v>-36</v>
      </c>
      <c r="I147" s="18">
        <f t="shared" si="14"/>
        <v>9.9889323270677579</v>
      </c>
      <c r="J147" s="18">
        <f t="shared" si="15"/>
        <v>-0.52561943849515935</v>
      </c>
      <c r="K147" s="38">
        <f t="shared" si="16"/>
        <v>1.1435086241075906E-2</v>
      </c>
      <c r="L147" s="18">
        <f t="shared" si="17"/>
        <v>-14.932696657193123</v>
      </c>
      <c r="M147" s="39">
        <f t="shared" si="18"/>
        <v>7178.0912663022773</v>
      </c>
      <c r="N147" s="12">
        <f t="shared" si="19"/>
        <v>69.126868035912906</v>
      </c>
      <c r="O147" s="18">
        <f t="shared" si="20"/>
        <v>11.079718735154428</v>
      </c>
      <c r="P147" s="12" cm="1">
        <f t="array" ref="P147">MAX(ABS($L$3:$L$363))</f>
        <v>19.577733395790943</v>
      </c>
    </row>
    <row r="148" spans="8:16" x14ac:dyDescent="0.3">
      <c r="H148" s="12">
        <v>-35</v>
      </c>
      <c r="I148" s="18">
        <f t="shared" si="14"/>
        <v>9.4690716387001714</v>
      </c>
      <c r="J148" s="18">
        <f t="shared" si="15"/>
        <v>-0.51406093364015493</v>
      </c>
      <c r="K148" s="38">
        <f t="shared" si="16"/>
        <v>1.1681111015153584E-2</v>
      </c>
      <c r="L148" s="18">
        <f t="shared" si="17"/>
        <v>-14.629210023033547</v>
      </c>
      <c r="M148" s="39">
        <f t="shared" si="18"/>
        <v>7388.6919781559291</v>
      </c>
      <c r="N148" s="12">
        <f t="shared" si="19"/>
        <v>66.004410890765357</v>
      </c>
      <c r="O148" s="18">
        <f t="shared" si="20"/>
        <v>11.079718735154428</v>
      </c>
      <c r="P148" s="12" cm="1">
        <f t="array" ref="P148">MAX(ABS($L$3:$L$363))</f>
        <v>19.577733395790943</v>
      </c>
    </row>
    <row r="149" spans="8:16" x14ac:dyDescent="0.3">
      <c r="H149" s="12">
        <v>-34</v>
      </c>
      <c r="I149" s="18">
        <f t="shared" si="14"/>
        <v>8.9608916481026046</v>
      </c>
      <c r="J149" s="18">
        <f t="shared" si="15"/>
        <v>-0.50225886942301257</v>
      </c>
      <c r="K149" s="38">
        <f t="shared" si="16"/>
        <v>1.1922177049382506E-2</v>
      </c>
      <c r="L149" s="18">
        <f t="shared" si="17"/>
        <v>-14.317021566332238</v>
      </c>
      <c r="M149" s="39">
        <f t="shared" si="18"/>
        <v>7595.747451640339</v>
      </c>
      <c r="N149" s="12">
        <f t="shared" si="19"/>
        <v>62.95211192266094</v>
      </c>
      <c r="O149" s="18">
        <f t="shared" si="20"/>
        <v>11.079718735154428</v>
      </c>
      <c r="P149" s="12" cm="1">
        <f t="array" ref="P149">MAX(ABS($L$3:$L$363))</f>
        <v>19.577733395790943</v>
      </c>
    </row>
    <row r="150" spans="8:16" x14ac:dyDescent="0.3">
      <c r="H150" s="12">
        <v>-33</v>
      </c>
      <c r="I150" s="18">
        <f t="shared" si="14"/>
        <v>8.4646334075206155</v>
      </c>
      <c r="J150" s="18">
        <f t="shared" si="15"/>
        <v>-0.49021828765348635</v>
      </c>
      <c r="K150" s="38">
        <f t="shared" si="16"/>
        <v>1.2158118885131618E-2</v>
      </c>
      <c r="L150" s="18">
        <f t="shared" si="17"/>
        <v>-13.996282898550334</v>
      </c>
      <c r="M150" s="39">
        <f t="shared" si="18"/>
        <v>7799.0712735594389</v>
      </c>
      <c r="N150" s="12">
        <f t="shared" si="19"/>
        <v>59.971418971998773</v>
      </c>
      <c r="O150" s="18">
        <f t="shared" si="20"/>
        <v>11.079718735154428</v>
      </c>
      <c r="P150" s="12" cm="1">
        <f t="array" ref="P150">MAX(ABS($L$3:$L$363))</f>
        <v>19.577733395790943</v>
      </c>
    </row>
    <row r="151" spans="8:16" x14ac:dyDescent="0.3">
      <c r="H151" s="12">
        <v>-32</v>
      </c>
      <c r="I151" s="18">
        <f t="shared" si="14"/>
        <v>7.9805328453458699</v>
      </c>
      <c r="J151" s="18">
        <f t="shared" si="15"/>
        <v>-0.47794439354088919</v>
      </c>
      <c r="K151" s="38">
        <f t="shared" si="16"/>
        <v>1.2388775197213193E-2</v>
      </c>
      <c r="L151" s="18">
        <f t="shared" si="17"/>
        <v>-13.667153339408452</v>
      </c>
      <c r="M151" s="39">
        <f t="shared" si="18"/>
        <v>7998.4798949233291</v>
      </c>
      <c r="N151" s="12">
        <f t="shared" si="19"/>
        <v>57.063749103597978</v>
      </c>
      <c r="O151" s="18">
        <f t="shared" si="20"/>
        <v>11.079718735154428</v>
      </c>
      <c r="P151" s="12" cm="1">
        <f t="array" ref="P151">MAX(ABS($L$3:$L$363))</f>
        <v>19.577733395790943</v>
      </c>
    </row>
    <row r="152" spans="8:16" x14ac:dyDescent="0.3">
      <c r="H152" s="12">
        <v>-31</v>
      </c>
      <c r="I152" s="18">
        <f t="shared" si="14"/>
        <v>7.5088206047981734</v>
      </c>
      <c r="J152" s="18">
        <f t="shared" si="15"/>
        <v>-0.46544255151591157</v>
      </c>
      <c r="K152" s="38">
        <f t="shared" si="16"/>
        <v>1.2613988882210599E-2</v>
      </c>
      <c r="L152" s="18">
        <f t="shared" si="17"/>
        <v>-13.329799793282342</v>
      </c>
      <c r="M152" s="39">
        <f t="shared" si="18"/>
        <v>8193.792835027718</v>
      </c>
      <c r="N152" s="12">
        <f t="shared" si="19"/>
        <v>54.230487637767915</v>
      </c>
      <c r="O152" s="18">
        <f t="shared" si="20"/>
        <v>11.079718735154428</v>
      </c>
      <c r="P152" s="12" cm="1">
        <f t="array" ref="P152">MAX(ABS($L$3:$L$363))</f>
        <v>19.577733395790943</v>
      </c>
    </row>
    <row r="153" spans="8:16" x14ac:dyDescent="0.3">
      <c r="H153" s="12">
        <v>-30</v>
      </c>
      <c r="I153" s="18">
        <f t="shared" si="14"/>
        <v>7.0497218868287979</v>
      </c>
      <c r="J153" s="18">
        <f t="shared" si="15"/>
        <v>-0.45271828096750832</v>
      </c>
      <c r="K153" s="38">
        <f t="shared" si="16"/>
        <v>1.283360714006072E-2</v>
      </c>
      <c r="L153" s="18">
        <f t="shared" si="17"/>
        <v>-12.984396617161487</v>
      </c>
      <c r="M153" s="39">
        <f t="shared" si="18"/>
        <v>8384.8328823135071</v>
      </c>
      <c r="N153" s="12">
        <f t="shared" si="19"/>
        <v>51.472987206733286</v>
      </c>
      <c r="O153" s="18">
        <f t="shared" si="20"/>
        <v>11.079718735154428</v>
      </c>
      <c r="P153" s="12" cm="1">
        <f t="array" ref="P153">MAX(ABS($L$3:$L$363))</f>
        <v>19.577733395790943</v>
      </c>
    </row>
    <row r="154" spans="8:16" x14ac:dyDescent="0.3">
      <c r="H154" s="12">
        <v>-29</v>
      </c>
      <c r="I154" s="18">
        <f t="shared" si="14"/>
        <v>6.6034562973269457</v>
      </c>
      <c r="J154" s="18">
        <f t="shared" si="15"/>
        <v>-0.43977725190145756</v>
      </c>
      <c r="K154" s="38">
        <f t="shared" si="16"/>
        <v>1.3047481549179977E-2</v>
      </c>
      <c r="L154" s="18">
        <f t="shared" si="17"/>
        <v>-12.631125480309771</v>
      </c>
      <c r="M154" s="39">
        <f t="shared" si="18"/>
        <v>8571.4262917676006</v>
      </c>
      <c r="N154" s="12">
        <f t="shared" si="19"/>
        <v>48.79256683690474</v>
      </c>
      <c r="O154" s="18">
        <f t="shared" si="20"/>
        <v>11.079718735154428</v>
      </c>
      <c r="P154" s="12" cm="1">
        <f t="array" ref="P154">MAX(ABS($L$3:$L$363))</f>
        <v>19.577733395790943</v>
      </c>
    </row>
    <row r="155" spans="8:16" x14ac:dyDescent="0.3">
      <c r="H155" s="12">
        <v>-28</v>
      </c>
      <c r="I155" s="18">
        <f t="shared" si="14"/>
        <v>6.170237698703529</v>
      </c>
      <c r="J155" s="18">
        <f t="shared" si="15"/>
        <v>-0.42662528052689636</v>
      </c>
      <c r="K155" s="38">
        <f t="shared" si="16"/>
        <v>1.3255468135429445E-2</v>
      </c>
      <c r="L155" s="18">
        <f t="shared" si="17"/>
        <v>-12.270175215777281</v>
      </c>
      <c r="M155" s="39">
        <f t="shared" si="18"/>
        <v>8753.4029786300816</v>
      </c>
      <c r="N155" s="12">
        <f t="shared" si="19"/>
        <v>46.19051105744159</v>
      </c>
      <c r="O155" s="18">
        <f t="shared" si="20"/>
        <v>11.079718735154428</v>
      </c>
      <c r="P155" s="12" cm="1">
        <f t="array" ref="P155">MAX(ABS($L$3:$L$363))</f>
        <v>19.577733395790943</v>
      </c>
    </row>
    <row r="156" spans="8:16" x14ac:dyDescent="0.3">
      <c r="H156" s="12">
        <v>-27</v>
      </c>
      <c r="I156" s="18">
        <f t="shared" si="14"/>
        <v>5.7502740659226363</v>
      </c>
      <c r="J156" s="18">
        <f t="shared" si="15"/>
        <v>-0.41326832477684866</v>
      </c>
      <c r="K156" s="38">
        <f t="shared" si="16"/>
        <v>1.3457427435219485E-2</v>
      </c>
      <c r="L156" s="18">
        <f t="shared" si="17"/>
        <v>-11.901741663921916</v>
      </c>
      <c r="M156" s="39">
        <f t="shared" si="18"/>
        <v>8930.5967081772051</v>
      </c>
      <c r="N156" s="12">
        <f t="shared" si="19"/>
        <v>43.668069035528994</v>
      </c>
      <c r="O156" s="18">
        <f t="shared" si="20"/>
        <v>11.079718735154428</v>
      </c>
      <c r="P156" s="12" cm="1">
        <f t="array" ref="P156">MAX(ABS($L$3:$L$363))</f>
        <v>19.577733395790943</v>
      </c>
    </row>
    <row r="157" spans="8:16" x14ac:dyDescent="0.3">
      <c r="H157" s="12">
        <v>-26</v>
      </c>
      <c r="I157" s="18">
        <f t="shared" si="14"/>
        <v>5.343767347042558</v>
      </c>
      <c r="J157" s="18">
        <f t="shared" si="15"/>
        <v>-0.39971247976845226</v>
      </c>
      <c r="K157" s="38">
        <f t="shared" si="16"/>
        <v>1.3653224553057227E-2</v>
      </c>
      <c r="L157" s="18">
        <f t="shared" si="17"/>
        <v>-11.526027508109076</v>
      </c>
      <c r="M157" s="39">
        <f t="shared" si="18"/>
        <v>9102.8452813543317</v>
      </c>
      <c r="N157" s="12">
        <f t="shared" si="19"/>
        <v>41.226453738739849</v>
      </c>
      <c r="O157" s="18">
        <f t="shared" si="20"/>
        <v>11.079718735154428</v>
      </c>
      <c r="P157" s="12" cm="1">
        <f t="array" ref="P157">MAX(ABS($L$3:$L$363))</f>
        <v>19.577733395790943</v>
      </c>
    </row>
    <row r="158" spans="8:16" x14ac:dyDescent="0.3">
      <c r="H158" s="12">
        <v>-25</v>
      </c>
      <c r="I158" s="18">
        <f t="shared" si="14"/>
        <v>4.9509133283246518</v>
      </c>
      <c r="J158" s="18">
        <f t="shared" si="15"/>
        <v>-0.38596397320828868</v>
      </c>
      <c r="K158" s="38">
        <f t="shared" si="16"/>
        <v>1.3842729213841463E-2</v>
      </c>
      <c r="L158" s="18">
        <f t="shared" si="17"/>
        <v>-11.143242102766921</v>
      </c>
      <c r="M158" s="39">
        <f t="shared" si="18"/>
        <v>9269.9907160377552</v>
      </c>
      <c r="N158" s="12">
        <f t="shared" si="19"/>
        <v>38.86684112483443</v>
      </c>
      <c r="O158" s="18">
        <f t="shared" si="20"/>
        <v>11.079718735154428</v>
      </c>
      <c r="P158" s="12" cm="1">
        <f t="array" ref="P158">MAX(ABS($L$3:$L$363))</f>
        <v>19.577733395790943</v>
      </c>
    </row>
    <row r="159" spans="8:16" x14ac:dyDescent="0.3">
      <c r="H159" s="12">
        <v>-24</v>
      </c>
      <c r="I159" s="18">
        <f t="shared" si="14"/>
        <v>4.5719015039622644</v>
      </c>
      <c r="J159" s="18">
        <f t="shared" si="15"/>
        <v>-0.37202916074791886</v>
      </c>
      <c r="K159" s="38">
        <f t="shared" si="16"/>
        <v>1.4025815810209204E-2</v>
      </c>
      <c r="L159" s="18">
        <f t="shared" si="17"/>
        <v>-10.753601293983904</v>
      </c>
      <c r="M159" s="39">
        <f t="shared" si="18"/>
        <v>9431.8794237095899</v>
      </c>
      <c r="N159" s="12">
        <f t="shared" si="19"/>
        <v>36.590369359308362</v>
      </c>
      <c r="O159" s="18">
        <f t="shared" si="20"/>
        <v>11.079718735154428</v>
      </c>
      <c r="P159" s="12" cm="1">
        <f t="array" ref="P159">MAX(ABS($L$3:$L$363))</f>
        <v>19.577733395790943</v>
      </c>
    </row>
    <row r="160" spans="8:16" x14ac:dyDescent="0.3">
      <c r="H160" s="12">
        <v>-23</v>
      </c>
      <c r="I160" s="18">
        <f t="shared" si="14"/>
        <v>4.2069149504768655</v>
      </c>
      <c r="J160" s="18">
        <f t="shared" si="15"/>
        <v>-0.35791452129442025</v>
      </c>
      <c r="K160" s="38">
        <f t="shared" si="16"/>
        <v>1.4202363445236262E-2</v>
      </c>
      <c r="L160" s="18">
        <f t="shared" si="17"/>
        <v>-10.357327232844066</v>
      </c>
      <c r="M160" s="39">
        <f t="shared" si="18"/>
        <v>9588.3623813352551</v>
      </c>
      <c r="N160" s="12">
        <f t="shared" si="19"/>
        <v>34.398138060973508</v>
      </c>
      <c r="O160" s="18">
        <f t="shared" si="20"/>
        <v>11.079718735154428</v>
      </c>
      <c r="P160" s="12" cm="1">
        <f t="array" ref="P160">MAX(ABS($L$3:$L$363))</f>
        <v>19.577733395790943</v>
      </c>
    </row>
    <row r="161" spans="8:16" x14ac:dyDescent="0.3">
      <c r="H161" s="12">
        <v>-22</v>
      </c>
      <c r="I161" s="18">
        <f t="shared" si="14"/>
        <v>3.8561302058243161</v>
      </c>
      <c r="J161" s="18">
        <f t="shared" si="15"/>
        <v>-0.34362665228042089</v>
      </c>
      <c r="K161" s="38">
        <f t="shared" si="16"/>
        <v>1.4372255970791016E-2</v>
      </c>
      <c r="L161" s="18">
        <f t="shared" si="17"/>
        <v>-9.95464818170427</v>
      </c>
      <c r="M161" s="39">
        <f t="shared" si="18"/>
        <v>9739.295298238816</v>
      </c>
      <c r="N161" s="12">
        <f t="shared" si="19"/>
        <v>32.291207575830448</v>
      </c>
      <c r="O161" s="18">
        <f t="shared" si="20"/>
        <v>11.079718735154428</v>
      </c>
      <c r="P161" s="12" cm="1">
        <f t="array" ref="P161">MAX(ABS($L$3:$L$363))</f>
        <v>19.577733395790943</v>
      </c>
    </row>
    <row r="162" spans="8:16" x14ac:dyDescent="0.3">
      <c r="H162" s="12">
        <v>-21</v>
      </c>
      <c r="I162" s="18">
        <f t="shared" si="14"/>
        <v>3.5197171532495979</v>
      </c>
      <c r="J162" s="18">
        <f t="shared" si="15"/>
        <v>-0.32917226489783086</v>
      </c>
      <c r="K162" s="38">
        <f t="shared" si="16"/>
        <v>1.453538202183601E-2</v>
      </c>
      <c r="L162" s="18">
        <f t="shared" si="17"/>
        <v>-9.5457983136259852</v>
      </c>
      <c r="M162" s="39">
        <f t="shared" si="18"/>
        <v>9884.5387777773267</v>
      </c>
      <c r="N162" s="12">
        <f t="shared" si="19"/>
        <v>30.270598279460387</v>
      </c>
      <c r="O162" s="18">
        <f t="shared" si="20"/>
        <v>11.079718735154428</v>
      </c>
      <c r="P162" s="12" cm="1">
        <f t="array" ref="P162">MAX(ABS($L$3:$L$363))</f>
        <v>19.577733395790943</v>
      </c>
    </row>
    <row r="163" spans="8:16" x14ac:dyDescent="0.3">
      <c r="H163" s="12">
        <v>-20</v>
      </c>
      <c r="I163" s="18">
        <f t="shared" si="14"/>
        <v>3.197838909924414</v>
      </c>
      <c r="J163" s="18">
        <f t="shared" si="15"/>
        <v>-0.31455817929917673</v>
      </c>
      <c r="K163" s="38">
        <f t="shared" si="16"/>
        <v>1.4691635046966287E-2</v>
      </c>
      <c r="L163" s="18">
        <f t="shared" si="17"/>
        <v>-9.1310175051823315</v>
      </c>
      <c r="M163" s="39">
        <f t="shared" si="18"/>
        <v>10023.958473621526</v>
      </c>
      <c r="N163" s="12">
        <f t="shared" si="19"/>
        <v>28.337289908146019</v>
      </c>
      <c r="O163" s="18">
        <f t="shared" si="20"/>
        <v>11.079718735154428</v>
      </c>
      <c r="P163" s="12" cm="1">
        <f t="array" ref="P163">MAX(ABS($L$3:$L$363))</f>
        <v>19.577733395790943</v>
      </c>
    </row>
    <row r="164" spans="8:16" x14ac:dyDescent="0.3">
      <c r="H164" s="12">
        <v>-19</v>
      </c>
      <c r="I164" s="18">
        <f t="shared" si="14"/>
        <v>2.8906517203978481</v>
      </c>
      <c r="J164" s="18">
        <f t="shared" si="15"/>
        <v>-0.2997913197701626</v>
      </c>
      <c r="K164" s="38">
        <f t="shared" si="16"/>
        <v>1.484091333546665E-2</v>
      </c>
      <c r="L164" s="18">
        <f t="shared" si="17"/>
        <v>-8.7105511228690702</v>
      </c>
      <c r="M164" s="39">
        <f t="shared" si="18"/>
        <v>10157.425240456556</v>
      </c>
      <c r="N164" s="12">
        <f t="shared" si="19"/>
        <v>26.492220918900188</v>
      </c>
      <c r="O164" s="18">
        <f t="shared" si="20"/>
        <v>11.079718735154428</v>
      </c>
      <c r="P164" s="12" cm="1">
        <f t="array" ref="P164">MAX(ABS($L$3:$L$363))</f>
        <v>19.577733395790943</v>
      </c>
    </row>
    <row r="165" spans="8:16" x14ac:dyDescent="0.3">
      <c r="H165" s="12">
        <v>-18</v>
      </c>
      <c r="I165" s="18">
        <f t="shared" si="14"/>
        <v>2.5983048548878402</v>
      </c>
      <c r="J165" s="18">
        <f t="shared" si="15"/>
        <v>-0.28487870987679798</v>
      </c>
      <c r="K165" s="38">
        <f t="shared" si="16"/>
        <v>1.4983120041162387E-2</v>
      </c>
      <c r="L165" s="18">
        <f t="shared" si="17"/>
        <v>-8.284649803355741</v>
      </c>
      <c r="M165" s="39">
        <f t="shared" si="18"/>
        <v>10284.815278923146</v>
      </c>
      <c r="N165" s="12">
        <f t="shared" si="19"/>
        <v>24.736287878570359</v>
      </c>
      <c r="O165" s="18">
        <f t="shared" si="20"/>
        <v>11.079718735154428</v>
      </c>
      <c r="P165" s="12" cm="1">
        <f t="array" ref="P165">MAX(ABS($L$3:$L$363))</f>
        <v>19.577733395790943</v>
      </c>
    </row>
    <row r="166" spans="8:16" x14ac:dyDescent="0.3">
      <c r="H166" s="12">
        <v>-17</v>
      </c>
      <c r="I166" s="18">
        <f t="shared" si="14"/>
        <v>2.3209405124365761</v>
      </c>
      <c r="J166" s="18">
        <f t="shared" si="15"/>
        <v>-0.26982746759016929</v>
      </c>
      <c r="K166" s="38">
        <f t="shared" si="16"/>
        <v>1.5118163203329168E-2</v>
      </c>
      <c r="L166" s="18">
        <f t="shared" si="17"/>
        <v>-7.8535692278206231</v>
      </c>
      <c r="M166" s="39">
        <f t="shared" si="18"/>
        <v>10406.010274626336</v>
      </c>
      <c r="N166" s="12">
        <f t="shared" si="19"/>
        <v>23.070344882158011</v>
      </c>
      <c r="O166" s="18">
        <f t="shared" si="20"/>
        <v>11.079718735154428</v>
      </c>
      <c r="P166" s="12" cm="1">
        <f t="array" ref="P166">MAX(ABS($L$3:$L$363))</f>
        <v>19.577733395790943</v>
      </c>
    </row>
    <row r="167" spans="8:16" x14ac:dyDescent="0.3">
      <c r="H167" s="12">
        <v>-16</v>
      </c>
      <c r="I167" s="18">
        <f t="shared" si="14"/>
        <v>2.0586937289514413</v>
      </c>
      <c r="J167" s="18">
        <f t="shared" si="15"/>
        <v>-0.25464480039166237</v>
      </c>
      <c r="K167" s="38">
        <f t="shared" si="16"/>
        <v>1.524595576491865E-2</v>
      </c>
      <c r="L167" s="18">
        <f t="shared" si="17"/>
        <v>-7.4175698906201166</v>
      </c>
      <c r="M167" s="39">
        <f t="shared" si="18"/>
        <v>10520.897531046079</v>
      </c>
      <c r="N167" s="12">
        <f t="shared" si="19"/>
        <v>21.495203000481212</v>
      </c>
      <c r="O167" s="18">
        <f t="shared" si="20"/>
        <v>11.079718735154428</v>
      </c>
      <c r="P167" s="12" cm="1">
        <f t="array" ref="P167">MAX(ABS($L$3:$L$363))</f>
        <v>19.577733395790943</v>
      </c>
    </row>
    <row r="168" spans="8:16" x14ac:dyDescent="0.3">
      <c r="H168" s="12">
        <v>-15</v>
      </c>
      <c r="I168" s="18">
        <f t="shared" si="14"/>
        <v>1.811692290149163</v>
      </c>
      <c r="J168" s="18">
        <f t="shared" si="15"/>
        <v>-0.23933800036120026</v>
      </c>
      <c r="K168" s="38">
        <f t="shared" si="16"/>
        <v>1.5366415588346033E-2</v>
      </c>
      <c r="L168" s="18">
        <f t="shared" si="17"/>
        <v>-6.9769168625500209</v>
      </c>
      <c r="M168" s="39">
        <f t="shared" si="18"/>
        <v>10629.370096191149</v>
      </c>
      <c r="N168" s="12">
        <f t="shared" si="19"/>
        <v>20.011629757288318</v>
      </c>
      <c r="O168" s="18">
        <f t="shared" si="20"/>
        <v>11.079718735154428</v>
      </c>
      <c r="P168" s="12" cm="1">
        <f t="array" ref="P168">MAX(ABS($L$3:$L$363))</f>
        <v>19.577733395790943</v>
      </c>
    </row>
    <row r="169" spans="8:16" x14ac:dyDescent="0.3">
      <c r="H169" s="12">
        <v>-14</v>
      </c>
      <c r="I169" s="18">
        <f t="shared" si="14"/>
        <v>1.5800566494194099</v>
      </c>
      <c r="J169" s="18">
        <f t="shared" si="15"/>
        <v>-0.22391443925081267</v>
      </c>
      <c r="K169" s="38">
        <f t="shared" si="16"/>
        <v>1.5479465469075204E-2</v>
      </c>
      <c r="L169" s="18">
        <f t="shared" si="17"/>
        <v>-6.531879548962519</v>
      </c>
      <c r="M169" s="39">
        <f t="shared" si="18"/>
        <v>10731.326882845329</v>
      </c>
      <c r="N169" s="12">
        <f t="shared" si="19"/>
        <v>18.620348635919903</v>
      </c>
      <c r="O169" s="18">
        <f t="shared" si="20"/>
        <v>11.079718735154428</v>
      </c>
      <c r="P169" s="12" cm="1">
        <f t="array" ref="P169">MAX(ABS($L$3:$L$363))</f>
        <v>19.577733395790943</v>
      </c>
    </row>
    <row r="170" spans="8:16" x14ac:dyDescent="0.3">
      <c r="H170" s="12">
        <v>-13</v>
      </c>
      <c r="I170" s="18">
        <f t="shared" si="14"/>
        <v>1.3638998506211952</v>
      </c>
      <c r="J170" s="18">
        <f t="shared" si="15"/>
        <v>-0.20838156354562815</v>
      </c>
      <c r="K170" s="38">
        <f t="shared" si="16"/>
        <v>1.5585033147225657E-2</v>
      </c>
      <c r="L170" s="18">
        <f t="shared" si="17"/>
        <v>-6.0827314430089299</v>
      </c>
      <c r="M170" s="39">
        <f t="shared" si="18"/>
        <v>10826.672782262422</v>
      </c>
      <c r="N170" s="12">
        <f t="shared" si="19"/>
        <v>17.322038615596785</v>
      </c>
      <c r="O170" s="18">
        <f t="shared" si="20"/>
        <v>11.079718735154428</v>
      </c>
      <c r="P170" s="12" cm="1">
        <f t="array" ref="P170">MAX(ABS($L$3:$L$363))</f>
        <v>19.577733395790943</v>
      </c>
    </row>
    <row r="171" spans="8:16" x14ac:dyDescent="0.3">
      <c r="H171" s="12">
        <v>-12</v>
      </c>
      <c r="I171" s="18">
        <f t="shared" si="14"/>
        <v>1.1633274558238618</v>
      </c>
      <c r="J171" s="18">
        <f t="shared" si="15"/>
        <v>-0.19274688951415922</v>
      </c>
      <c r="K171" s="38">
        <f t="shared" si="16"/>
        <v>1.5683051317413689E-2</v>
      </c>
      <c r="L171" s="18">
        <f t="shared" si="17"/>
        <v>-5.6297498742840064</v>
      </c>
      <c r="M171" s="39">
        <f t="shared" si="18"/>
        <v>10915.318771174443</v>
      </c>
      <c r="N171" s="12">
        <f t="shared" si="19"/>
        <v>16.117333737409268</v>
      </c>
      <c r="O171" s="18">
        <f t="shared" si="20"/>
        <v>11.079718735154428</v>
      </c>
      <c r="P171" s="12" cm="1">
        <f t="array" ref="P171">MAX(ABS($L$3:$L$363))</f>
        <v>19.577733395790943</v>
      </c>
    </row>
    <row r="172" spans="8:16" x14ac:dyDescent="0.3">
      <c r="H172" s="12">
        <v>-11</v>
      </c>
      <c r="I172" s="18">
        <f t="shared" si="14"/>
        <v>0.97843747800236003</v>
      </c>
      <c r="J172" s="18">
        <f t="shared" si="15"/>
        <v>-0.17701799824954542</v>
      </c>
      <c r="K172" s="38">
        <f t="shared" si="16"/>
        <v>1.5773457637028119E-2</v>
      </c>
      <c r="L172" s="18">
        <f t="shared" si="17"/>
        <v>-5.173215753153098</v>
      </c>
      <c r="M172" s="39">
        <f t="shared" si="18"/>
        <v>10997.182011985356</v>
      </c>
      <c r="N172" s="12">
        <f t="shared" si="19"/>
        <v>15.006822700062351</v>
      </c>
      <c r="O172" s="18">
        <f t="shared" si="20"/>
        <v>11.079718735154428</v>
      </c>
      <c r="P172" s="12" cm="1">
        <f t="array" ref="P172">MAX(ABS($L$3:$L$363))</f>
        <v>19.577733395790943</v>
      </c>
    </row>
    <row r="173" spans="8:16" x14ac:dyDescent="0.3">
      <c r="H173" s="12">
        <v>-10</v>
      </c>
      <c r="I173" s="18">
        <f t="shared" si="14"/>
        <v>0.80932031869518439</v>
      </c>
      <c r="J173" s="18">
        <f t="shared" si="15"/>
        <v>-0.16120253070322435</v>
      </c>
      <c r="K173" s="38">
        <f t="shared" si="16"/>
        <v>1.5856194733128107E-2</v>
      </c>
      <c r="L173" s="18">
        <f t="shared" si="17"/>
        <v>-4.7134133110486349</v>
      </c>
      <c r="M173" s="39">
        <f t="shared" si="18"/>
        <v>11072.18594603075</v>
      </c>
      <c r="N173" s="12">
        <f t="shared" si="19"/>
        <v>13.991048485428173</v>
      </c>
      <c r="O173" s="18">
        <f t="shared" si="20"/>
        <v>11.079718735154428</v>
      </c>
      <c r="P173" s="12" cm="1">
        <f t="array" ref="P173">MAX(ABS($L$3:$L$363))</f>
        <v>19.577733395790943</v>
      </c>
    </row>
    <row r="174" spans="8:16" x14ac:dyDescent="0.3">
      <c r="H174" s="12">
        <v>-9</v>
      </c>
      <c r="I174" s="18">
        <f t="shared" si="14"/>
        <v>0.65605871063197208</v>
      </c>
      <c r="J174" s="18">
        <f t="shared" si="15"/>
        <v>-0.14530818271232068</v>
      </c>
      <c r="K174" s="38">
        <f t="shared" si="16"/>
        <v>1.5931210208137876E-2</v>
      </c>
      <c r="L174" s="18">
        <f t="shared" si="17"/>
        <v>-4.2506298370271987</v>
      </c>
      <c r="M174" s="39">
        <f t="shared" si="18"/>
        <v>11140.260379792202</v>
      </c>
      <c r="N174" s="12">
        <f t="shared" si="19"/>
        <v>13.070508013948348</v>
      </c>
      <c r="O174" s="18">
        <f t="shared" si="20"/>
        <v>11.079718735154428</v>
      </c>
      <c r="P174" s="12" cm="1">
        <f t="array" ref="P174">MAX(ABS($L$3:$L$363))</f>
        <v>19.577733395790943</v>
      </c>
    </row>
    <row r="175" spans="8:16" x14ac:dyDescent="0.3">
      <c r="H175" s="12">
        <v>-8</v>
      </c>
      <c r="I175" s="18">
        <f t="shared" si="14"/>
        <v>0.51872766533623449</v>
      </c>
      <c r="J175" s="18">
        <f t="shared" si="15"/>
        <v>-0.1293427000218742</v>
      </c>
      <c r="K175" s="38">
        <f t="shared" si="16"/>
        <v>1.5998456644499767E-2</v>
      </c>
      <c r="L175" s="18">
        <f t="shared" si="17"/>
        <v>-3.7851554108829024</v>
      </c>
      <c r="M175" s="39">
        <f t="shared" si="18"/>
        <v>11201.341563963444</v>
      </c>
      <c r="N175" s="12">
        <f t="shared" si="19"/>
        <v>12.245651829917925</v>
      </c>
      <c r="O175" s="18">
        <f t="shared" si="20"/>
        <v>11.079718735154428</v>
      </c>
      <c r="P175" s="12" cm="1">
        <f t="array" ref="P175">MAX(ABS($L$3:$L$363))</f>
        <v>19.577733395790943</v>
      </c>
    </row>
    <row r="176" spans="8:16" x14ac:dyDescent="0.3">
      <c r="H176" s="12">
        <v>-7</v>
      </c>
      <c r="I176" s="18">
        <f t="shared" si="14"/>
        <v>0.39739442570819217</v>
      </c>
      <c r="J176" s="18">
        <f t="shared" si="15"/>
        <v>-0.11331387330287324</v>
      </c>
      <c r="K176" s="38">
        <f t="shared" si="16"/>
        <v>1.6057891608433773E-2</v>
      </c>
      <c r="L176" s="18">
        <f t="shared" si="17"/>
        <v>-3.3172826331169283</v>
      </c>
      <c r="M176" s="39">
        <f t="shared" si="18"/>
        <v>11255.372265273932</v>
      </c>
      <c r="N176" s="12">
        <f t="shared" si="19"/>
        <v>11.516883816683261</v>
      </c>
      <c r="O176" s="18">
        <f t="shared" si="20"/>
        <v>11.079718735154428</v>
      </c>
      <c r="P176" s="12" cm="1">
        <f t="array" ref="P176">MAX(ABS($L$3:$L$363))</f>
        <v>19.577733395790943</v>
      </c>
    </row>
    <row r="177" spans="8:16" x14ac:dyDescent="0.3">
      <c r="H177" s="12">
        <v>-6</v>
      </c>
      <c r="I177" s="18">
        <f t="shared" si="14"/>
        <v>0.29211842359119411</v>
      </c>
      <c r="J177" s="18">
        <f t="shared" si="15"/>
        <v>-9.7229533166918819E-2</v>
      </c>
      <c r="K177" s="38">
        <f t="shared" si="16"/>
        <v>1.6109477652938017E-2</v>
      </c>
      <c r="L177" s="18">
        <f t="shared" si="17"/>
        <v>-2.8473063520667967</v>
      </c>
      <c r="M177" s="39">
        <f t="shared" si="18"/>
        <v>11302.301830984154</v>
      </c>
      <c r="N177" s="12">
        <f t="shared" si="19"/>
        <v>10.884560941770367</v>
      </c>
      <c r="O177" s="18">
        <f t="shared" si="20"/>
        <v>11.079718735154428</v>
      </c>
      <c r="P177" s="12" cm="1">
        <f t="array" ref="P177">MAX(ABS($L$3:$L$363))</f>
        <v>19.577733395790943</v>
      </c>
    </row>
    <row r="178" spans="8:16" x14ac:dyDescent="0.3">
      <c r="H178" s="12">
        <v>-5</v>
      </c>
      <c r="I178" s="18">
        <f t="shared" si="14"/>
        <v>0.20295124232486489</v>
      </c>
      <c r="J178" s="18">
        <f t="shared" si="15"/>
        <v>-8.1097545178216851E-2</v>
      </c>
      <c r="K178" s="38">
        <f t="shared" si="16"/>
        <v>1.6153182320150783E-2</v>
      </c>
      <c r="L178" s="18">
        <f t="shared" si="17"/>
        <v>-2.3755233885023674</v>
      </c>
      <c r="M178" s="39">
        <f t="shared" si="18"/>
        <v>11342.086245975604</v>
      </c>
      <c r="N178" s="12">
        <f t="shared" si="19"/>
        <v>10.348993031967444</v>
      </c>
      <c r="O178" s="18">
        <f t="shared" si="20"/>
        <v>11.079718735154428</v>
      </c>
      <c r="P178" s="12" cm="1">
        <f t="array" ref="P178">MAX(ABS($L$3:$L$363))</f>
        <v>19.577733395790943</v>
      </c>
    </row>
    <row r="179" spans="8:16" x14ac:dyDescent="0.3">
      <c r="H179" s="12">
        <v>-4</v>
      </c>
      <c r="I179" s="18">
        <f t="shared" si="14"/>
        <v>0.12993658428754951</v>
      </c>
      <c r="J179" s="18">
        <f t="shared" si="15"/>
        <v>-6.4925804863482608E-2</v>
      </c>
      <c r="K179" s="38">
        <f t="shared" si="16"/>
        <v>1.6188978143180949E-2</v>
      </c>
      <c r="L179" s="18">
        <f t="shared" si="17"/>
        <v>-1.9022322579985587</v>
      </c>
      <c r="M179" s="39">
        <f t="shared" si="18"/>
        <v>11374.688182367383</v>
      </c>
      <c r="N179" s="12">
        <f t="shared" si="19"/>
        <v>9.9104425783737202</v>
      </c>
      <c r="O179" s="18">
        <f t="shared" si="20"/>
        <v>11.079718735154428</v>
      </c>
      <c r="P179" s="12" cm="1">
        <f t="array" ref="P179">MAX(ABS($L$3:$L$363))</f>
        <v>19.577733395790943</v>
      </c>
    </row>
    <row r="180" spans="8:16" x14ac:dyDescent="0.3">
      <c r="H180" s="12">
        <v>-3</v>
      </c>
      <c r="I180" s="18">
        <f t="shared" si="14"/>
        <v>7.3110243429391431E-2</v>
      </c>
      <c r="J180" s="18">
        <f t="shared" si="15"/>
        <v>-4.8722232720241385E-2</v>
      </c>
      <c r="K180" s="38">
        <f t="shared" si="16"/>
        <v>1.6216842647499424E-2</v>
      </c>
      <c r="L180" s="18">
        <f t="shared" si="17"/>
        <v>-1.4277328913974481</v>
      </c>
      <c r="M180" s="39">
        <f t="shared" si="18"/>
        <v>11400.077041600089</v>
      </c>
      <c r="N180" s="12">
        <f t="shared" si="19"/>
        <v>9.5691245714240072</v>
      </c>
      <c r="O180" s="18">
        <f t="shared" si="20"/>
        <v>11.079718735154428</v>
      </c>
      <c r="P180" s="12" cm="1">
        <f t="array" ref="P180">MAX(ABS($L$3:$L$363))</f>
        <v>19.577733395790943</v>
      </c>
    </row>
    <row r="181" spans="8:16" x14ac:dyDescent="0.3">
      <c r="H181" s="12">
        <v>-2</v>
      </c>
      <c r="I181" s="18">
        <f t="shared" si="14"/>
        <v>3.250008279789917E-2</v>
      </c>
      <c r="J181" s="18">
        <f t="shared" si="15"/>
        <v>-3.2494769223923615E-2</v>
      </c>
      <c r="K181" s="38">
        <f t="shared" si="16"/>
        <v>1.6236758351970238E-2</v>
      </c>
      <c r="L181" s="18">
        <f t="shared" si="17"/>
        <v>-0.95232635367470342</v>
      </c>
      <c r="M181" s="39">
        <f t="shared" si="18"/>
        <v>11418.22898893686</v>
      </c>
      <c r="N181" s="12">
        <f t="shared" si="19"/>
        <v>9.3252063658993656</v>
      </c>
      <c r="O181" s="18">
        <f t="shared" si="20"/>
        <v>11.079718735154428</v>
      </c>
      <c r="P181" s="12" cm="1">
        <f t="array" ref="P181">MAX(ABS($L$3:$L$363))</f>
        <v>19.577733395790943</v>
      </c>
    </row>
    <row r="182" spans="8:16" x14ac:dyDescent="0.3">
      <c r="H182" s="12">
        <v>-1</v>
      </c>
      <c r="I182" s="18">
        <f t="shared" si="14"/>
        <v>8.1260170570531028E-3</v>
      </c>
      <c r="J182" s="18">
        <f t="shared" si="15"/>
        <v>-1.6251369834082055E-2</v>
      </c>
      <c r="K182" s="38">
        <f t="shared" si="16"/>
        <v>1.6248712769585647E-2</v>
      </c>
      <c r="L182" s="18">
        <f t="shared" si="17"/>
        <v>-0.47631456152717011</v>
      </c>
      <c r="M182" s="39">
        <f t="shared" si="18"/>
        <v>11429.126980340292</v>
      </c>
      <c r="N182" s="12">
        <f t="shared" si="19"/>
        <v>9.1788075759317387</v>
      </c>
      <c r="O182" s="18">
        <f t="shared" si="20"/>
        <v>11.079718735154428</v>
      </c>
      <c r="P182" s="12" cm="1">
        <f t="array" ref="P182">MAX(ABS($L$3:$L$363))</f>
        <v>19.577733395790943</v>
      </c>
    </row>
    <row r="183" spans="8:16" x14ac:dyDescent="0.3">
      <c r="H183" s="12">
        <v>0</v>
      </c>
      <c r="I183" s="18">
        <f t="shared" si="14"/>
        <v>0</v>
      </c>
      <c r="J183" s="18">
        <f t="shared" si="15"/>
        <v>0</v>
      </c>
      <c r="K183" s="38">
        <f t="shared" si="16"/>
        <v>1.6252698407955336E-2</v>
      </c>
      <c r="L183" s="18">
        <f t="shared" si="17"/>
        <v>0</v>
      </c>
      <c r="M183" s="39">
        <f t="shared" si="18"/>
        <v>11432.760781693205</v>
      </c>
      <c r="N183" s="12">
        <f t="shared" si="19"/>
        <v>9.1300000000000008</v>
      </c>
      <c r="O183" s="18">
        <f t="shared" si="20"/>
        <v>11.079718735154428</v>
      </c>
      <c r="P183" s="12" cm="1">
        <f t="array" ref="P183">MAX(ABS($L$3:$L$363))</f>
        <v>19.577733395790943</v>
      </c>
    </row>
    <row r="184" spans="8:16" x14ac:dyDescent="0.3">
      <c r="H184" s="12">
        <v>1</v>
      </c>
      <c r="I184" s="18">
        <f t="shared" si="14"/>
        <v>8.1260170570531028E-3</v>
      </c>
      <c r="J184" s="18">
        <f t="shared" si="15"/>
        <v>1.6251369834082055E-2</v>
      </c>
      <c r="K184" s="38">
        <f t="shared" si="16"/>
        <v>1.6248712769585647E-2</v>
      </c>
      <c r="L184" s="18">
        <f t="shared" si="17"/>
        <v>0.47631456152717011</v>
      </c>
      <c r="M184" s="39">
        <f t="shared" si="18"/>
        <v>11429.126980340292</v>
      </c>
      <c r="N184" s="12">
        <f t="shared" si="19"/>
        <v>9.1788075759317387</v>
      </c>
      <c r="O184" s="18">
        <f t="shared" si="20"/>
        <v>11.079718735154428</v>
      </c>
      <c r="P184" s="12" cm="1">
        <f t="array" ref="P184">MAX(ABS($L$3:$L$363))</f>
        <v>19.577733395790943</v>
      </c>
    </row>
    <row r="185" spans="8:16" x14ac:dyDescent="0.3">
      <c r="H185" s="12">
        <v>2</v>
      </c>
      <c r="I185" s="18">
        <f t="shared" si="14"/>
        <v>3.250008279789917E-2</v>
      </c>
      <c r="J185" s="18">
        <f t="shared" si="15"/>
        <v>3.2494769223923615E-2</v>
      </c>
      <c r="K185" s="38">
        <f t="shared" si="16"/>
        <v>1.6236758351970238E-2</v>
      </c>
      <c r="L185" s="18">
        <f t="shared" si="17"/>
        <v>0.95232635367470342</v>
      </c>
      <c r="M185" s="39">
        <f t="shared" si="18"/>
        <v>11418.22898893686</v>
      </c>
      <c r="N185" s="12">
        <f t="shared" si="19"/>
        <v>9.3252063658993656</v>
      </c>
      <c r="O185" s="18">
        <f t="shared" si="20"/>
        <v>11.079718735154428</v>
      </c>
      <c r="P185" s="12" cm="1">
        <f t="array" ref="P185">MAX(ABS($L$3:$L$363))</f>
        <v>19.577733395790943</v>
      </c>
    </row>
    <row r="186" spans="8:16" x14ac:dyDescent="0.3">
      <c r="H186" s="12">
        <v>3</v>
      </c>
      <c r="I186" s="18">
        <f t="shared" si="14"/>
        <v>7.3110243429391431E-2</v>
      </c>
      <c r="J186" s="18">
        <f t="shared" si="15"/>
        <v>4.8722232720241385E-2</v>
      </c>
      <c r="K186" s="38">
        <f t="shared" si="16"/>
        <v>1.6216842647499424E-2</v>
      </c>
      <c r="L186" s="18">
        <f t="shared" si="17"/>
        <v>1.4277328913974481</v>
      </c>
      <c r="M186" s="39">
        <f t="shared" si="18"/>
        <v>11400.077041600089</v>
      </c>
      <c r="N186" s="12">
        <f t="shared" si="19"/>
        <v>9.5691245714240072</v>
      </c>
      <c r="O186" s="18">
        <f t="shared" si="20"/>
        <v>11.079718735154428</v>
      </c>
      <c r="P186" s="12" cm="1">
        <f t="array" ref="P186">MAX(ABS($L$3:$L$363))</f>
        <v>19.577733395790943</v>
      </c>
    </row>
    <row r="187" spans="8:16" x14ac:dyDescent="0.3">
      <c r="H187" s="12">
        <v>4</v>
      </c>
      <c r="I187" s="18">
        <f t="shared" si="14"/>
        <v>0.12993658428754951</v>
      </c>
      <c r="J187" s="18">
        <f t="shared" si="15"/>
        <v>6.4925804863482608E-2</v>
      </c>
      <c r="K187" s="38">
        <f t="shared" si="16"/>
        <v>1.6188978143180949E-2</v>
      </c>
      <c r="L187" s="18">
        <f t="shared" si="17"/>
        <v>1.9022322579985587</v>
      </c>
      <c r="M187" s="39">
        <f t="shared" si="18"/>
        <v>11374.688182367383</v>
      </c>
      <c r="N187" s="12">
        <f t="shared" si="19"/>
        <v>9.9104425783737202</v>
      </c>
      <c r="O187" s="18">
        <f t="shared" si="20"/>
        <v>11.079718735154428</v>
      </c>
      <c r="P187" s="12" cm="1">
        <f t="array" ref="P187">MAX(ABS($L$3:$L$363))</f>
        <v>19.577733395790943</v>
      </c>
    </row>
    <row r="188" spans="8:16" x14ac:dyDescent="0.3">
      <c r="H188" s="12">
        <v>5</v>
      </c>
      <c r="I188" s="18">
        <f t="shared" si="14"/>
        <v>0.20295124232486489</v>
      </c>
      <c r="J188" s="18">
        <f t="shared" si="15"/>
        <v>8.1097545178216851E-2</v>
      </c>
      <c r="K188" s="38">
        <f t="shared" si="16"/>
        <v>1.6153182320150783E-2</v>
      </c>
      <c r="L188" s="18">
        <f t="shared" si="17"/>
        <v>2.3755233885023674</v>
      </c>
      <c r="M188" s="39">
        <f t="shared" si="18"/>
        <v>11342.086245975604</v>
      </c>
      <c r="N188" s="12">
        <f t="shared" si="19"/>
        <v>10.348993031967444</v>
      </c>
      <c r="O188" s="18">
        <f t="shared" si="20"/>
        <v>11.079718735154428</v>
      </c>
      <c r="P188" s="12" cm="1">
        <f t="array" ref="P188">MAX(ABS($L$3:$L$363))</f>
        <v>19.577733395790943</v>
      </c>
    </row>
    <row r="189" spans="8:16" x14ac:dyDescent="0.3">
      <c r="H189" s="12">
        <v>6</v>
      </c>
      <c r="I189" s="18">
        <f t="shared" si="14"/>
        <v>0.29211842359119411</v>
      </c>
      <c r="J189" s="18">
        <f t="shared" si="15"/>
        <v>9.7229533166918819E-2</v>
      </c>
      <c r="K189" s="38">
        <f t="shared" si="16"/>
        <v>1.6109477652938017E-2</v>
      </c>
      <c r="L189" s="18">
        <f t="shared" si="17"/>
        <v>2.8473063520667967</v>
      </c>
      <c r="M189" s="39">
        <f t="shared" si="18"/>
        <v>11302.301830984154</v>
      </c>
      <c r="N189" s="12">
        <f t="shared" si="19"/>
        <v>10.884560941770367</v>
      </c>
      <c r="O189" s="18">
        <f t="shared" si="20"/>
        <v>11.079718735154428</v>
      </c>
      <c r="P189" s="12" cm="1">
        <f t="array" ref="P189">MAX(ABS($L$3:$L$363))</f>
        <v>19.577733395790943</v>
      </c>
    </row>
    <row r="190" spans="8:16" x14ac:dyDescent="0.3">
      <c r="H190" s="12">
        <v>7</v>
      </c>
      <c r="I190" s="18">
        <f t="shared" si="14"/>
        <v>0.39739442570819217</v>
      </c>
      <c r="J190" s="18">
        <f t="shared" si="15"/>
        <v>0.11331387330287324</v>
      </c>
      <c r="K190" s="38">
        <f t="shared" si="16"/>
        <v>1.6057891608433773E-2</v>
      </c>
      <c r="L190" s="18">
        <f t="shared" si="17"/>
        <v>3.3172826331169283</v>
      </c>
      <c r="M190" s="39">
        <f t="shared" si="18"/>
        <v>11255.372265273932</v>
      </c>
      <c r="N190" s="12">
        <f t="shared" si="19"/>
        <v>11.516883816683261</v>
      </c>
      <c r="O190" s="18">
        <f t="shared" si="20"/>
        <v>11.079718735154428</v>
      </c>
      <c r="P190" s="12" cm="1">
        <f t="array" ref="P190">MAX(ABS($L$3:$L$363))</f>
        <v>19.577733395790943</v>
      </c>
    </row>
    <row r="191" spans="8:16" x14ac:dyDescent="0.3">
      <c r="H191" s="12">
        <v>8</v>
      </c>
      <c r="I191" s="18">
        <f t="shared" si="14"/>
        <v>0.51872766533623449</v>
      </c>
      <c r="J191" s="18">
        <f t="shared" si="15"/>
        <v>0.1293427000218742</v>
      </c>
      <c r="K191" s="38">
        <f t="shared" si="16"/>
        <v>1.5998456644499767E-2</v>
      </c>
      <c r="L191" s="18">
        <f t="shared" si="17"/>
        <v>3.7851554108829024</v>
      </c>
      <c r="M191" s="39">
        <f t="shared" si="18"/>
        <v>11201.341563963444</v>
      </c>
      <c r="N191" s="12">
        <f t="shared" si="19"/>
        <v>12.245651829917925</v>
      </c>
      <c r="O191" s="18">
        <f t="shared" si="20"/>
        <v>11.079718735154428</v>
      </c>
      <c r="P191" s="12" cm="1">
        <f t="array" ref="P191">MAX(ABS($L$3:$L$363))</f>
        <v>19.577733395790943</v>
      </c>
    </row>
    <row r="192" spans="8:16" x14ac:dyDescent="0.3">
      <c r="H192" s="12">
        <v>9</v>
      </c>
      <c r="I192" s="18">
        <f t="shared" si="14"/>
        <v>0.65605871063197208</v>
      </c>
      <c r="J192" s="18">
        <f t="shared" si="15"/>
        <v>0.14530818271232068</v>
      </c>
      <c r="K192" s="38">
        <f t="shared" si="16"/>
        <v>1.5931210208137876E-2</v>
      </c>
      <c r="L192" s="18">
        <f t="shared" si="17"/>
        <v>4.2506298370271987</v>
      </c>
      <c r="M192" s="39">
        <f t="shared" si="18"/>
        <v>11140.260379792202</v>
      </c>
      <c r="N192" s="12">
        <f t="shared" si="19"/>
        <v>13.070508013948348</v>
      </c>
      <c r="O192" s="18">
        <f t="shared" si="20"/>
        <v>11.079718735154428</v>
      </c>
      <c r="P192" s="12" cm="1">
        <f t="array" ref="P192">MAX(ABS($L$3:$L$363))</f>
        <v>19.577733395790943</v>
      </c>
    </row>
    <row r="193" spans="8:16" x14ac:dyDescent="0.3">
      <c r="H193" s="12">
        <v>10</v>
      </c>
      <c r="I193" s="18">
        <f t="shared" si="14"/>
        <v>0.80932031869518439</v>
      </c>
      <c r="J193" s="18">
        <f t="shared" si="15"/>
        <v>0.16120253070322435</v>
      </c>
      <c r="K193" s="38">
        <f t="shared" si="16"/>
        <v>1.5856194733128107E-2</v>
      </c>
      <c r="L193" s="18">
        <f t="shared" si="17"/>
        <v>4.7134133110486349</v>
      </c>
      <c r="M193" s="39">
        <f t="shared" si="18"/>
        <v>11072.18594603075</v>
      </c>
      <c r="N193" s="12">
        <f t="shared" si="19"/>
        <v>13.991048485428173</v>
      </c>
      <c r="O193" s="18">
        <f t="shared" si="20"/>
        <v>11.079718735154428</v>
      </c>
      <c r="P193" s="12" cm="1">
        <f t="array" ref="P193">MAX(ABS($L$3:$L$363))</f>
        <v>19.577733395790943</v>
      </c>
    </row>
    <row r="194" spans="8:16" x14ac:dyDescent="0.3">
      <c r="H194" s="12">
        <v>11</v>
      </c>
      <c r="I194" s="18">
        <f t="shared" si="14"/>
        <v>0.97843747800236003</v>
      </c>
      <c r="J194" s="18">
        <f t="shared" si="15"/>
        <v>0.17701799824954542</v>
      </c>
      <c r="K194" s="38">
        <f t="shared" si="16"/>
        <v>1.5773457637028119E-2</v>
      </c>
      <c r="L194" s="18">
        <f t="shared" si="17"/>
        <v>5.173215753153098</v>
      </c>
      <c r="M194" s="39">
        <f t="shared" si="18"/>
        <v>10997.182011985356</v>
      </c>
      <c r="N194" s="12">
        <f t="shared" si="19"/>
        <v>15.006822700062351</v>
      </c>
      <c r="O194" s="18">
        <f t="shared" si="20"/>
        <v>11.079718735154428</v>
      </c>
      <c r="P194" s="12" cm="1">
        <f t="array" ref="P194">MAX(ABS($L$3:$L$363))</f>
        <v>19.577733395790943</v>
      </c>
    </row>
    <row r="195" spans="8:16" x14ac:dyDescent="0.3">
      <c r="H195" s="12">
        <v>12</v>
      </c>
      <c r="I195" s="18">
        <f t="shared" si="14"/>
        <v>1.1633274558238618</v>
      </c>
      <c r="J195" s="18">
        <f t="shared" si="15"/>
        <v>0.19274688951415922</v>
      </c>
      <c r="K195" s="38">
        <f t="shared" si="16"/>
        <v>1.5683051317413689E-2</v>
      </c>
      <c r="L195" s="18">
        <f t="shared" si="17"/>
        <v>5.6297498742840064</v>
      </c>
      <c r="M195" s="39">
        <f t="shared" si="18"/>
        <v>10915.318771174443</v>
      </c>
      <c r="N195" s="12">
        <f t="shared" si="19"/>
        <v>16.117333737409268</v>
      </c>
      <c r="O195" s="18">
        <f t="shared" si="20"/>
        <v>11.079718735154428</v>
      </c>
      <c r="P195" s="12" cm="1">
        <f t="array" ref="P195">MAX(ABS($L$3:$L$363))</f>
        <v>19.577733395790943</v>
      </c>
    </row>
    <row r="196" spans="8:16" x14ac:dyDescent="0.3">
      <c r="H196" s="12">
        <v>13</v>
      </c>
      <c r="I196" s="18">
        <f t="shared" ref="I196:I259" si="21" xml:space="preserve"> ($C$5/2)*(1 - COS(RADIANS(H196))) + ($C$8 - SQRT($C$8^2 - (($C$5/2)*SIN(RADIANS(H196)))^2))</f>
        <v>1.3638998506211952</v>
      </c>
      <c r="J196" s="18">
        <f t="shared" ref="J196:J259" si="22">(
 ($C$5/2)*SIN(RADIANS(H196))
 +
 (($C$5/2)^2 * SIN(RADIANS(H196)) * COS(RADIANS(H196))) /
   SQRT($C$8^2 - (($C$5/2)*SIN(RADIANS(H196)))^2)
) * (PI()/180)</f>
        <v>0.20838156354562815</v>
      </c>
      <c r="K196" s="38">
        <f t="shared" ref="K196:K259" si="23">(
 ($C$5/2)*COS(RADIANS(H196))
 +
 ( ($C$5/2)^2 * COS(2*RADIANS(H196)) ) / SQRT($C$8^2 - (($C$5/2)*SIN(RADIANS(H196)))^2)
 +
 ( ($C$5/2)^4 * (SIN(RADIANS(H196))^2) * (COS(RADIANS(H196))^2) ) / ( SQRT($C$8^2 - (($C$5/2)*SIN(RADIANS(H196)))^2)^3 )
) * (PI()/180)^2</f>
        <v>1.5585033147225657E-2</v>
      </c>
      <c r="L196" s="18">
        <f t="shared" ref="L196:L259" si="24">(($C$5/2)/1000)*($C$11*2*PI()/60)*(SIN(RADIANS(H196))+(($C$5/2)/$C$8)*SIN(2*RADIANS(H196)))</f>
        <v>6.0827314430089299</v>
      </c>
      <c r="M196" s="39">
        <f t="shared" ref="M196:M259" si="25">(($C$5/2)/1000)*($C$11*2*PI()/60)^2*(COS(RADIANS(H196))+2*(($C$5/2)/$C$8)*COS(2*RADIANS(H196)))</f>
        <v>10826.672782262422</v>
      </c>
      <c r="N196" s="12">
        <f t="shared" ref="N196:N259" si="26">(((PI()*$C$4^2/4*(($C$5/2)*(1-COS(RADIANS(H196)))+$C$8-SQRT($C$8^2-($C$5/2)^2*SIN(RADIANS(H196))^2)))/1000)*4+$C$6)/4</f>
        <v>17.322038615596785</v>
      </c>
      <c r="O196" s="18">
        <f t="shared" ref="O196:O259" si="27">$C$10</f>
        <v>11.079718735154428</v>
      </c>
      <c r="P196" s="12" cm="1">
        <f t="array" ref="P196">MAX(ABS($L$3:$L$363))</f>
        <v>19.577733395790943</v>
      </c>
    </row>
    <row r="197" spans="8:16" x14ac:dyDescent="0.3">
      <c r="H197" s="12">
        <v>14</v>
      </c>
      <c r="I197" s="18">
        <f t="shared" si="21"/>
        <v>1.5800566494194099</v>
      </c>
      <c r="J197" s="18">
        <f t="shared" si="22"/>
        <v>0.22391443925081267</v>
      </c>
      <c r="K197" s="38">
        <f t="shared" si="23"/>
        <v>1.5479465469075204E-2</v>
      </c>
      <c r="L197" s="18">
        <f t="shared" si="24"/>
        <v>6.531879548962519</v>
      </c>
      <c r="M197" s="39">
        <f t="shared" si="25"/>
        <v>10731.326882845329</v>
      </c>
      <c r="N197" s="12">
        <f t="shared" si="26"/>
        <v>18.620348635919903</v>
      </c>
      <c r="O197" s="18">
        <f t="shared" si="27"/>
        <v>11.079718735154428</v>
      </c>
      <c r="P197" s="12" cm="1">
        <f t="array" ref="P197">MAX(ABS($L$3:$L$363))</f>
        <v>19.577733395790943</v>
      </c>
    </row>
    <row r="198" spans="8:16" x14ac:dyDescent="0.3">
      <c r="H198" s="12">
        <v>15</v>
      </c>
      <c r="I198" s="18">
        <f t="shared" si="21"/>
        <v>1.811692290149163</v>
      </c>
      <c r="J198" s="18">
        <f t="shared" si="22"/>
        <v>0.23933800036120026</v>
      </c>
      <c r="K198" s="38">
        <f t="shared" si="23"/>
        <v>1.5366415588346033E-2</v>
      </c>
      <c r="L198" s="18">
        <f t="shared" si="24"/>
        <v>6.9769168625500209</v>
      </c>
      <c r="M198" s="39">
        <f t="shared" si="25"/>
        <v>10629.370096191149</v>
      </c>
      <c r="N198" s="12">
        <f t="shared" si="26"/>
        <v>20.011629757288318</v>
      </c>
      <c r="O198" s="18">
        <f t="shared" si="27"/>
        <v>11.079718735154428</v>
      </c>
      <c r="P198" s="12" cm="1">
        <f t="array" ref="P198">MAX(ABS($L$3:$L$363))</f>
        <v>19.577733395790943</v>
      </c>
    </row>
    <row r="199" spans="8:16" x14ac:dyDescent="0.3">
      <c r="H199" s="12">
        <v>16</v>
      </c>
      <c r="I199" s="18">
        <f t="shared" si="21"/>
        <v>2.0586937289514413</v>
      </c>
      <c r="J199" s="18">
        <f t="shared" si="22"/>
        <v>0.25464480039166237</v>
      </c>
      <c r="K199" s="38">
        <f t="shared" si="23"/>
        <v>1.524595576491865E-2</v>
      </c>
      <c r="L199" s="18">
        <f t="shared" si="24"/>
        <v>7.4175698906201166</v>
      </c>
      <c r="M199" s="39">
        <f t="shared" si="25"/>
        <v>10520.897531046079</v>
      </c>
      <c r="N199" s="12">
        <f t="shared" si="26"/>
        <v>21.495203000481212</v>
      </c>
      <c r="O199" s="18">
        <f t="shared" si="27"/>
        <v>11.079718735154428</v>
      </c>
      <c r="P199" s="12" cm="1">
        <f t="array" ref="P199">MAX(ABS($L$3:$L$363))</f>
        <v>19.577733395790943</v>
      </c>
    </row>
    <row r="200" spans="8:16" x14ac:dyDescent="0.3">
      <c r="H200" s="12">
        <v>17</v>
      </c>
      <c r="I200" s="18">
        <f t="shared" si="21"/>
        <v>2.3209405124365761</v>
      </c>
      <c r="J200" s="18">
        <f t="shared" si="22"/>
        <v>0.26982746759016929</v>
      </c>
      <c r="K200" s="38">
        <f t="shared" si="23"/>
        <v>1.5118163203329168E-2</v>
      </c>
      <c r="L200" s="18">
        <f t="shared" si="24"/>
        <v>7.8535692278206231</v>
      </c>
      <c r="M200" s="39">
        <f t="shared" si="25"/>
        <v>10406.010274626336</v>
      </c>
      <c r="N200" s="12">
        <f t="shared" si="26"/>
        <v>23.070344882158011</v>
      </c>
      <c r="O200" s="18">
        <f t="shared" si="27"/>
        <v>11.079718735154428</v>
      </c>
      <c r="P200" s="12" cm="1">
        <f t="array" ref="P200">MAX(ABS($L$3:$L$363))</f>
        <v>19.577733395790943</v>
      </c>
    </row>
    <row r="201" spans="8:16" x14ac:dyDescent="0.3">
      <c r="H201" s="12">
        <v>18</v>
      </c>
      <c r="I201" s="18">
        <f t="shared" si="21"/>
        <v>2.5983048548878402</v>
      </c>
      <c r="J201" s="18">
        <f t="shared" si="22"/>
        <v>0.28487870987679798</v>
      </c>
      <c r="K201" s="38">
        <f t="shared" si="23"/>
        <v>1.4983120041162387E-2</v>
      </c>
      <c r="L201" s="18">
        <f t="shared" si="24"/>
        <v>8.284649803355741</v>
      </c>
      <c r="M201" s="39">
        <f t="shared" si="25"/>
        <v>10284.815278923146</v>
      </c>
      <c r="N201" s="12">
        <f t="shared" si="26"/>
        <v>24.736287878570359</v>
      </c>
      <c r="O201" s="18">
        <f t="shared" si="27"/>
        <v>11.079718735154428</v>
      </c>
      <c r="P201" s="12" cm="1">
        <f t="array" ref="P201">MAX(ABS($L$3:$L$363))</f>
        <v>19.577733395790943</v>
      </c>
    </row>
    <row r="202" spans="8:16" x14ac:dyDescent="0.3">
      <c r="H202" s="12">
        <v>19</v>
      </c>
      <c r="I202" s="18">
        <f t="shared" si="21"/>
        <v>2.8906517203978481</v>
      </c>
      <c r="J202" s="18">
        <f t="shared" si="22"/>
        <v>0.2997913197701626</v>
      </c>
      <c r="K202" s="38">
        <f t="shared" si="23"/>
        <v>1.484091333546665E-2</v>
      </c>
      <c r="L202" s="18">
        <f t="shared" si="24"/>
        <v>8.7105511228690702</v>
      </c>
      <c r="M202" s="39">
        <f t="shared" si="25"/>
        <v>10157.425240456556</v>
      </c>
      <c r="N202" s="12">
        <f t="shared" si="26"/>
        <v>26.492220918900188</v>
      </c>
      <c r="O202" s="18">
        <f t="shared" si="27"/>
        <v>11.079718735154428</v>
      </c>
      <c r="P202" s="12" cm="1">
        <f t="array" ref="P202">MAX(ABS($L$3:$L$363))</f>
        <v>19.577733395790943</v>
      </c>
    </row>
    <row r="203" spans="8:16" x14ac:dyDescent="0.3">
      <c r="H203" s="12">
        <v>20</v>
      </c>
      <c r="I203" s="18">
        <f t="shared" si="21"/>
        <v>3.197838909924414</v>
      </c>
      <c r="J203" s="18">
        <f t="shared" si="22"/>
        <v>0.31455817929917673</v>
      </c>
      <c r="K203" s="38">
        <f t="shared" si="23"/>
        <v>1.4691635046966287E-2</v>
      </c>
      <c r="L203" s="18">
        <f t="shared" si="24"/>
        <v>9.1310175051823315</v>
      </c>
      <c r="M203" s="39">
        <f t="shared" si="25"/>
        <v>10023.958473621526</v>
      </c>
      <c r="N203" s="12">
        <f t="shared" si="26"/>
        <v>28.337289908146019</v>
      </c>
      <c r="O203" s="18">
        <f t="shared" si="27"/>
        <v>11.079718735154428</v>
      </c>
      <c r="P203" s="12" cm="1">
        <f t="array" ref="P203">MAX(ABS($L$3:$L$363))</f>
        <v>19.577733395790943</v>
      </c>
    </row>
    <row r="204" spans="8:16" x14ac:dyDescent="0.3">
      <c r="H204" s="12">
        <v>21</v>
      </c>
      <c r="I204" s="18">
        <f t="shared" si="21"/>
        <v>3.5197171532495979</v>
      </c>
      <c r="J204" s="18">
        <f t="shared" si="22"/>
        <v>0.32917226489783086</v>
      </c>
      <c r="K204" s="38">
        <f t="shared" si="23"/>
        <v>1.453538202183601E-2</v>
      </c>
      <c r="L204" s="18">
        <f t="shared" si="24"/>
        <v>9.5457983136259852</v>
      </c>
      <c r="M204" s="39">
        <f t="shared" si="25"/>
        <v>9884.5387777773267</v>
      </c>
      <c r="N204" s="12">
        <f t="shared" si="26"/>
        <v>30.270598279460387</v>
      </c>
      <c r="O204" s="18">
        <f t="shared" si="27"/>
        <v>11.079718735154428</v>
      </c>
      <c r="P204" s="12" cm="1">
        <f t="array" ref="P204">MAX(ABS($L$3:$L$363))</f>
        <v>19.577733395790943</v>
      </c>
    </row>
    <row r="205" spans="8:16" x14ac:dyDescent="0.3">
      <c r="H205" s="12">
        <v>22</v>
      </c>
      <c r="I205" s="18">
        <f t="shared" si="21"/>
        <v>3.8561302058243161</v>
      </c>
      <c r="J205" s="18">
        <f t="shared" si="22"/>
        <v>0.34362665228042089</v>
      </c>
      <c r="K205" s="38">
        <f t="shared" si="23"/>
        <v>1.4372255970791016E-2</v>
      </c>
      <c r="L205" s="18">
        <f t="shared" si="24"/>
        <v>9.95464818170427</v>
      </c>
      <c r="M205" s="39">
        <f t="shared" si="25"/>
        <v>9739.295298238816</v>
      </c>
      <c r="N205" s="12">
        <f t="shared" si="26"/>
        <v>32.291207575830448</v>
      </c>
      <c r="O205" s="18">
        <f t="shared" si="27"/>
        <v>11.079718735154428</v>
      </c>
      <c r="P205" s="12" cm="1">
        <f t="array" ref="P205">MAX(ABS($L$3:$L$363))</f>
        <v>19.577733395790943</v>
      </c>
    </row>
    <row r="206" spans="8:16" x14ac:dyDescent="0.3">
      <c r="H206" s="12">
        <v>23</v>
      </c>
      <c r="I206" s="18">
        <f t="shared" si="21"/>
        <v>4.2069149504768655</v>
      </c>
      <c r="J206" s="18">
        <f t="shared" si="22"/>
        <v>0.35791452129442025</v>
      </c>
      <c r="K206" s="38">
        <f t="shared" si="23"/>
        <v>1.4202363445236262E-2</v>
      </c>
      <c r="L206" s="18">
        <f t="shared" si="24"/>
        <v>10.357327232844066</v>
      </c>
      <c r="M206" s="39">
        <f t="shared" si="25"/>
        <v>9588.3623813352551</v>
      </c>
      <c r="N206" s="12">
        <f t="shared" si="26"/>
        <v>34.398138060973508</v>
      </c>
      <c r="O206" s="18">
        <f t="shared" si="27"/>
        <v>11.079718735154428</v>
      </c>
      <c r="P206" s="12" cm="1">
        <f t="array" ref="P206">MAX(ABS($L$3:$L$363))</f>
        <v>19.577733395790943</v>
      </c>
    </row>
    <row r="207" spans="8:16" x14ac:dyDescent="0.3">
      <c r="H207" s="12">
        <v>24</v>
      </c>
      <c r="I207" s="18">
        <f t="shared" si="21"/>
        <v>4.5719015039622644</v>
      </c>
      <c r="J207" s="18">
        <f t="shared" si="22"/>
        <v>0.37202916074791886</v>
      </c>
      <c r="K207" s="38">
        <f t="shared" si="23"/>
        <v>1.4025815810209204E-2</v>
      </c>
      <c r="L207" s="18">
        <f t="shared" si="24"/>
        <v>10.753601293983904</v>
      </c>
      <c r="M207" s="39">
        <f t="shared" si="25"/>
        <v>9431.8794237095899</v>
      </c>
      <c r="N207" s="12">
        <f t="shared" si="26"/>
        <v>36.590369359308362</v>
      </c>
      <c r="O207" s="18">
        <f t="shared" si="27"/>
        <v>11.079718735154428</v>
      </c>
      <c r="P207" s="12" cm="1">
        <f t="array" ref="P207">MAX(ABS($L$3:$L$363))</f>
        <v>19.577733395790943</v>
      </c>
    </row>
    <row r="208" spans="8:16" x14ac:dyDescent="0.3">
      <c r="H208" s="12">
        <v>25</v>
      </c>
      <c r="I208" s="18">
        <f t="shared" si="21"/>
        <v>4.9509133283246518</v>
      </c>
      <c r="J208" s="18">
        <f t="shared" si="22"/>
        <v>0.38596397320828868</v>
      </c>
      <c r="K208" s="38">
        <f t="shared" si="23"/>
        <v>1.3842729213841463E-2</v>
      </c>
      <c r="L208" s="18">
        <f t="shared" si="24"/>
        <v>11.143242102766921</v>
      </c>
      <c r="M208" s="39">
        <f t="shared" si="25"/>
        <v>9269.9907160377552</v>
      </c>
      <c r="N208" s="12">
        <f t="shared" si="26"/>
        <v>38.86684112483443</v>
      </c>
      <c r="O208" s="18">
        <f t="shared" si="27"/>
        <v>11.079718735154428</v>
      </c>
      <c r="P208" s="12" cm="1">
        <f t="array" ref="P208">MAX(ABS($L$3:$L$363))</f>
        <v>19.577733395790943</v>
      </c>
    </row>
    <row r="209" spans="8:16" x14ac:dyDescent="0.3">
      <c r="H209" s="12">
        <v>26</v>
      </c>
      <c r="I209" s="18">
        <f t="shared" si="21"/>
        <v>5.343767347042558</v>
      </c>
      <c r="J209" s="18">
        <f t="shared" si="22"/>
        <v>0.39971247976845226</v>
      </c>
      <c r="K209" s="38">
        <f t="shared" si="23"/>
        <v>1.3653224553057227E-2</v>
      </c>
      <c r="L209" s="18">
        <f t="shared" si="24"/>
        <v>11.526027508109076</v>
      </c>
      <c r="M209" s="39">
        <f t="shared" si="25"/>
        <v>9102.8452813543317</v>
      </c>
      <c r="N209" s="12">
        <f t="shared" si="26"/>
        <v>41.226453738739849</v>
      </c>
      <c r="O209" s="18">
        <f t="shared" si="27"/>
        <v>11.079718735154428</v>
      </c>
      <c r="P209" s="12" cm="1">
        <f t="array" ref="P209">MAX(ABS($L$3:$L$363))</f>
        <v>19.577733395790943</v>
      </c>
    </row>
    <row r="210" spans="8:16" x14ac:dyDescent="0.3">
      <c r="H210" s="12">
        <v>27</v>
      </c>
      <c r="I210" s="18">
        <f t="shared" si="21"/>
        <v>5.7502740659226363</v>
      </c>
      <c r="J210" s="18">
        <f t="shared" si="22"/>
        <v>0.41326832477684866</v>
      </c>
      <c r="K210" s="38">
        <f t="shared" si="23"/>
        <v>1.3457427435219485E-2</v>
      </c>
      <c r="L210" s="18">
        <f t="shared" si="24"/>
        <v>11.901741663921916</v>
      </c>
      <c r="M210" s="39">
        <f t="shared" si="25"/>
        <v>8930.5967081772051</v>
      </c>
      <c r="N210" s="12">
        <f t="shared" si="26"/>
        <v>43.668069035528994</v>
      </c>
      <c r="O210" s="18">
        <f t="shared" si="27"/>
        <v>11.079718735154428</v>
      </c>
      <c r="P210" s="12" cm="1">
        <f t="array" ref="P210">MAX(ABS($L$3:$L$363))</f>
        <v>19.577733395790943</v>
      </c>
    </row>
    <row r="211" spans="8:16" x14ac:dyDescent="0.3">
      <c r="H211" s="12">
        <v>28</v>
      </c>
      <c r="I211" s="18">
        <f t="shared" si="21"/>
        <v>6.170237698703529</v>
      </c>
      <c r="J211" s="18">
        <f t="shared" si="22"/>
        <v>0.42662528052689636</v>
      </c>
      <c r="K211" s="38">
        <f t="shared" si="23"/>
        <v>1.3255468135429445E-2</v>
      </c>
      <c r="L211" s="18">
        <f t="shared" si="24"/>
        <v>12.270175215777281</v>
      </c>
      <c r="M211" s="39">
        <f t="shared" si="25"/>
        <v>8753.4029786300816</v>
      </c>
      <c r="N211" s="12">
        <f t="shared" si="26"/>
        <v>46.19051105744159</v>
      </c>
      <c r="O211" s="18">
        <f t="shared" si="27"/>
        <v>11.079718735154428</v>
      </c>
      <c r="P211" s="12" cm="1">
        <f t="array" ref="P211">MAX(ABS($L$3:$L$363))</f>
        <v>19.577733395790943</v>
      </c>
    </row>
    <row r="212" spans="8:16" x14ac:dyDescent="0.3">
      <c r="H212" s="12">
        <v>29</v>
      </c>
      <c r="I212" s="18">
        <f t="shared" si="21"/>
        <v>6.6034562973269457</v>
      </c>
      <c r="J212" s="18">
        <f t="shared" si="22"/>
        <v>0.43977725190145756</v>
      </c>
      <c r="K212" s="38">
        <f t="shared" si="23"/>
        <v>1.3047481549179977E-2</v>
      </c>
      <c r="L212" s="18">
        <f t="shared" si="24"/>
        <v>12.631125480309771</v>
      </c>
      <c r="M212" s="39">
        <f t="shared" si="25"/>
        <v>8571.4262917676006</v>
      </c>
      <c r="N212" s="12">
        <f t="shared" si="26"/>
        <v>48.79256683690474</v>
      </c>
      <c r="O212" s="18">
        <f t="shared" si="27"/>
        <v>11.079718735154428</v>
      </c>
      <c r="P212" s="12" cm="1">
        <f t="array" ref="P212">MAX(ABS($L$3:$L$363))</f>
        <v>19.577733395790943</v>
      </c>
    </row>
    <row r="213" spans="8:16" x14ac:dyDescent="0.3">
      <c r="H213" s="12">
        <v>30</v>
      </c>
      <c r="I213" s="18">
        <f t="shared" si="21"/>
        <v>7.0497218868287979</v>
      </c>
      <c r="J213" s="18">
        <f t="shared" si="22"/>
        <v>0.45271828096750832</v>
      </c>
      <c r="K213" s="38">
        <f t="shared" si="23"/>
        <v>1.283360714006072E-2</v>
      </c>
      <c r="L213" s="18">
        <f t="shared" si="24"/>
        <v>12.984396617161487</v>
      </c>
      <c r="M213" s="39">
        <f t="shared" si="25"/>
        <v>8384.8328823135071</v>
      </c>
      <c r="N213" s="12">
        <f t="shared" si="26"/>
        <v>51.472987206733286</v>
      </c>
      <c r="O213" s="18">
        <f t="shared" si="27"/>
        <v>11.079718735154428</v>
      </c>
      <c r="P213" s="12" cm="1">
        <f t="array" ref="P213">MAX(ABS($L$3:$L$363))</f>
        <v>19.577733395790943</v>
      </c>
    </row>
    <row r="214" spans="8:16" x14ac:dyDescent="0.3">
      <c r="H214" s="12">
        <v>31</v>
      </c>
      <c r="I214" s="18">
        <f t="shared" si="21"/>
        <v>7.5088206047981734</v>
      </c>
      <c r="J214" s="18">
        <f t="shared" si="22"/>
        <v>0.46544255151591157</v>
      </c>
      <c r="K214" s="38">
        <f t="shared" si="23"/>
        <v>1.2613988882210599E-2</v>
      </c>
      <c r="L214" s="18">
        <f t="shared" si="24"/>
        <v>13.329799793282342</v>
      </c>
      <c r="M214" s="39">
        <f t="shared" si="25"/>
        <v>8193.792835027718</v>
      </c>
      <c r="N214" s="12">
        <f t="shared" si="26"/>
        <v>54.230487637767915</v>
      </c>
      <c r="O214" s="18">
        <f t="shared" si="27"/>
        <v>11.079718735154428</v>
      </c>
      <c r="P214" s="12" cm="1">
        <f t="array" ref="P214">MAX(ABS($L$3:$L$363))</f>
        <v>19.577733395790943</v>
      </c>
    </row>
    <row r="215" spans="8:16" x14ac:dyDescent="0.3">
      <c r="H215" s="12">
        <v>32</v>
      </c>
      <c r="I215" s="18">
        <f t="shared" si="21"/>
        <v>7.9805328453458699</v>
      </c>
      <c r="J215" s="18">
        <f t="shared" si="22"/>
        <v>0.47794439354088919</v>
      </c>
      <c r="K215" s="38">
        <f t="shared" si="23"/>
        <v>1.2388775197213193E-2</v>
      </c>
      <c r="L215" s="18">
        <f t="shared" si="24"/>
        <v>13.667153339408452</v>
      </c>
      <c r="M215" s="39">
        <f t="shared" si="25"/>
        <v>7998.4798949233291</v>
      </c>
      <c r="N215" s="12">
        <f t="shared" si="26"/>
        <v>57.063749103597978</v>
      </c>
      <c r="O215" s="18">
        <f t="shared" si="27"/>
        <v>11.079718735154428</v>
      </c>
      <c r="P215" s="12" cm="1">
        <f t="array" ref="P215">MAX(ABS($L$3:$L$363))</f>
        <v>19.577733395790943</v>
      </c>
    </row>
    <row r="216" spans="8:16" x14ac:dyDescent="0.3">
      <c r="H216" s="12">
        <v>33</v>
      </c>
      <c r="I216" s="18">
        <f t="shared" si="21"/>
        <v>8.4646334075206155</v>
      </c>
      <c r="J216" s="18">
        <f t="shared" si="22"/>
        <v>0.49021828765348635</v>
      </c>
      <c r="K216" s="38">
        <f t="shared" si="23"/>
        <v>1.2158118885131618E-2</v>
      </c>
      <c r="L216" s="18">
        <f t="shared" si="24"/>
        <v>13.996282898550334</v>
      </c>
      <c r="M216" s="39">
        <f t="shared" si="25"/>
        <v>7799.0712735594389</v>
      </c>
      <c r="N216" s="12">
        <f t="shared" si="26"/>
        <v>59.971418971998773</v>
      </c>
      <c r="O216" s="18">
        <f t="shared" si="27"/>
        <v>11.079718735154428</v>
      </c>
      <c r="P216" s="12" cm="1">
        <f t="array" ref="P216">MAX(ABS($L$3:$L$363))</f>
        <v>19.577733395790943</v>
      </c>
    </row>
    <row r="217" spans="8:16" x14ac:dyDescent="0.3">
      <c r="H217" s="12">
        <v>34</v>
      </c>
      <c r="I217" s="18">
        <f t="shared" si="21"/>
        <v>8.9608916481026046</v>
      </c>
      <c r="J217" s="18">
        <f t="shared" si="22"/>
        <v>0.50225886942301257</v>
      </c>
      <c r="K217" s="38">
        <f t="shared" si="23"/>
        <v>1.1922177049382506E-2</v>
      </c>
      <c r="L217" s="18">
        <f t="shared" si="24"/>
        <v>14.317021566332238</v>
      </c>
      <c r="M217" s="39">
        <f t="shared" si="25"/>
        <v>7595.747451640339</v>
      </c>
      <c r="N217" s="12">
        <f t="shared" si="26"/>
        <v>62.95211192266094</v>
      </c>
      <c r="O217" s="18">
        <f t="shared" si="27"/>
        <v>11.079718735154428</v>
      </c>
      <c r="P217" s="12" cm="1">
        <f t="array" ref="P217">MAX(ABS($L$3:$L$363))</f>
        <v>19.577733395790943</v>
      </c>
    </row>
    <row r="218" spans="8:16" x14ac:dyDescent="0.3">
      <c r="H218" s="12">
        <v>35</v>
      </c>
      <c r="I218" s="18">
        <f t="shared" si="21"/>
        <v>9.4690716387001714</v>
      </c>
      <c r="J218" s="18">
        <f t="shared" si="22"/>
        <v>0.51406093364015493</v>
      </c>
      <c r="K218" s="38">
        <f t="shared" si="23"/>
        <v>1.1681111015153584E-2</v>
      </c>
      <c r="L218" s="18">
        <f t="shared" si="24"/>
        <v>14.629210023033547</v>
      </c>
      <c r="M218" s="39">
        <f t="shared" si="25"/>
        <v>7388.6919781559291</v>
      </c>
      <c r="N218" s="12">
        <f t="shared" si="26"/>
        <v>66.004410890765357</v>
      </c>
      <c r="O218" s="18">
        <f t="shared" si="27"/>
        <v>11.079718735154428</v>
      </c>
      <c r="P218" s="12" cm="1">
        <f t="array" ref="P218">MAX(ABS($L$3:$L$363))</f>
        <v>19.577733395790943</v>
      </c>
    </row>
    <row r="219" spans="8:16" x14ac:dyDescent="0.3">
      <c r="H219" s="12">
        <v>36</v>
      </c>
      <c r="I219" s="18">
        <f t="shared" si="21"/>
        <v>9.9889323270677579</v>
      </c>
      <c r="J219" s="18">
        <f t="shared" si="22"/>
        <v>0.52561943849515935</v>
      </c>
      <c r="K219" s="38">
        <f t="shared" si="23"/>
        <v>1.1435086241075906E-2</v>
      </c>
      <c r="L219" s="18">
        <f t="shared" si="24"/>
        <v>14.932696657193123</v>
      </c>
      <c r="M219" s="39">
        <f t="shared" si="25"/>
        <v>7178.0912663022773</v>
      </c>
      <c r="N219" s="12">
        <f t="shared" si="26"/>
        <v>69.126868035912906</v>
      </c>
      <c r="O219" s="18">
        <f t="shared" si="27"/>
        <v>11.079718735154428</v>
      </c>
      <c r="P219" s="12" cm="1">
        <f t="array" ref="P219">MAX(ABS($L$3:$L$363))</f>
        <v>19.577733395790943</v>
      </c>
    </row>
    <row r="220" spans="8:16" x14ac:dyDescent="0.3">
      <c r="H220" s="12">
        <v>37</v>
      </c>
      <c r="I220" s="18">
        <f t="shared" si="21"/>
        <v>10.520227702556452</v>
      </c>
      <c r="J220" s="18">
        <f t="shared" si="22"/>
        <v>0.53692950966419373</v>
      </c>
      <c r="K220" s="38">
        <f t="shared" si="23"/>
        <v>1.118427222387065E-2</v>
      </c>
      <c r="L220" s="18">
        <f t="shared" si="24"/>
        <v>15.227337680647455</v>
      </c>
      <c r="M220" s="39">
        <f t="shared" si="25"/>
        <v>6964.1343864250239</v>
      </c>
      <c r="N220" s="12">
        <f t="shared" si="26"/>
        <v>72.318005735876028</v>
      </c>
      <c r="O220" s="18">
        <f t="shared" si="27"/>
        <v>11.079718735154428</v>
      </c>
      <c r="P220" s="12" cm="1">
        <f t="array" ref="P220">MAX(ABS($L$3:$L$363))</f>
        <v>19.577733395790943</v>
      </c>
    </row>
    <row r="221" spans="8:16" x14ac:dyDescent="0.3">
      <c r="H221" s="12">
        <v>38</v>
      </c>
      <c r="I221" s="18">
        <f t="shared" si="21"/>
        <v>11.062706965602137</v>
      </c>
      <c r="J221" s="18">
        <f t="shared" si="22"/>
        <v>0.54798644429673304</v>
      </c>
      <c r="K221" s="38">
        <f t="shared" si="23"/>
        <v>1.0928842395701268E-2</v>
      </c>
      <c r="L221" s="18">
        <f t="shared" si="24"/>
        <v>15.512997234883711</v>
      </c>
      <c r="M221" s="39">
        <f t="shared" si="25"/>
        <v>6747.0128562317514</v>
      </c>
      <c r="N221" s="12">
        <f t="shared" si="26"/>
        <v>75.576317604600618</v>
      </c>
      <c r="O221" s="18">
        <f t="shared" si="27"/>
        <v>11.079718735154428</v>
      </c>
      <c r="P221" s="12" cm="1">
        <f t="array" ref="P221">MAX(ABS($L$3:$L$363))</f>
        <v>19.577733395790943</v>
      </c>
    </row>
    <row r="222" spans="8:16" x14ac:dyDescent="0.3">
      <c r="H222" s="12">
        <v>39</v>
      </c>
      <c r="I222" s="18">
        <f t="shared" si="21"/>
        <v>11.616114701148598</v>
      </c>
      <c r="J222" s="18">
        <f t="shared" si="22"/>
        <v>0.55878571489654161</v>
      </c>
      <c r="K222" s="38">
        <f t="shared" si="23"/>
        <v>1.0668974013974757E-2</v>
      </c>
      <c r="L222" s="18">
        <f t="shared" si="24"/>
        <v>15.789547488599036</v>
      </c>
      <c r="M222" s="39">
        <f t="shared" si="25"/>
        <v>6526.9204285226897</v>
      </c>
      <c r="N222" s="12">
        <f t="shared" si="26"/>
        <v>78.900269533843669</v>
      </c>
      <c r="O222" s="18">
        <f t="shared" si="27"/>
        <v>11.079718735154428</v>
      </c>
      <c r="P222" s="12" cm="1">
        <f t="array" ref="P222">MAX(ABS($L$3:$L$363))</f>
        <v>19.577733395790943</v>
      </c>
    </row>
    <row r="223" spans="8:16" x14ac:dyDescent="0.3">
      <c r="H223" s="12">
        <v>40</v>
      </c>
      <c r="I223" s="18">
        <f t="shared" si="21"/>
        <v>12.180191055895031</v>
      </c>
      <c r="J223" s="18">
        <f t="shared" si="22"/>
        <v>0.56932297308858093</v>
      </c>
      <c r="K223" s="38">
        <f t="shared" si="23"/>
        <v>1.0404848043351381E-2</v>
      </c>
      <c r="L223" s="18">
        <f t="shared" si="24"/>
        <v>16.056868726368016</v>
      </c>
      <c r="M223" s="39">
        <f t="shared" si="25"/>
        <v>6304.052876691926</v>
      </c>
      <c r="N223" s="12">
        <f t="shared" si="26"/>
        <v>82.288300757780704</v>
      </c>
      <c r="O223" s="18">
        <f t="shared" si="27"/>
        <v>11.079718735154428</v>
      </c>
      <c r="P223" s="12" cm="1">
        <f t="array" ref="P223">MAX(ABS($L$3:$L$363))</f>
        <v>19.577733395790943</v>
      </c>
    </row>
    <row r="224" spans="8:16" x14ac:dyDescent="0.3">
      <c r="H224" s="12">
        <v>41</v>
      </c>
      <c r="I224" s="18">
        <f t="shared" si="21"/>
        <v>12.75467191925024</v>
      </c>
      <c r="J224" s="18">
        <f t="shared" si="22"/>
        <v>0.57959405326393687</v>
      </c>
      <c r="K224" s="38">
        <f t="shared" si="23"/>
        <v>1.0136649029739835E-2</v>
      </c>
      <c r="L224" s="18">
        <f t="shared" si="24"/>
        <v>16.314849428330625</v>
      </c>
      <c r="M224" s="39">
        <f t="shared" si="25"/>
        <v>6078.6077782539178</v>
      </c>
      <c r="N224" s="12">
        <f t="shared" si="26"/>
        <v>85.738824939877901</v>
      </c>
      <c r="O224" s="18">
        <f t="shared" si="27"/>
        <v>11.079718735154428</v>
      </c>
      <c r="P224" s="12" cm="1">
        <f t="array" ref="P224">MAX(ABS($L$3:$L$363))</f>
        <v>19.577733395790943</v>
      </c>
    </row>
    <row r="225" spans="8:16" x14ac:dyDescent="0.3">
      <c r="H225" s="12">
        <v>42</v>
      </c>
      <c r="I225" s="18">
        <f t="shared" si="21"/>
        <v>13.339289107867211</v>
      </c>
      <c r="J225" s="18">
        <f t="shared" si="22"/>
        <v>0.58959497609464939</v>
      </c>
      <c r="K225" s="38">
        <f t="shared" si="23"/>
        <v>9.8645649660750005E-3</v>
      </c>
      <c r="L225" s="18">
        <f t="shared" si="24"/>
        <v>16.563386340823751</v>
      </c>
      <c r="M225" s="39">
        <f t="shared" si="25"/>
        <v>5850.7842966522931</v>
      </c>
      <c r="N225" s="12">
        <f t="shared" si="26"/>
        <v>89.250231281267759</v>
      </c>
      <c r="O225" s="18">
        <f t="shared" si="27"/>
        <v>11.079718735154428</v>
      </c>
      <c r="P225" s="12" cm="1">
        <f t="array" ref="P225">MAX(ABS($L$3:$L$363))</f>
        <v>19.577733395790943</v>
      </c>
    </row>
    <row r="226" spans="8:16" x14ac:dyDescent="0.3">
      <c r="H226" s="12">
        <v>43</v>
      </c>
      <c r="I226" s="18">
        <f t="shared" si="21"/>
        <v>13.933770553624393</v>
      </c>
      <c r="J226" s="18">
        <f t="shared" si="22"/>
        <v>0.59932195191013549</v>
      </c>
      <c r="K226" s="38">
        <f t="shared" si="23"/>
        <v>9.5887871496982482E-3</v>
      </c>
      <c r="L226" s="18">
        <f t="shared" si="24"/>
        <v>16.80238453789018</v>
      </c>
      <c r="M226" s="39">
        <f t="shared" si="25"/>
        <v>5620.7829616099416</v>
      </c>
      <c r="N226" s="12">
        <f t="shared" si="26"/>
        <v>92.820885649827446</v>
      </c>
      <c r="O226" s="18">
        <f t="shared" si="27"/>
        <v>11.079718735154428</v>
      </c>
      <c r="P226" s="12" cm="1">
        <f t="array" ref="P226">MAX(ABS($L$3:$L$363))</f>
        <v>19.577733395790943</v>
      </c>
    </row>
    <row r="227" spans="8:16" x14ac:dyDescent="0.3">
      <c r="H227" s="12">
        <v>44</v>
      </c>
      <c r="I227" s="18">
        <f t="shared" si="21"/>
        <v>14.537840494910277</v>
      </c>
      <c r="J227" s="18">
        <f t="shared" si="22"/>
        <v>0.60877138392672892</v>
      </c>
      <c r="K227" s="38">
        <f t="shared" si="23"/>
        <v>9.3095100311853425E-3</v>
      </c>
      <c r="L227" s="18">
        <f t="shared" si="24"/>
        <v>17.031757473609613</v>
      </c>
      <c r="M227" s="39">
        <f t="shared" si="25"/>
        <v>5388.8054482809939</v>
      </c>
      <c r="N227" s="12">
        <f t="shared" si="26"/>
        <v>96.449131729098951</v>
      </c>
      <c r="O227" s="18">
        <f t="shared" si="27"/>
        <v>11.079718735154428</v>
      </c>
      <c r="P227" s="12" cm="1">
        <f t="array" ref="P227">MAX(ABS($L$3:$L$363))</f>
        <v>19.577733395790943</v>
      </c>
    </row>
    <row r="228" spans="8:16" x14ac:dyDescent="0.3">
      <c r="H228" s="12">
        <v>45</v>
      </c>
      <c r="I228" s="18">
        <f t="shared" si="21"/>
        <v>15.151219671060733</v>
      </c>
      <c r="J228" s="18">
        <f t="shared" si="22"/>
        <v>0.61793987132171568</v>
      </c>
      <c r="K228" s="38">
        <f t="shared" si="23"/>
        <v>9.026931054494659E-3</v>
      </c>
      <c r="L228" s="18">
        <f t="shared" si="24"/>
        <v>17.251427025207207</v>
      </c>
      <c r="M228" s="39">
        <f t="shared" si="25"/>
        <v>5155.0543554665846</v>
      </c>
      <c r="N228" s="12">
        <f t="shared" si="26"/>
        <v>100.13329218614341</v>
      </c>
      <c r="O228" s="18">
        <f t="shared" si="27"/>
        <v>11.079718735154428</v>
      </c>
      <c r="P228" s="12" cm="1">
        <f t="array" ref="P228">MAX(ABS($L$3:$L$363))</f>
        <v>19.577733395790943</v>
      </c>
    </row>
    <row r="229" spans="8:16" x14ac:dyDescent="0.3">
      <c r="H229" s="12">
        <v>46</v>
      </c>
      <c r="I229" s="18">
        <f t="shared" si="21"/>
        <v>15.773625519788878</v>
      </c>
      <c r="J229" s="18">
        <f t="shared" si="22"/>
        <v>0.62682421214313722</v>
      </c>
      <c r="K229" s="38">
        <f t="shared" si="23"/>
        <v>8.7412504883388267E-3</v>
      </c>
      <c r="L229" s="18">
        <f t="shared" si="24"/>
        <v>17.461323526906277</v>
      </c>
      <c r="M229" s="39">
        <f t="shared" si="25"/>
        <v>4919.732983157367</v>
      </c>
      <c r="N229" s="12">
        <f t="shared" si="26"/>
        <v>103.87166985737188</v>
      </c>
      <c r="O229" s="18">
        <f t="shared" si="27"/>
        <v>11.079718735154428</v>
      </c>
      <c r="P229" s="12" cm="1">
        <f t="array" ref="P229">MAX(ABS($L$3:$L$363))</f>
        <v>19.577733395790943</v>
      </c>
    </row>
    <row r="230" spans="8:16" x14ac:dyDescent="0.3">
      <c r="H230" s="12">
        <v>47</v>
      </c>
      <c r="I230" s="18">
        <f t="shared" si="21"/>
        <v>16.404772377438974</v>
      </c>
      <c r="J230" s="18">
        <f t="shared" si="22"/>
        <v>0.63542140604654862</v>
      </c>
      <c r="K230" s="38">
        <f t="shared" si="23"/>
        <v>8.4526712487154078E-3</v>
      </c>
      <c r="L230" s="18">
        <f t="shared" si="24"/>
        <v>17.661385794502383</v>
      </c>
      <c r="M230" s="39">
        <f t="shared" si="25"/>
        <v>4683.0451096663392</v>
      </c>
      <c r="N230" s="12">
        <f t="shared" si="26"/>
        <v>107.66254895133703</v>
      </c>
      <c r="O230" s="18">
        <f t="shared" si="27"/>
        <v>11.079718735154428</v>
      </c>
      <c r="P230" s="12" cm="1">
        <f t="array" ref="P230">MAX(ABS($L$3:$L$363))</f>
        <v>19.577733395790943</v>
      </c>
    </row>
    <row r="231" spans="8:16" x14ac:dyDescent="0.3">
      <c r="H231" s="12">
        <v>48</v>
      </c>
      <c r="I231" s="18">
        <f t="shared" si="21"/>
        <v>17.044371681886936</v>
      </c>
      <c r="J231" s="18">
        <f t="shared" si="22"/>
        <v>0.64372865684987335</v>
      </c>
      <c r="K231" s="38">
        <f t="shared" si="23"/>
        <v>8.1613987125675538E-3</v>
      </c>
      <c r="L231" s="18">
        <f t="shared" si="24"/>
        <v>17.851561140647387</v>
      </c>
      <c r="M231" s="39">
        <f t="shared" si="25"/>
        <v>4445.1947686159765</v>
      </c>
      <c r="N231" s="12">
        <f t="shared" si="26"/>
        <v>111.50419626742115</v>
      </c>
      <c r="O231" s="18">
        <f t="shared" si="27"/>
        <v>11.079718735154428</v>
      </c>
      <c r="P231" s="12" cm="1">
        <f t="array" ref="P231">MAX(ABS($L$3:$L$363))</f>
        <v>19.577733395790943</v>
      </c>
    </row>
    <row r="232" spans="8:16" x14ac:dyDescent="0.3">
      <c r="H232" s="12">
        <v>49</v>
      </c>
      <c r="I232" s="18">
        <f t="shared" si="21"/>
        <v>17.692132177901065</v>
      </c>
      <c r="J232" s="18">
        <f t="shared" si="22"/>
        <v>0.65174337489748513</v>
      </c>
      <c r="K232" s="38">
        <f t="shared" si="23"/>
        <v>7.867640522583012E-3</v>
      </c>
      <c r="L232" s="18">
        <f t="shared" si="24"/>
        <v>18.031805380842844</v>
      </c>
      <c r="M232" s="39">
        <f t="shared" si="25"/>
        <v>4206.3860260436695</v>
      </c>
      <c r="N232" s="12">
        <f t="shared" si="26"/>
        <v>115.39486242930178</v>
      </c>
      <c r="O232" s="18">
        <f t="shared" si="27"/>
        <v>11.079718735154428</v>
      </c>
      <c r="P232" s="12" cm="1">
        <f t="array" ref="P232">MAX(ABS($L$3:$L$363))</f>
        <v>19.577733395790943</v>
      </c>
    </row>
    <row r="233" spans="8:16" x14ac:dyDescent="0.3">
      <c r="H233" s="12">
        <v>50</v>
      </c>
      <c r="I233" s="18">
        <f t="shared" si="21"/>
        <v>18.347760124767625</v>
      </c>
      <c r="J233" s="18">
        <f t="shared" si="22"/>
        <v>0.65946317922467734</v>
      </c>
      <c r="K233" s="38">
        <f t="shared" si="23"/>
        <v>7.5716063831797568E-3</v>
      </c>
      <c r="L233" s="18">
        <f t="shared" si="24"/>
        <v>18.202082830153159</v>
      </c>
      <c r="M233" s="39">
        <f t="shared" si="25"/>
        <v>3966.8227578892179</v>
      </c>
      <c r="N233" s="12">
        <f t="shared" si="26"/>
        <v>119.33278313201981</v>
      </c>
      <c r="O233" s="18">
        <f t="shared" si="27"/>
        <v>11.079718735154428</v>
      </c>
      <c r="P233" s="12" cm="1">
        <f t="array" ref="P233">MAX(ABS($L$3:$L$363))</f>
        <v>19.577733395790943</v>
      </c>
    </row>
    <row r="234" spans="8:16" x14ac:dyDescent="0.3">
      <c r="H234" s="12">
        <v>51</v>
      </c>
      <c r="I234" s="18">
        <f t="shared" si="21"/>
        <v>19.010959505977596</v>
      </c>
      <c r="J234" s="18">
        <f t="shared" si="22"/>
        <v>0.66688589951374577</v>
      </c>
      <c r="K234" s="38">
        <f t="shared" si="23"/>
        <v>7.2735078477683731E-3</v>
      </c>
      <c r="L234" s="18">
        <f t="shared" si="24"/>
        <v>18.362366290659931</v>
      </c>
      <c r="M234" s="39">
        <f t="shared" si="25"/>
        <v>3726.7084281275115</v>
      </c>
      <c r="N234" s="12">
        <f t="shared" si="26"/>
        <v>123.31618040142877</v>
      </c>
      <c r="O234" s="18">
        <f t="shared" si="27"/>
        <v>11.079718735154428</v>
      </c>
      <c r="P234" s="12" cm="1">
        <f t="array" ref="P234">MAX(ABS($L$3:$L$363))</f>
        <v>19.577733395790943</v>
      </c>
    </row>
    <row r="235" spans="8:16" x14ac:dyDescent="0.3">
      <c r="H235" s="12">
        <v>52</v>
      </c>
      <c r="I235" s="18">
        <f t="shared" si="21"/>
        <v>19.681432240761552</v>
      </c>
      <c r="J235" s="18">
        <f t="shared" si="22"/>
        <v>0.67400957783302695</v>
      </c>
      <c r="K235" s="38">
        <f t="shared" si="23"/>
        <v>6.973558097425411E-3</v>
      </c>
      <c r="L235" s="18">
        <f t="shared" si="24"/>
        <v>18.512637029689788</v>
      </c>
      <c r="M235" s="39">
        <f t="shared" si="25"/>
        <v>3486.2458678086359</v>
      </c>
      <c r="N235" s="12">
        <f t="shared" si="26"/>
        <v>127.3432638647442</v>
      </c>
      <c r="O235" s="18">
        <f t="shared" si="27"/>
        <v>11.079718735154428</v>
      </c>
      <c r="P235" s="12" cm="1">
        <f t="array" ref="P235">MAX(ABS($L$3:$L$363))</f>
        <v>19.577733395790943</v>
      </c>
    </row>
    <row r="236" spans="8:16" x14ac:dyDescent="0.3">
      <c r="H236" s="12">
        <v>53</v>
      </c>
      <c r="I236" s="18">
        <f t="shared" si="21"/>
        <v>20.358878397251782</v>
      </c>
      <c r="J236" s="18">
        <f t="shared" si="22"/>
        <v>0.68083247015038872</v>
      </c>
      <c r="K236" s="38">
        <f t="shared" si="23"/>
        <v>6.6719717111576324E-3</v>
      </c>
      <c r="L236" s="18">
        <f t="shared" si="24"/>
        <v>18.652884748859062</v>
      </c>
      <c r="M236" s="39">
        <f t="shared" si="25"/>
        <v>3245.6370552664066</v>
      </c>
      <c r="N236" s="12">
        <f t="shared" si="26"/>
        <v>131.41223203086565</v>
      </c>
      <c r="O236" s="18">
        <f t="shared" si="27"/>
        <v>11.079718735154428</v>
      </c>
      <c r="P236" s="12" cm="1">
        <f t="array" ref="P236">MAX(ABS($L$3:$L$363))</f>
        <v>19.577733395790943</v>
      </c>
    </row>
    <row r="237" spans="8:16" x14ac:dyDescent="0.3">
      <c r="H237" s="12">
        <v>54</v>
      </c>
      <c r="I237" s="18">
        <f t="shared" si="21"/>
        <v>21.042996407041301</v>
      </c>
      <c r="J237" s="18">
        <f t="shared" si="22"/>
        <v>0.68735304761287264</v>
      </c>
      <c r="K237" s="38">
        <f t="shared" si="23"/>
        <v>6.3689644279845354E-3</v>
      </c>
      <c r="L237" s="18">
        <f t="shared" si="24"/>
        <v>18.783107543989264</v>
      </c>
      <c r="M237" s="39">
        <f t="shared" si="25"/>
        <v>3005.082897754779</v>
      </c>
      <c r="N237" s="12">
        <f t="shared" si="26"/>
        <v>135.52127357909112</v>
      </c>
      <c r="O237" s="18">
        <f t="shared" si="27"/>
        <v>11.079718735154428</v>
      </c>
      <c r="P237" s="12" cm="1">
        <f t="array" ref="P237">MAX(ABS($L$3:$L$363))</f>
        <v>19.577733395790943</v>
      </c>
    </row>
    <row r="238" spans="8:16" x14ac:dyDescent="0.3">
      <c r="H238" s="12">
        <v>55</v>
      </c>
      <c r="I238" s="18">
        <f t="shared" si="21"/>
        <v>21.733483280902373</v>
      </c>
      <c r="J238" s="18">
        <f t="shared" si="22"/>
        <v>0.69356999758444082</v>
      </c>
      <c r="K238" s="38">
        <f t="shared" si="23"/>
        <v>6.064752901115418E-3</v>
      </c>
      <c r="L238" s="18">
        <f t="shared" si="24"/>
        <v>18.903311855958332</v>
      </c>
      <c r="M238" s="39">
        <f t="shared" si="25"/>
        <v>2764.7830147697591</v>
      </c>
      <c r="N238" s="12">
        <f t="shared" si="26"/>
        <v>139.66856865479346</v>
      </c>
      <c r="O238" s="18">
        <f t="shared" si="27"/>
        <v>11.079718735154428</v>
      </c>
      <c r="P238" s="12" cm="1">
        <f t="array" ref="P238">MAX(ABS($L$3:$L$363))</f>
        <v>19.577733395790943</v>
      </c>
    </row>
    <row r="239" spans="8:16" x14ac:dyDescent="0.3">
      <c r="H239" s="12">
        <v>56</v>
      </c>
      <c r="I239" s="18">
        <f t="shared" si="21"/>
        <v>22.43003482541879</v>
      </c>
      <c r="J239" s="18">
        <f t="shared" si="22"/>
        <v>0.6994822244340817</v>
      </c>
      <c r="K239" s="38">
        <f t="shared" si="23"/>
        <v>5.7595544445470321E-3</v>
      </c>
      <c r="L239" s="18">
        <f t="shared" si="24"/>
        <v>19.013512412563202</v>
      </c>
      <c r="M239" s="39">
        <f t="shared" si="25"/>
        <v>2524.9355233122119</v>
      </c>
      <c r="N239" s="12">
        <f t="shared" si="26"/>
        <v>143.85229017058754</v>
      </c>
      <c r="O239" s="18">
        <f t="shared" si="27"/>
        <v>11.079718735154428</v>
      </c>
      <c r="P239" s="12" cm="1">
        <f t="array" ref="P239">MAX(ABS($L$3:$L$363))</f>
        <v>19.577733395790943</v>
      </c>
    </row>
    <row r="240" spans="8:16" x14ac:dyDescent="0.3">
      <c r="H240" s="12">
        <v>57</v>
      </c>
      <c r="I240" s="18">
        <f t="shared" si="21"/>
        <v>23.132345860277859</v>
      </c>
      <c r="J240" s="18">
        <f t="shared" si="22"/>
        <v>0.70508885006687771</v>
      </c>
      <c r="K240" s="38">
        <f t="shared" si="23"/>
        <v>5.4535867724588407E-3</v>
      </c>
      <c r="L240" s="18">
        <f t="shared" si="24"/>
        <v>19.113732161479792</v>
      </c>
      <c r="M240" s="39">
        <f t="shared" si="25"/>
        <v>2285.7368253445484</v>
      </c>
      <c r="N240" s="12">
        <f t="shared" si="26"/>
        <v>148.07060511145707</v>
      </c>
      <c r="O240" s="18">
        <f t="shared" si="27"/>
        <v>11.079718735154428</v>
      </c>
      <c r="P240" s="12" cm="1">
        <f t="array" ref="P240">MAX(ABS($L$3:$L$363))</f>
        <v>19.577733395790943</v>
      </c>
    </row>
    <row r="241" spans="8:16" x14ac:dyDescent="0.3">
      <c r="H241" s="12">
        <v>58</v>
      </c>
      <c r="I241" s="18">
        <f t="shared" si="21"/>
        <v>23.840110435962632</v>
      </c>
      <c r="J241" s="18">
        <f t="shared" si="22"/>
        <v>0.71038921419104473</v>
      </c>
      <c r="K241" s="38">
        <f t="shared" si="23"/>
        <v>5.1470677318340803E-3</v>
      </c>
      <c r="L241" s="18">
        <f t="shared" si="24"/>
        <v>19.204002194417068</v>
      </c>
      <c r="M241" s="39">
        <f t="shared" si="25"/>
        <v>2047.3813976914389</v>
      </c>
      <c r="N241" s="12">
        <f t="shared" si="26"/>
        <v>152.32167584228841</v>
      </c>
      <c r="O241" s="18">
        <f t="shared" si="27"/>
        <v>11.079718735154428</v>
      </c>
      <c r="P241" s="12" cm="1">
        <f t="array" ref="P241">MAX(ABS($L$3:$L$363))</f>
        <v>19.577733395790943</v>
      </c>
    </row>
    <row r="242" spans="8:16" x14ac:dyDescent="0.3">
      <c r="H242" s="12">
        <v>59</v>
      </c>
      <c r="I242" s="18">
        <f t="shared" si="21"/>
        <v>24.553022051575777</v>
      </c>
      <c r="J242" s="18">
        <f t="shared" si="22"/>
        <v>0.71538287431440151</v>
      </c>
      <c r="K242" s="38">
        <f t="shared" si="23"/>
        <v>4.8402150287864126E-3</v>
      </c>
      <c r="L242" s="18">
        <f t="shared" si="24"/>
        <v>19.284361662572227</v>
      </c>
      <c r="M242" s="39">
        <f t="shared" si="25"/>
        <v>1810.0615846316578</v>
      </c>
      <c r="N242" s="12">
        <f t="shared" si="26"/>
        <v>156.60366141619278</v>
      </c>
      <c r="O242" s="18">
        <f t="shared" si="27"/>
        <v>11.079718735154428</v>
      </c>
      <c r="P242" s="12" cm="1">
        <f t="array" ref="P242">MAX(ABS($L$3:$L$363))</f>
        <v>19.577733395790943</v>
      </c>
    </row>
    <row r="243" spans="8:16" x14ac:dyDescent="0.3">
      <c r="H243" s="12">
        <v>60</v>
      </c>
      <c r="I243" s="18">
        <f t="shared" si="21"/>
        <v>25.270773872522586</v>
      </c>
      <c r="J243" s="18">
        <f t="shared" si="22"/>
        <v>0.7200696054642387</v>
      </c>
      <c r="K243" s="38">
        <f t="shared" si="23"/>
        <v>4.5332459491232184E-3</v>
      </c>
      <c r="L243" s="18">
        <f t="shared" si="24"/>
        <v>19.354857683504108</v>
      </c>
      <c r="M243" s="39">
        <f t="shared" si="25"/>
        <v>1573.9673934247367</v>
      </c>
      <c r="N243" s="12">
        <f t="shared" si="26"/>
        <v>160.91471888198342</v>
      </c>
      <c r="O243" s="18">
        <f t="shared" si="27"/>
        <v>11.079718735154428</v>
      </c>
      <c r="P243" s="12" cm="1">
        <f t="array" ref="P243">MAX(ABS($L$3:$L$363))</f>
        <v>19.577733395790943</v>
      </c>
    </row>
    <row r="244" spans="8:16" x14ac:dyDescent="0.3">
      <c r="H244" s="12">
        <v>61</v>
      </c>
      <c r="I244" s="18">
        <f t="shared" si="21"/>
        <v>25.993058947773012</v>
      </c>
      <c r="J244" s="18">
        <f t="shared" si="22"/>
        <v>0.72444939962511068</v>
      </c>
      <c r="K244" s="38">
        <f t="shared" si="23"/>
        <v>4.2263770737274156E-3</v>
      </c>
      <c r="L244" s="18">
        <f t="shared" si="24"/>
        <v>19.415545239552287</v>
      </c>
      <c r="M244" s="39">
        <f t="shared" si="25"/>
        <v>1339.2862930124522</v>
      </c>
      <c r="N244" s="12">
        <f t="shared" si="26"/>
        <v>165.25300458912366</v>
      </c>
      <c r="O244" s="18">
        <f t="shared" si="27"/>
        <v>11.079718735154428</v>
      </c>
      <c r="P244" s="12" cm="1">
        <f t="array" ref="P244">MAX(ABS($L$3:$L$363))</f>
        <v>19.577733395790943</v>
      </c>
    </row>
    <row r="245" spans="8:16" x14ac:dyDescent="0.3">
      <c r="H245" s="12">
        <v>62</v>
      </c>
      <c r="I245" s="18">
        <f t="shared" si="21"/>
        <v>26.719570426418457</v>
      </c>
      <c r="J245" s="18">
        <f t="shared" si="22"/>
        <v>0.72852246488967698</v>
      </c>
      <c r="K245" s="38">
        <f t="shared" si="23"/>
        <v>3.9198239893895055E-3</v>
      </c>
      <c r="L245" s="18">
        <f t="shared" si="24"/>
        <v>19.466487067938871</v>
      </c>
      <c r="M245" s="39">
        <f t="shared" si="25"/>
        <v>1106.2030161312287</v>
      </c>
      <c r="N245" s="12">
        <f t="shared" si="26"/>
        <v>169.61667548843997</v>
      </c>
      <c r="O245" s="18">
        <f t="shared" si="27"/>
        <v>11.079718735154428</v>
      </c>
      <c r="P245" s="12" cm="1">
        <f t="array" ref="P245">MAX(ABS($L$3:$L$363))</f>
        <v>19.577733395790943</v>
      </c>
    </row>
    <row r="246" spans="8:16" x14ac:dyDescent="0.3">
      <c r="H246" s="12">
        <v>63</v>
      </c>
      <c r="I246" s="18">
        <f t="shared" si="21"/>
        <v>27.450001773234092</v>
      </c>
      <c r="J246" s="18">
        <f t="shared" si="22"/>
        <v>0.73228922431838495</v>
      </c>
      <c r="K246" s="38">
        <f t="shared" si="23"/>
        <v>3.6138009957699386E-3</v>
      </c>
      <c r="L246" s="18">
        <f t="shared" si="24"/>
        <v>19.507753542700176</v>
      </c>
      <c r="M246" s="39">
        <f t="shared" si="25"/>
        <v>874.89936506721062</v>
      </c>
      <c r="N246" s="12">
        <f t="shared" si="26"/>
        <v>174.00389042686152</v>
      </c>
      <c r="O246" s="18">
        <f t="shared" si="27"/>
        <v>11.079718735154428</v>
      </c>
      <c r="P246" s="12" cm="1">
        <f t="array" ref="P246">MAX(ABS($L$3:$L$363))</f>
        <v>19.577733395790943</v>
      </c>
    </row>
    <row r="247" spans="8:16" x14ac:dyDescent="0.3">
      <c r="H247" s="12">
        <v>64</v>
      </c>
      <c r="I247" s="18">
        <f t="shared" si="21"/>
        <v>28.184046982953955</v>
      </c>
      <c r="J247" s="18">
        <f t="shared" si="22"/>
        <v>0.73575031450448047</v>
      </c>
      <c r="K247" s="38">
        <f t="shared" si="23"/>
        <v>3.3085208092186436E-3</v>
      </c>
      <c r="L247" s="18">
        <f t="shared" si="24"/>
        <v>19.539422548604641</v>
      </c>
      <c r="M247" s="39">
        <f t="shared" si="25"/>
        <v>645.55402128130697</v>
      </c>
      <c r="N247" s="12">
        <f t="shared" si="26"/>
        <v>178.41281143442671</v>
      </c>
      <c r="O247" s="18">
        <f t="shared" si="27"/>
        <v>11.079718735154428</v>
      </c>
      <c r="P247" s="12" cm="1">
        <f t="array" ref="P247">MAX(ABS($L$3:$L$363))</f>
        <v>19.577733395790943</v>
      </c>
    </row>
    <row r="248" spans="8:16" x14ac:dyDescent="0.3">
      <c r="H248" s="12">
        <v>65</v>
      </c>
      <c r="I248" s="18">
        <f t="shared" si="21"/>
        <v>28.921400792962224</v>
      </c>
      <c r="J248" s="18">
        <f t="shared" si="22"/>
        <v>0.73890658384158403</v>
      </c>
      <c r="K248" s="38">
        <f t="shared" si="23"/>
        <v>3.0041942642229412E-3</v>
      </c>
      <c r="L248" s="18">
        <f t="shared" si="24"/>
        <v>19.561579347222949</v>
      </c>
      <c r="M248" s="39">
        <f t="shared" si="25"/>
        <v>418.3423591266577</v>
      </c>
      <c r="N248" s="12">
        <f t="shared" si="26"/>
        <v>182.8416050017799</v>
      </c>
      <c r="O248" s="18">
        <f t="shared" si="27"/>
        <v>11.079718735154428</v>
      </c>
      <c r="P248" s="12" cm="1">
        <f t="array" ref="P248">MAX(ABS($L$3:$L$363))</f>
        <v>19.577733395790943</v>
      </c>
    </row>
    <row r="249" spans="8:16" x14ac:dyDescent="0.3">
      <c r="H249" s="12">
        <v>66</v>
      </c>
      <c r="I249" s="18">
        <f t="shared" si="21"/>
        <v>29.661758894102949</v>
      </c>
      <c r="J249" s="18">
        <f t="shared" si="22"/>
        <v>0.74175909049186961</v>
      </c>
      <c r="K249" s="38">
        <f t="shared" si="23"/>
        <v>2.7010300132968268E-3</v>
      </c>
      <c r="L249" s="18">
        <f t="shared" si="24"/>
        <v>19.574316435325478</v>
      </c>
      <c r="M249" s="39">
        <f t="shared" si="25"/>
        <v>193.43626387591226</v>
      </c>
      <c r="N249" s="12">
        <f t="shared" si="26"/>
        <v>187.28844334636381</v>
      </c>
      <c r="O249" s="18">
        <f t="shared" si="27"/>
        <v>11.079718735154428</v>
      </c>
      <c r="P249" s="12" cm="1">
        <f t="array" ref="P249">MAX(ABS($L$3:$L$363))</f>
        <v>19.577733395790943</v>
      </c>
    </row>
    <row r="250" spans="8:16" x14ac:dyDescent="0.3">
      <c r="H250" s="12">
        <v>67</v>
      </c>
      <c r="I250" s="18">
        <f t="shared" si="21"/>
        <v>30.404818139307189</v>
      </c>
      <c r="J250" s="18">
        <f t="shared" si="22"/>
        <v>0.74430910005370376</v>
      </c>
      <c r="K250" s="38">
        <f t="shared" si="23"/>
        <v>2.3992342261633325E-3</v>
      </c>
      <c r="L250" s="18">
        <f t="shared" si="24"/>
        <v>19.577733395790943</v>
      </c>
      <c r="M250" s="39">
        <f t="shared" si="25"/>
        <v>-28.996045729629408</v>
      </c>
      <c r="N250" s="12">
        <f t="shared" si="26"/>
        <v>191.75150566550451</v>
      </c>
      <c r="O250" s="18">
        <f t="shared" si="27"/>
        <v>11.079718735154428</v>
      </c>
      <c r="P250" s="12" cm="1">
        <f t="array" ref="P250">MAX(ABS($L$3:$L$363))</f>
        <v>19.577733395790943</v>
      </c>
    </row>
    <row r="251" spans="8:16" x14ac:dyDescent="0.3">
      <c r="H251" s="12">
        <v>68</v>
      </c>
      <c r="I251" s="18">
        <f t="shared" si="21"/>
        <v>31.150276749737937</v>
      </c>
      <c r="J251" s="18">
        <f t="shared" si="22"/>
        <v>0.74655808292848314</v>
      </c>
      <c r="K251" s="38">
        <f t="shared" si="23"/>
        <v>2.0990102891167615E-3</v>
      </c>
      <c r="L251" s="18">
        <f t="shared" si="24"/>
        <v>19.571936741219137</v>
      </c>
      <c r="M251" s="39">
        <f t="shared" si="25"/>
        <v>-248.79019020255188</v>
      </c>
      <c r="N251" s="12">
        <f t="shared" si="26"/>
        <v>196.22897937458703</v>
      </c>
      <c r="O251" s="18">
        <f t="shared" si="27"/>
        <v>11.079718735154428</v>
      </c>
      <c r="P251" s="12" cm="1">
        <f t="array" ref="P251">MAX(ABS($L$3:$L$363))</f>
        <v>19.577733395790943</v>
      </c>
    </row>
    <row r="252" spans="8:16" x14ac:dyDescent="0.3">
      <c r="H252" s="12">
        <v>69</v>
      </c>
      <c r="I252" s="18">
        <f t="shared" si="21"/>
        <v>31.897834518151331</v>
      </c>
      <c r="J252" s="18">
        <f t="shared" si="22"/>
        <v>0.7485077113873061</v>
      </c>
      <c r="K252" s="38">
        <f t="shared" si="23"/>
        <v>1.800558505482833E-3</v>
      </c>
      <c r="L252" s="18">
        <f t="shared" si="24"/>
        <v>19.557039750448844</v>
      </c>
      <c r="M252" s="39">
        <f t="shared" si="25"/>
        <v>-465.78579710291922</v>
      </c>
      <c r="N252" s="12">
        <f t="shared" si="26"/>
        <v>200.71906132850955</v>
      </c>
      <c r="O252" s="18">
        <f t="shared" si="27"/>
        <v>11.079718735154428</v>
      </c>
      <c r="P252" s="12" cm="1">
        <f t="array" ref="P252">MAX(ABS($L$3:$L$363))</f>
        <v>19.577733395790943</v>
      </c>
    </row>
    <row r="253" spans="8:16" x14ac:dyDescent="0.3">
      <c r="H253" s="12">
        <v>70</v>
      </c>
      <c r="I253" s="18">
        <f t="shared" si="21"/>
        <v>32.647193009175254</v>
      </c>
      <c r="J253" s="18">
        <f t="shared" si="22"/>
        <v>0.75015985633904447</v>
      </c>
      <c r="K253" s="38">
        <f t="shared" si="23"/>
        <v>1.5040757981216433E-3</v>
      </c>
      <c r="L253" s="18">
        <f t="shared" si="24"/>
        <v>19.533162298190458</v>
      </c>
      <c r="M253" s="39">
        <f t="shared" si="25"/>
        <v>-679.82666370839536</v>
      </c>
      <c r="N253" s="12">
        <f t="shared" si="26"/>
        <v>205.21995902462504</v>
      </c>
      <c r="O253" s="18">
        <f t="shared" si="27"/>
        <v>11.079718735154428</v>
      </c>
      <c r="P253" s="12" cm="1">
        <f t="array" ref="P253">MAX(ABS($L$3:$L$363))</f>
        <v>19.577733395790943</v>
      </c>
    </row>
    <row r="254" spans="8:16" x14ac:dyDescent="0.3">
      <c r="H254" s="12">
        <v>71</v>
      </c>
      <c r="I254" s="18">
        <f t="shared" si="21"/>
        <v>33.398055756207476</v>
      </c>
      <c r="J254" s="18">
        <f t="shared" si="22"/>
        <v>0.7515165838023431</v>
      </c>
      <c r="K254" s="38">
        <f t="shared" si="23"/>
        <v>1.2097554149405141E-3</v>
      </c>
      <c r="L254" s="18">
        <f t="shared" si="24"/>
        <v>19.500430677990668</v>
      </c>
      <c r="M254" s="39">
        <f t="shared" si="25"/>
        <v>-890.76091437264404</v>
      </c>
      <c r="N254" s="12">
        <f t="shared" si="26"/>
        <v>209.72989178537676</v>
      </c>
      <c r="O254" s="18">
        <f t="shared" si="27"/>
        <v>11.079718735154428</v>
      </c>
      <c r="P254" s="12" cm="1">
        <f t="array" ref="P254">MAX(ABS($L$3:$L$363))</f>
        <v>19.577733395790943</v>
      </c>
    </row>
    <row r="255" spans="8:16" x14ac:dyDescent="0.3">
      <c r="H255" s="12">
        <v>72</v>
      </c>
      <c r="I255" s="18">
        <f t="shared" si="21"/>
        <v>34.150128454639578</v>
      </c>
      <c r="J255" s="18">
        <f t="shared" si="22"/>
        <v>0.75258015108504661</v>
      </c>
      <c r="K255" s="38">
        <f t="shared" si="23"/>
        <v>9.1778663840081829E-4</v>
      </c>
      <c r="L255" s="18">
        <f t="shared" si="24"/>
        <v>19.458977418754419</v>
      </c>
      <c r="M255" s="39">
        <f t="shared" si="25"/>
        <v>-1098.4411523903691</v>
      </c>
      <c r="N255" s="12">
        <f t="shared" si="26"/>
        <v>214.24709191886586</v>
      </c>
      <c r="O255" s="18">
        <f t="shared" si="27"/>
        <v>11.079718735154428</v>
      </c>
      <c r="P255" s="12" cm="1">
        <f t="array" ref="P255">MAX(ABS($L$3:$L$363))</f>
        <v>19.577733395790943</v>
      </c>
    </row>
    <row r="256" spans="8:16" x14ac:dyDescent="0.3">
      <c r="H256" s="12">
        <v>73</v>
      </c>
      <c r="I256" s="18">
        <f t="shared" si="21"/>
        <v>34.903119151115476</v>
      </c>
      <c r="J256" s="18">
        <f t="shared" si="22"/>
        <v>0.75335300267554361</v>
      </c>
      <c r="K256" s="38">
        <f t="shared" si="23"/>
        <v>6.2835450001467541E-4</v>
      </c>
      <c r="L256" s="18">
        <f t="shared" si="24"/>
        <v>19.40894109505658</v>
      </c>
      <c r="M256" s="39">
        <f t="shared" si="25"/>
        <v>-1302.7246061940407</v>
      </c>
      <c r="N256" s="12">
        <f t="shared" si="26"/>
        <v>218.76980585560113</v>
      </c>
      <c r="O256" s="18">
        <f t="shared" si="27"/>
        <v>11.079718735154428</v>
      </c>
      <c r="P256" s="12" cm="1">
        <f t="array" ref="P256">MAX(ABS($L$3:$L$363))</f>
        <v>19.577733395790943</v>
      </c>
    </row>
    <row r="257" spans="8:16" x14ac:dyDescent="0.3">
      <c r="H257" s="12">
        <v>74</v>
      </c>
      <c r="I257" s="18">
        <f t="shared" si="21"/>
        <v>35.656738428539668</v>
      </c>
      <c r="J257" s="18">
        <f t="shared" si="22"/>
        <v>0.75383776585152129</v>
      </c>
      <c r="K257" s="38">
        <f t="shared" si="23"/>
        <v>3.4163950083336385E-4</v>
      </c>
      <c r="L257" s="18">
        <f t="shared" si="24"/>
        <v>19.350466131483198</v>
      </c>
      <c r="M257" s="39">
        <f t="shared" si="25"/>
        <v>-1503.4732697143781</v>
      </c>
      <c r="N257" s="12">
        <f t="shared" si="26"/>
        <v>223.29629525972061</v>
      </c>
      <c r="O257" s="18">
        <f t="shared" si="27"/>
        <v>11.079718735154428</v>
      </c>
      <c r="P257" s="12" cm="1">
        <f t="array" ref="P257">MAX(ABS($L$3:$L$363))</f>
        <v>19.577733395790943</v>
      </c>
    </row>
    <row r="258" spans="8:16" x14ac:dyDescent="0.3">
      <c r="H258" s="12">
        <v>75</v>
      </c>
      <c r="I258" s="18">
        <f t="shared" si="21"/>
        <v>36.410699586555587</v>
      </c>
      <c r="J258" s="18">
        <f t="shared" si="22"/>
        <v>0.75403724601262045</v>
      </c>
      <c r="K258" s="38">
        <f t="shared" si="23"/>
        <v>5.7817338929513143E-5</v>
      </c>
      <c r="L258" s="18">
        <f t="shared" si="24"/>
        <v>19.283702601248692</v>
      </c>
      <c r="M258" s="39">
        <f t="shared" si="25"/>
        <v>-1700.5540367437941</v>
      </c>
      <c r="N258" s="12">
        <f t="shared" si="26"/>
        <v>227.82483811300514</v>
      </c>
      <c r="O258" s="18">
        <f t="shared" si="27"/>
        <v>11.079718735154428</v>
      </c>
      <c r="P258" s="12" cm="1">
        <f t="array" ref="P258">MAX(ABS($L$3:$L$363))</f>
        <v>19.577733395790943</v>
      </c>
    </row>
    <row r="259" spans="8:16" x14ac:dyDescent="0.3">
      <c r="H259" s="12">
        <v>76</v>
      </c>
      <c r="I259" s="18">
        <f t="shared" si="21"/>
        <v>37.164718817221605</v>
      </c>
      <c r="J259" s="18">
        <f t="shared" si="22"/>
        <v>0.75395442174448635</v>
      </c>
      <c r="K259" s="38">
        <f t="shared" si="23"/>
        <v>-2.2294135513090726E-4</v>
      </c>
      <c r="L259" s="18">
        <f t="shared" si="24"/>
        <v>19.208806019342266</v>
      </c>
      <c r="M259" s="39">
        <f t="shared" si="25"/>
        <v>-1893.8388291494114</v>
      </c>
      <c r="N259" s="12">
        <f t="shared" si="26"/>
        <v>232.35372977004667</v>
      </c>
      <c r="O259" s="18">
        <f t="shared" si="27"/>
        <v>11.079718735154428</v>
      </c>
      <c r="P259" s="12" cm="1">
        <f t="array" ref="P259">MAX(ABS($L$3:$L$363))</f>
        <v>19.577733395790943</v>
      </c>
    </row>
    <row r="260" spans="8:16" x14ac:dyDescent="0.3">
      <c r="H260" s="12">
        <v>77</v>
      </c>
      <c r="I260" s="18">
        <f t="shared" ref="I260:I323" si="28" xml:space="preserve"> ($C$5/2)*(1 - COS(RADIANS(H260))) + ($C$8 - SQRT($C$8^2 - (($C$5/2)*SIN(RADIANS(H260)))^2))</f>
        <v>37.918515375620309</v>
      </c>
      <c r="J260" s="18">
        <f t="shared" ref="J260:J323" si="29">(
 ($C$5/2)*SIN(RADIANS(H260))
 +
 (($C$5/2)^2 * SIN(RADIANS(H260)) * COS(RADIANS(H260))) /
   SQRT($C$8^2 - (($C$5/2)*SIN(RADIANS(H260)))^2)
) * (PI()/180)</f>
        <v>0.75359243962269673</v>
      </c>
      <c r="K260" s="38">
        <f t="shared" ref="K260:K323" si="30">(
 ($C$5/2)*COS(RADIANS(H260))
 +
 ( ($C$5/2)^2 * COS(2*RADIANS(H260)) ) / SQRT($C$8^2 - (($C$5/2)*SIN(RADIANS(H260)))^2)
 +
 ( ($C$5/2)^4 * (SIN(RADIANS(H260))^2) * (COS(RADIANS(H260))^2) ) / ( SQRT($C$8^2 - (($C$5/2)*SIN(RADIANS(H260)))^2)^3 )
) * (PI()/180)^2</f>
        <v>-5.0047127384286185E-4</v>
      </c>
      <c r="L260" s="18">
        <f t="shared" ref="L260:L323" si="31">(($C$5/2)/1000)*($C$11*2*PI()/60)*(SIN(RADIANS(H260))+(($C$5/2)/$C$8)*SIN(2*RADIANS(H260)))</f>
        <v>19.125937130462731</v>
      </c>
      <c r="M260" s="39">
        <f t="shared" ref="M260:M323" si="32">(($C$5/2)/1000)*($C$11*2*PI()/60)^2*(COS(RADIANS(H260))+2*(($C$5/2)/$C$8)*COS(2*RADIANS(H260)))</f>
        <v>-2083.2047187897638</v>
      </c>
      <c r="N260" s="12">
        <f t="shared" ref="N260:N323" si="33">(((PI()*$C$4^2/4*(($C$5/2)*(1-COS(RADIANS(H260)))+$C$8-SQRT($C$8^2-($C$5/2)^2*SIN(RADIANS(H260))^2)))/1000)*4+$C$6)/4</f>
        <v>236.88128398298508</v>
      </c>
      <c r="O260" s="18">
        <f t="shared" ref="O260:O323" si="34">$C$10</f>
        <v>11.079718735154428</v>
      </c>
      <c r="P260" s="12" cm="1">
        <f t="array" ref="P260">MAX(ABS($L$3:$L$363))</f>
        <v>19.577733395790943</v>
      </c>
    </row>
    <row r="261" spans="8:16" x14ac:dyDescent="0.3">
      <c r="H261" s="12">
        <v>78</v>
      </c>
      <c r="I261" s="18">
        <f t="shared" si="28"/>
        <v>38.671811745145561</v>
      </c>
      <c r="J261" s="18">
        <f t="shared" si="29"/>
        <v>0.75295460876602438</v>
      </c>
      <c r="K261" s="38">
        <f t="shared" si="30"/>
        <v>-7.7461267837743153E-4</v>
      </c>
      <c r="L261" s="18">
        <f t="shared" si="31"/>
        <v>19.035261692007094</v>
      </c>
      <c r="M261" s="39">
        <f t="shared" si="32"/>
        <v>-2268.5340429970574</v>
      </c>
      <c r="N261" s="12">
        <f t="shared" si="33"/>
        <v>241.40583389427744</v>
      </c>
      <c r="O261" s="18">
        <f t="shared" si="34"/>
        <v>11.079718735154428</v>
      </c>
      <c r="P261" s="12" cm="1">
        <f t="array" ref="P261">MAX(ABS($L$3:$L$363))</f>
        <v>19.577733395790943</v>
      </c>
    </row>
    <row r="262" spans="8:16" x14ac:dyDescent="0.3">
      <c r="H262" s="12">
        <v>79</v>
      </c>
      <c r="I262" s="18">
        <f t="shared" si="28"/>
        <v>39.424333797221671</v>
      </c>
      <c r="J262" s="18">
        <f t="shared" si="29"/>
        <v>0.75204439514944965</v>
      </c>
      <c r="K262" s="38">
        <f t="shared" si="30"/>
        <v>-1.0452116333173863E-3</v>
      </c>
      <c r="L262" s="18">
        <f t="shared" si="31"/>
        <v>18.936950252383681</v>
      </c>
      <c r="M262" s="39">
        <f t="shared" si="32"/>
        <v>-2449.7145134947314</v>
      </c>
      <c r="N262" s="12">
        <f t="shared" si="33"/>
        <v>245.92573299602432</v>
      </c>
      <c r="O262" s="18">
        <f t="shared" si="34"/>
        <v>11.079718735154428</v>
      </c>
      <c r="P262" s="12" cm="1">
        <f t="array" ref="P262">MAX(ABS($L$3:$L$363))</f>
        <v>19.577733395790943</v>
      </c>
    </row>
    <row r="263" spans="8:16" x14ac:dyDescent="0.3">
      <c r="H263" s="12">
        <v>80</v>
      </c>
      <c r="I263" s="18">
        <f t="shared" si="28"/>
        <v>40.175810945220341</v>
      </c>
      <c r="J263" s="18">
        <f t="shared" si="29"/>
        <v>0.75086541568825471</v>
      </c>
      <c r="K263" s="38">
        <f t="shared" si="30"/>
        <v>-1.3121202296037359E-3</v>
      </c>
      <c r="L263" s="18">
        <f t="shared" si="31"/>
        <v>18.831177924925957</v>
      </c>
      <c r="M263" s="39">
        <f t="shared" si="32"/>
        <v>-2626.6393186281025</v>
      </c>
      <c r="N263" s="12">
        <f t="shared" si="33"/>
        <v>250.43935605444747</v>
      </c>
      <c r="O263" s="18">
        <f t="shared" si="34"/>
        <v>11.079718735154428</v>
      </c>
      <c r="P263" s="12" cm="1">
        <f t="array" ref="P263">MAX(ABS($L$3:$L$363))</f>
        <v>19.577733395790943</v>
      </c>
    </row>
    <row r="264" spans="8:16" x14ac:dyDescent="0.3">
      <c r="H264" s="12">
        <v>81</v>
      </c>
      <c r="I264" s="18">
        <f t="shared" si="28"/>
        <v>40.925976292352146</v>
      </c>
      <c r="J264" s="18">
        <f t="shared" si="29"/>
        <v>0.74942143210543322</v>
      </c>
      <c r="K264" s="38">
        <f t="shared" si="30"/>
        <v>-1.5751967948213776E-3</v>
      </c>
      <c r="L264" s="18">
        <f t="shared" si="31"/>
        <v>18.718124157688017</v>
      </c>
      <c r="M264" s="39">
        <f t="shared" si="32"/>
        <v>-2799.2072187940857</v>
      </c>
      <c r="N264" s="12">
        <f t="shared" si="33"/>
        <v>254.94509999817419</v>
      </c>
      <c r="O264" s="18">
        <f t="shared" si="34"/>
        <v>11.079718735154428</v>
      </c>
      <c r="P264" s="12" cm="1">
        <f t="array" ref="P264">MAX(ABS($L$3:$L$363))</f>
        <v>19.577733395790943</v>
      </c>
    </row>
    <row r="265" spans="8:16" x14ac:dyDescent="0.3">
      <c r="H265" s="12">
        <v>82</v>
      </c>
      <c r="I265" s="18">
        <f t="shared" si="28"/>
        <v>41.674566773322553</v>
      </c>
      <c r="J265" s="18">
        <f t="shared" si="29"/>
        <v>0.74771634459549052</v>
      </c>
      <c r="K265" s="38">
        <f t="shared" si="30"/>
        <v>-1.8343060899953184E-3</v>
      </c>
      <c r="L265" s="18">
        <f t="shared" si="31"/>
        <v>18.59797249940738</v>
      </c>
      <c r="M265" s="39">
        <f t="shared" si="32"/>
        <v>-2967.3226349642946</v>
      </c>
      <c r="N265" s="12">
        <f t="shared" si="33"/>
        <v>259.44138476907176</v>
      </c>
      <c r="O265" s="18">
        <f t="shared" si="34"/>
        <v>11.079718735154428</v>
      </c>
      <c r="P265" s="12" cm="1">
        <f t="array" ref="P265">MAX(ABS($L$3:$L$363))</f>
        <v>19.577733395790943</v>
      </c>
    </row>
    <row r="266" spans="8:16" x14ac:dyDescent="0.3">
      <c r="H266" s="12">
        <v>83</v>
      </c>
      <c r="I266" s="18">
        <f t="shared" si="28"/>
        <v>42.421323289555616</v>
      </c>
      <c r="J266" s="18">
        <f t="shared" si="29"/>
        <v>0.74575418529851922</v>
      </c>
      <c r="K266" s="38">
        <f t="shared" si="30"/>
        <v>-2.0893194921183735E-3</v>
      </c>
      <c r="L266" s="18">
        <f t="shared" si="31"/>
        <v>18.470910361924918</v>
      </c>
      <c r="M266" s="39">
        <f t="shared" si="32"/>
        <v>-3130.8957302042586</v>
      </c>
      <c r="N266" s="12">
        <f t="shared" si="33"/>
        <v>263.92665413444615</v>
      </c>
      <c r="O266" s="18">
        <f t="shared" si="34"/>
        <v>11.079718735154428</v>
      </c>
      <c r="P266" s="12" cm="1">
        <f t="array" ref="P266">MAX(ABS($L$3:$L$363))</f>
        <v>19.577733395790943</v>
      </c>
    </row>
    <row r="267" spans="8:16" x14ac:dyDescent="0.3">
      <c r="H267" s="12">
        <v>84</v>
      </c>
      <c r="I267" s="18">
        <f t="shared" si="28"/>
        <v>43.165990837803236</v>
      </c>
      <c r="J267" s="18">
        <f t="shared" si="29"/>
        <v>0.74353911159918684</v>
      </c>
      <c r="K267" s="38">
        <f t="shared" si="30"/>
        <v>-2.3401151616861933E-3</v>
      </c>
      <c r="L267" s="18">
        <f t="shared" si="31"/>
        <v>18.337128779355616</v>
      </c>
      <c r="M267" s="39">
        <f t="shared" si="32"/>
        <v>-3289.8424841001065</v>
      </c>
      <c r="N267" s="12">
        <f t="shared" si="33"/>
        <v>268.39937645951107</v>
      </c>
      <c r="O267" s="18">
        <f t="shared" si="34"/>
        <v>11.079718735154428</v>
      </c>
      <c r="P267" s="12" cm="1">
        <f t="array" ref="P267">MAX(ABS($L$3:$L$363))</f>
        <v>19.577733395790943</v>
      </c>
    </row>
    <row r="268" spans="8:16" x14ac:dyDescent="0.3">
      <c r="H268" s="12">
        <v>85</v>
      </c>
      <c r="I268" s="18">
        <f t="shared" si="28"/>
        <v>43.90831863197166</v>
      </c>
      <c r="J268" s="18">
        <f t="shared" si="29"/>
        <v>0.741075399265962</v>
      </c>
      <c r="K268" s="38">
        <f t="shared" si="30"/>
        <v>-2.5865781945756316E-3</v>
      </c>
      <c r="L268" s="18">
        <f t="shared" si="31"/>
        <v>18.196822164307388</v>
      </c>
      <c r="M268" s="39">
        <f t="shared" si="32"/>
        <v>-3444.0847600126817</v>
      </c>
      <c r="N268" s="12">
        <f t="shared" si="33"/>
        <v>272.85804543912036</v>
      </c>
      <c r="O268" s="18">
        <f t="shared" si="34"/>
        <v>11.079718735154428</v>
      </c>
      <c r="P268" s="12" cm="1">
        <f t="array" ref="P268">MAX(ABS($L$3:$L$363))</f>
        <v>19.577733395790943</v>
      </c>
    </row>
    <row r="269" spans="8:16" x14ac:dyDescent="0.3">
      <c r="H269" s="12">
        <v>86</v>
      </c>
      <c r="I269" s="18">
        <f t="shared" si="28"/>
        <v>44.648060218014642</v>
      </c>
      <c r="J269" s="18">
        <f t="shared" si="29"/>
        <v>0.7383674354465446</v>
      </c>
      <c r="K269" s="38">
        <f t="shared" si="30"/>
        <v>-2.828600757667664E-3</v>
      </c>
      <c r="L269" s="18">
        <f t="shared" si="31"/>
        <v>18.050188061448306</v>
      </c>
      <c r="M269" s="39">
        <f t="shared" si="32"/>
        <v>-3593.5503650878672</v>
      </c>
      <c r="N269" s="12">
        <f t="shared" si="33"/>
        <v>277.30118078785347</v>
      </c>
      <c r="O269" s="18">
        <f t="shared" si="34"/>
        <v>11.079718735154428</v>
      </c>
      <c r="P269" s="12" cm="1">
        <f t="array" ref="P269">MAX(ABS($L$3:$L$363))</f>
        <v>19.577733395790943</v>
      </c>
    </row>
    <row r="270" spans="8:16" x14ac:dyDescent="0.3">
      <c r="H270" s="12">
        <v>87</v>
      </c>
      <c r="I270" s="18">
        <f t="shared" si="28"/>
        <v>45.384973581756412</v>
      </c>
      <c r="J270" s="18">
        <f t="shared" si="29"/>
        <v>0.73541971153602403</v>
      </c>
      <c r="K270" s="38">
        <f t="shared" si="30"/>
        <v>-3.0660822076855002E-3</v>
      </c>
      <c r="L270" s="18">
        <f t="shared" si="31"/>
        <v>17.897426898725431</v>
      </c>
      <c r="M270" s="39">
        <f t="shared" si="32"/>
        <v>-3738.1731029606976</v>
      </c>
      <c r="N270" s="12">
        <f t="shared" si="33"/>
        <v>281.72732888763682</v>
      </c>
      <c r="O270" s="18">
        <f t="shared" si="34"/>
        <v>11.079718735154428</v>
      </c>
      <c r="P270" s="12" cm="1">
        <f t="array" ref="P270">MAX(ABS($L$3:$L$363))</f>
        <v>19.577733395790943</v>
      </c>
    </row>
    <row r="271" spans="8:16" x14ac:dyDescent="0.3">
      <c r="H271" s="12">
        <v>88</v>
      </c>
      <c r="I271" s="18">
        <f t="shared" si="28"/>
        <v>46.118821249526654</v>
      </c>
      <c r="J271" s="18">
        <f t="shared" si="29"/>
        <v>0.73223681593478351</v>
      </c>
      <c r="K271" s="38">
        <f t="shared" si="30"/>
        <v>-3.2989291927921329E-3</v>
      </c>
      <c r="L271" s="18">
        <f t="shared" si="31"/>
        <v>17.738741736540785</v>
      </c>
      <c r="M271" s="39">
        <f t="shared" si="32"/>
        <v>-3877.8928190998331</v>
      </c>
      <c r="N271" s="12">
        <f t="shared" si="33"/>
        <v>286.13506339219123</v>
      </c>
      <c r="O271" s="18">
        <f t="shared" si="34"/>
        <v>11.079718735154428</v>
      </c>
      <c r="P271" s="12" cm="1">
        <f t="array" ref="P271">MAX(ABS($L$3:$L$363))</f>
        <v>19.577733395790943</v>
      </c>
    </row>
    <row r="272" spans="8:16" x14ac:dyDescent="0.3">
      <c r="H272" s="12">
        <v>89</v>
      </c>
      <c r="I272" s="18">
        <f t="shared" si="28"/>
        <v>46.849370381505246</v>
      </c>
      <c r="J272" s="18">
        <f t="shared" si="29"/>
        <v>0.72882342671359024</v>
      </c>
      <c r="K272" s="38">
        <f t="shared" si="30"/>
        <v>-3.5270557365683942E-3</v>
      </c>
      <c r="L272" s="18">
        <f t="shared" si="31"/>
        <v>17.574338015192065</v>
      </c>
      <c r="M272" s="39">
        <f t="shared" si="32"/>
        <v>-4012.6554387478377</v>
      </c>
      <c r="N272" s="12">
        <f t="shared" si="33"/>
        <v>290.52298578769069</v>
      </c>
      <c r="O272" s="18">
        <f t="shared" si="34"/>
        <v>11.079718735154428</v>
      </c>
      <c r="P272" s="12" cm="1">
        <f t="array" ref="P272">MAX(ABS($L$3:$L$363))</f>
        <v>19.577733395790943</v>
      </c>
    </row>
    <row r="273" spans="8:16" x14ac:dyDescent="0.3">
      <c r="H273" s="12">
        <v>90</v>
      </c>
      <c r="I273" s="18">
        <f t="shared" si="28"/>
        <v>47.576392857693158</v>
      </c>
      <c r="J273" s="18">
        <f t="shared" si="29"/>
        <v>0.72518430420364388</v>
      </c>
      <c r="K273" s="38">
        <f t="shared" si="30"/>
        <v>-3.7503833040724577E-3</v>
      </c>
      <c r="L273" s="18">
        <f t="shared" si="31"/>
        <v>17.404423300887451</v>
      </c>
      <c r="M273" s="39">
        <f t="shared" si="32"/>
        <v>-4142.4129974218658</v>
      </c>
      <c r="N273" s="12">
        <f t="shared" si="33"/>
        <v>294.88972590913392</v>
      </c>
      <c r="O273" s="18">
        <f t="shared" si="34"/>
        <v>11.079718735154428</v>
      </c>
      <c r="P273" s="12" cm="1">
        <f t="array" ref="P273">MAX(ABS($L$3:$L$363))</f>
        <v>19.577733395790943</v>
      </c>
    </row>
    <row r="274" spans="8:16" x14ac:dyDescent="0.3">
      <c r="H274" s="12">
        <v>91</v>
      </c>
      <c r="I274" s="18">
        <f t="shared" si="28"/>
        <v>48.299665356443505</v>
      </c>
      <c r="J274" s="18">
        <f t="shared" si="29"/>
        <v>0.72132428352961908</v>
      </c>
      <c r="K274" s="38">
        <f t="shared" si="30"/>
        <v>-3.9688408497637164E-3</v>
      </c>
      <c r="L274" s="18">
        <f t="shared" si="31"/>
        <v>17.229207030644957</v>
      </c>
      <c r="M274" s="39">
        <f t="shared" si="32"/>
        <v>-4267.1236639483441</v>
      </c>
      <c r="N274" s="12">
        <f t="shared" si="33"/>
        <v>299.23394241202703</v>
      </c>
      <c r="O274" s="18">
        <f t="shared" si="34"/>
        <v>11.079718735154428</v>
      </c>
      <c r="P274" s="12" cm="1">
        <f t="array" ref="P274">MAX(ABS($L$3:$L$363))</f>
        <v>19.577733395790943</v>
      </c>
    </row>
    <row r="275" spans="8:16" x14ac:dyDescent="0.3">
      <c r="H275" s="12">
        <v>92</v>
      </c>
      <c r="I275" s="18">
        <f t="shared" si="28"/>
        <v>49.018969425504487</v>
      </c>
      <c r="J275" s="18">
        <f t="shared" si="29"/>
        <v>0.71724826710391076</v>
      </c>
      <c r="K275" s="38">
        <f t="shared" si="30"/>
        <v>-4.1823648471576306E-3</v>
      </c>
      <c r="L275" s="18">
        <f t="shared" si="31"/>
        <v>17.048900256387878</v>
      </c>
      <c r="M275" s="39">
        <f t="shared" si="32"/>
        <v>-4386.7517560143588</v>
      </c>
      <c r="N275" s="12">
        <f t="shared" si="33"/>
        <v>303.55432319909124</v>
      </c>
      <c r="O275" s="18">
        <f t="shared" si="34"/>
        <v>11.079718735154428</v>
      </c>
      <c r="P275" s="12" cm="1">
        <f t="array" ref="P275">MAX(ABS($L$3:$L$363))</f>
        <v>19.577733395790943</v>
      </c>
    </row>
    <row r="276" spans="8:16" x14ac:dyDescent="0.3">
      <c r="H276" s="12">
        <v>93</v>
      </c>
      <c r="I276" s="18">
        <f t="shared" si="28"/>
        <v>49.734091545545049</v>
      </c>
      <c r="J276" s="18">
        <f t="shared" si="29"/>
        <v>0.71296121710038451</v>
      </c>
      <c r="K276" s="38">
        <f t="shared" si="30"/>
        <v>-4.3908993001628184E-3</v>
      </c>
      <c r="L276" s="18">
        <f t="shared" si="31"/>
        <v>16.863715388548368</v>
      </c>
      <c r="M276" s="39">
        <f t="shared" si="32"/>
        <v>-4501.2677482276331</v>
      </c>
      <c r="N276" s="12">
        <f t="shared" si="33"/>
        <v>307.84958580181922</v>
      </c>
      <c r="O276" s="18">
        <f t="shared" si="34"/>
        <v>11.079718735154428</v>
      </c>
      <c r="P276" s="12" cm="1">
        <f t="array" ref="P276">MAX(ABS($L$3:$L$363))</f>
        <v>19.577733395790943</v>
      </c>
    </row>
    <row r="277" spans="8:16" x14ac:dyDescent="0.3">
      <c r="H277" s="12">
        <v>94</v>
      </c>
      <c r="I277" s="18">
        <f t="shared" si="28"/>
        <v>50.444823186151453</v>
      </c>
      <c r="J277" s="18">
        <f t="shared" si="29"/>
        <v>0.70846814792593427</v>
      </c>
      <c r="K277" s="38">
        <f t="shared" si="30"/>
        <v>-4.5943957361366415E-3</v>
      </c>
      <c r="L277" s="18">
        <f t="shared" si="31"/>
        <v>16.673865939491183</v>
      </c>
      <c r="M277" s="39">
        <f t="shared" si="32"/>
        <v>-4610.6482726859967</v>
      </c>
      <c r="N277" s="12">
        <f t="shared" si="33"/>
        <v>312.1184777168101</v>
      </c>
      <c r="O277" s="18">
        <f t="shared" si="34"/>
        <v>11.079718735154428</v>
      </c>
      <c r="P277" s="12" cm="1">
        <f t="array" ref="P277">MAX(ABS($L$3:$L$363))</f>
        <v>19.577733395790943</v>
      </c>
    </row>
    <row r="278" spans="8:16" x14ac:dyDescent="0.3">
      <c r="H278" s="12">
        <v>95</v>
      </c>
      <c r="I278" s="18">
        <f t="shared" si="28"/>
        <v>51.150960854302049</v>
      </c>
      <c r="J278" s="18">
        <f t="shared" si="29"/>
        <v>0.70377411870808115</v>
      </c>
      <c r="K278" s="38">
        <f t="shared" si="30"/>
        <v>-4.7928131807801894E-3</v>
      </c>
      <c r="L278" s="18">
        <f t="shared" si="31"/>
        <v>16.479566267069643</v>
      </c>
      <c r="M278" s="39">
        <f t="shared" si="32"/>
        <v>-4714.8761120665067</v>
      </c>
      <c r="N278" s="12">
        <f t="shared" si="33"/>
        <v>316.3597766969238</v>
      </c>
      <c r="O278" s="18">
        <f t="shared" si="34"/>
        <v>11.079718735154428</v>
      </c>
      <c r="P278" s="12" cm="1">
        <f t="array" ref="P278">MAX(ABS($L$3:$L$363))</f>
        <v>19.577733395790943</v>
      </c>
    </row>
    <row r="279" spans="8:16" x14ac:dyDescent="0.3">
      <c r="H279" s="12">
        <v>96</v>
      </c>
      <c r="I279" s="18">
        <f t="shared" si="28"/>
        <v>51.852306135345238</v>
      </c>
      <c r="J279" s="18">
        <f t="shared" si="29"/>
        <v>0.69888422581667398</v>
      </c>
      <c r="K279" s="38">
        <f t="shared" si="30"/>
        <v>-4.9861181150772553E-3</v>
      </c>
      <c r="L279" s="18">
        <f t="shared" si="31"/>
        <v>16.281031318625036</v>
      </c>
      <c r="M279" s="39">
        <f t="shared" si="32"/>
        <v>-4813.9401852533565</v>
      </c>
      <c r="N279" s="12">
        <f t="shared" si="33"/>
        <v>320.57229099740971</v>
      </c>
      <c r="O279" s="18">
        <f t="shared" si="34"/>
        <v>11.079718735154428</v>
      </c>
      <c r="P279" s="12" cm="1">
        <f t="array" ref="P279">MAX(ABS($L$3:$L$363))</f>
        <v>19.577733395790943</v>
      </c>
    </row>
    <row r="280" spans="8:16" x14ac:dyDescent="0.3">
      <c r="H280" s="12">
        <v>97</v>
      </c>
      <c r="I280" s="18">
        <f t="shared" si="28"/>
        <v>52.548665726523396</v>
      </c>
      <c r="J280" s="18">
        <f t="shared" si="29"/>
        <v>0.69380359543751391</v>
      </c>
      <c r="K280" s="38">
        <f t="shared" si="30"/>
        <v>-5.1742844145639287E-3</v>
      </c>
      <c r="L280" s="18">
        <f t="shared" si="31"/>
        <v>16.078476375739871</v>
      </c>
      <c r="M280" s="39">
        <f t="shared" si="32"/>
        <v>-4907.835525532897</v>
      </c>
      <c r="N280" s="12">
        <f t="shared" si="33"/>
        <v>324.75485957726153</v>
      </c>
      <c r="O280" s="18">
        <f t="shared" si="34"/>
        <v>11.079718735154428</v>
      </c>
      <c r="P280" s="12" cm="1">
        <f t="array" ref="P280">MAX(ABS($L$3:$L$363))</f>
        <v>19.577733395790943</v>
      </c>
    </row>
    <row r="281" spans="8:16" x14ac:dyDescent="0.3">
      <c r="H281" s="12">
        <v>98</v>
      </c>
      <c r="I281" s="18">
        <f t="shared" si="28"/>
        <v>53.239851463103989</v>
      </c>
      <c r="J281" s="18">
        <f t="shared" si="29"/>
        <v>0.68853737621539313</v>
      </c>
      <c r="K281" s="38">
        <f t="shared" si="30"/>
        <v>-5.3572932712952631E-3</v>
      </c>
      <c r="L281" s="18">
        <f t="shared" si="31"/>
        <v>15.872116800053828</v>
      </c>
      <c r="M281" s="39">
        <f t="shared" si="32"/>
        <v>-4996.5632513930623</v>
      </c>
      <c r="N281" s="12">
        <f t="shared" si="33"/>
        <v>328.90635225616955</v>
      </c>
      <c r="O281" s="18">
        <f t="shared" si="34"/>
        <v>11.079718735154428</v>
      </c>
      <c r="P281" s="12" cm="1">
        <f t="array" ref="P281">MAX(ABS($L$3:$L$363))</f>
        <v>19.577733395790943</v>
      </c>
    </row>
    <row r="282" spans="8:16" x14ac:dyDescent="0.3">
      <c r="H282" s="12">
        <v>99</v>
      </c>
      <c r="I282" s="18">
        <f t="shared" si="28"/>
        <v>53.925680337195324</v>
      </c>
      <c r="J282" s="18">
        <f t="shared" si="29"/>
        <v>0.6830907319836399</v>
      </c>
      <c r="K282" s="38">
        <f t="shared" si="30"/>
        <v>-5.5351330989523483E-3</v>
      </c>
      <c r="L282" s="18">
        <f t="shared" si="31"/>
        <v>15.662167780449735</v>
      </c>
      <c r="M282" s="39">
        <f t="shared" si="32"/>
        <v>-5080.130529973525</v>
      </c>
      <c r="N282" s="12">
        <f t="shared" si="33"/>
        <v>333.02566982753575</v>
      </c>
      <c r="O282" s="18">
        <f t="shared" si="34"/>
        <v>11.079718735154428</v>
      </c>
      <c r="P282" s="12" cm="1">
        <f t="array" ref="P282">MAX(ABS($L$3:$L$363))</f>
        <v>19.577733395790943</v>
      </c>
    </row>
    <row r="283" spans="8:16" x14ac:dyDescent="0.3">
      <c r="H283" s="12">
        <v>100</v>
      </c>
      <c r="I283" s="18">
        <f t="shared" si="28"/>
        <v>54.605974509342253</v>
      </c>
      <c r="J283" s="18">
        <f t="shared" si="29"/>
        <v>0.67746883459676932</v>
      </c>
      <c r="K283" s="38">
        <f t="shared" si="30"/>
        <v>-5.7077994216067273E-3</v>
      </c>
      <c r="L283" s="18">
        <f t="shared" si="31"/>
        <v>15.448844081914618</v>
      </c>
      <c r="M283" s="39">
        <f t="shared" si="32"/>
        <v>-5158.5505332218263</v>
      </c>
      <c r="N283" s="12">
        <f t="shared" si="33"/>
        <v>337.1117441281192</v>
      </c>
      <c r="O283" s="18">
        <f t="shared" si="34"/>
        <v>11.079718735154428</v>
      </c>
      <c r="P283" s="12" cm="1">
        <f t="array" ref="P283">MAX(ABS($L$3:$L$363))</f>
        <v>19.577733395790943</v>
      </c>
    </row>
    <row r="284" spans="8:16" x14ac:dyDescent="0.3">
      <c r="H284" s="12">
        <v>101</v>
      </c>
      <c r="I284" s="18">
        <f t="shared" si="28"/>
        <v>55.280561313012548</v>
      </c>
      <c r="J284" s="18">
        <f t="shared" si="29"/>
        <v>0.67167685688230405</v>
      </c>
      <c r="K284" s="38">
        <f t="shared" si="30"/>
        <v>-5.8752947467286152E-3</v>
      </c>
      <c r="L284" s="18">
        <f t="shared" si="31"/>
        <v>15.232359796378407</v>
      </c>
      <c r="M284" s="39">
        <f t="shared" si="32"/>
        <v>-5231.8423868196005</v>
      </c>
      <c r="N284" s="12">
        <f t="shared" si="33"/>
        <v>341.163538064985</v>
      </c>
      <c r="O284" s="18">
        <f t="shared" si="34"/>
        <v>11.079718735154428</v>
      </c>
      <c r="P284" s="12" cm="1">
        <f t="array" ref="P284">MAX(ABS($L$3:$L$363))</f>
        <v>19.577733395790943</v>
      </c>
    </row>
    <row r="285" spans="8:16" x14ac:dyDescent="0.3">
      <c r="H285" s="12">
        <v>102</v>
      </c>
      <c r="I285" s="18">
        <f t="shared" si="28"/>
        <v>55.949273252101364</v>
      </c>
      <c r="J285" s="18">
        <f t="shared" si="29"/>
        <v>0.66571996572719261</v>
      </c>
      <c r="K285" s="38">
        <f t="shared" si="30"/>
        <v>-6.0376284230904869E-3</v>
      </c>
      <c r="L285" s="18">
        <f t="shared" si="31"/>
        <v>15.012928095830116</v>
      </c>
      <c r="M285" s="39">
        <f t="shared" si="32"/>
        <v>-5300.0311119517764</v>
      </c>
      <c r="N285" s="12">
        <f t="shared" si="33"/>
        <v>345.18004560051338</v>
      </c>
      <c r="O285" s="18">
        <f t="shared" si="34"/>
        <v>11.079718735154428</v>
      </c>
      <c r="P285" s="12" cm="1">
        <f t="array" ref="P285">MAX(ABS($L$3:$L$363))</f>
        <v>19.577733395790943</v>
      </c>
    </row>
    <row r="286" spans="8:16" x14ac:dyDescent="0.3">
      <c r="H286" s="12">
        <v>103</v>
      </c>
      <c r="I286" s="18">
        <f t="shared" si="28"/>
        <v>56.611947991595486</v>
      </c>
      <c r="J286" s="18">
        <f t="shared" si="29"/>
        <v>0.65960331531358374</v>
      </c>
      <c r="K286" s="38">
        <f t="shared" si="30"/>
        <v>-6.194816484277923E-3</v>
      </c>
      <c r="L286" s="18">
        <f t="shared" si="31"/>
        <v>14.790760988007996</v>
      </c>
      <c r="M286" s="39">
        <f t="shared" si="32"/>
        <v>-5363.1475600003587</v>
      </c>
      <c r="N286" s="12">
        <f t="shared" si="33"/>
        <v>349.16029169632736</v>
      </c>
      <c r="O286" s="18">
        <f t="shared" si="34"/>
        <v>11.079718735154428</v>
      </c>
      <c r="P286" s="12" cm="1">
        <f t="array" ref="P286">MAX(ABS($L$3:$L$363))</f>
        <v>19.577733395790943</v>
      </c>
    </row>
    <row r="287" spans="8:16" x14ac:dyDescent="0.3">
      <c r="H287" s="12">
        <v>104</v>
      </c>
      <c r="I287" s="18">
        <f t="shared" si="28"/>
        <v>57.268428341553992</v>
      </c>
      <c r="J287" s="18">
        <f t="shared" si="29"/>
        <v>0.65333204051796911</v>
      </c>
      <c r="K287" s="38">
        <f t="shared" si="30"/>
        <v>-6.3468814785745164E-3</v>
      </c>
      <c r="L287" s="18">
        <f t="shared" si="31"/>
        <v>14.566069074956664</v>
      </c>
      <c r="M287" s="39">
        <f t="shared" si="32"/>
        <v>-5421.2283402529301</v>
      </c>
      <c r="N287" s="12">
        <f t="shared" si="33"/>
        <v>353.10333221707469</v>
      </c>
      <c r="O287" s="18">
        <f t="shared" si="34"/>
        <v>11.079718735154428</v>
      </c>
      <c r="P287" s="12" cm="1">
        <f t="array" ref="P287">MAX(ABS($L$3:$L$363))</f>
        <v>19.577733395790943</v>
      </c>
    </row>
    <row r="288" spans="8:16" x14ac:dyDescent="0.3">
      <c r="H288" s="12">
        <v>105</v>
      </c>
      <c r="I288" s="18">
        <f t="shared" si="28"/>
        <v>57.918562234575056</v>
      </c>
      <c r="J288" s="18">
        <f t="shared" si="29"/>
        <v>0.64691125048691522</v>
      </c>
      <c r="K288" s="38">
        <f t="shared" si="30"/>
        <v>-6.4938522860371042E-3</v>
      </c>
      <c r="L288" s="18">
        <f t="shared" si="31"/>
        <v>14.339061314740157</v>
      </c>
      <c r="M288" s="39">
        <f t="shared" si="32"/>
        <v>-5474.3157407245653</v>
      </c>
      <c r="N288" s="12">
        <f t="shared" si="33"/>
        <v>357.00825379508575</v>
      </c>
      <c r="O288" s="18">
        <f t="shared" si="34"/>
        <v>11.079718735154428</v>
      </c>
      <c r="P288" s="12" cm="1">
        <f t="array" ref="P288">MAX(ABS($L$3:$L$363))</f>
        <v>19.577733395790943</v>
      </c>
    </row>
    <row r="289" spans="8:16" x14ac:dyDescent="0.3">
      <c r="H289" s="12">
        <v>106</v>
      </c>
      <c r="I289" s="18">
        <f t="shared" si="28"/>
        <v>58.562202696932289</v>
      </c>
      <c r="J289" s="18">
        <f t="shared" si="29"/>
        <v>0.64034602240176774</v>
      </c>
      <c r="K289" s="38">
        <f t="shared" si="30"/>
        <v>-6.6357639236210462E-3</v>
      </c>
      <c r="L289" s="18">
        <f t="shared" si="31"/>
        <v>14.109944786595735</v>
      </c>
      <c r="M289" s="39">
        <f t="shared" si="32"/>
        <v>-5522.4576422001182</v>
      </c>
      <c r="N289" s="12">
        <f t="shared" si="33"/>
        <v>360.87417365700929</v>
      </c>
      <c r="O289" s="18">
        <f t="shared" si="34"/>
        <v>11.079718735154428</v>
      </c>
      <c r="P289" s="12" cm="1">
        <f t="array" ref="P289">MAX(ABS($L$3:$L$363))</f>
        <v>19.577733395790943</v>
      </c>
    </row>
    <row r="290" spans="8:16" x14ac:dyDescent="0.3">
      <c r="H290" s="12">
        <v>107</v>
      </c>
      <c r="I290" s="18">
        <f t="shared" si="28"/>
        <v>59.199207813574901</v>
      </c>
      <c r="J290" s="18">
        <f t="shared" si="29"/>
        <v>0.63364139544383502</v>
      </c>
      <c r="K290" s="38">
        <f t="shared" si="30"/>
        <v>-6.7726573392528173E-3</v>
      </c>
      <c r="L290" s="18">
        <f t="shared" si="31"/>
        <v>13.878924459808506</v>
      </c>
      <c r="M290" s="39">
        <f t="shared" si="32"/>
        <v>-5565.7074256121159</v>
      </c>
      <c r="N290" s="12">
        <f t="shared" si="33"/>
        <v>364.70023941359113</v>
      </c>
      <c r="O290" s="18">
        <f t="shared" si="34"/>
        <v>11.079718735154428</v>
      </c>
      <c r="P290" s="12" cm="1">
        <f t="array" ref="P290">MAX(ABS($L$3:$L$363))</f>
        <v>19.577733395790943</v>
      </c>
    </row>
    <row r="291" spans="8:16" x14ac:dyDescent="0.3">
      <c r="H291" s="12">
        <v>108</v>
      </c>
      <c r="I291" s="18">
        <f t="shared" si="28"/>
        <v>59.82944068719771</v>
      </c>
      <c r="J291" s="18">
        <f t="shared" si="29"/>
        <v>0.62680236497063824</v>
      </c>
      <c r="K291" s="38">
        <f t="shared" si="30"/>
        <v>-6.9045791957783008E-3</v>
      </c>
      <c r="L291" s="18">
        <f t="shared" si="31"/>
        <v>13.646202966582019</v>
      </c>
      <c r="M291" s="39">
        <f t="shared" si="32"/>
        <v>-5604.1238728775425</v>
      </c>
      <c r="N291" s="12">
        <f t="shared" si="33"/>
        <v>368.48562881383572</v>
      </c>
      <c r="O291" s="18">
        <f t="shared" si="34"/>
        <v>11.079718735154428</v>
      </c>
      <c r="P291" s="12" cm="1">
        <f t="array" ref="P291">MAX(ABS($L$3:$L$363))</f>
        <v>19.577733395790943</v>
      </c>
    </row>
    <row r="292" spans="8:16" x14ac:dyDescent="0.3">
      <c r="H292" s="12">
        <v>109</v>
      </c>
      <c r="I292" s="18">
        <f t="shared" si="28"/>
        <v>60.452769391597194</v>
      </c>
      <c r="J292" s="18">
        <f t="shared" si="29"/>
        <v>0.61983387691287883</v>
      </c>
      <c r="K292" s="38">
        <f t="shared" si="30"/>
        <v>-7.0315816457401847E-3</v>
      </c>
      <c r="L292" s="18">
        <f t="shared" si="31"/>
        <v>13.411980379174656</v>
      </c>
      <c r="M292" s="39">
        <f t="shared" si="32"/>
        <v>-5637.7710613247255</v>
      </c>
      <c r="N292" s="12">
        <f t="shared" si="33"/>
        <v>372.22954946484589</v>
      </c>
      <c r="O292" s="18">
        <f t="shared" si="34"/>
        <v>11.079718735154428</v>
      </c>
      <c r="P292" s="12" cm="1">
        <f t="array" ref="P292">MAX(ABS($L$3:$L$363))</f>
        <v>19.577733395790943</v>
      </c>
    </row>
    <row r="293" spans="8:16" x14ac:dyDescent="0.3">
      <c r="H293" s="12">
        <v>110</v>
      </c>
      <c r="I293" s="18">
        <f t="shared" si="28"/>
        <v>61.069066919538322</v>
      </c>
      <c r="J293" s="18">
        <f t="shared" si="29"/>
        <v>0.61274082240081074</v>
      </c>
      <c r="K293" s="38">
        <f t="shared" si="30"/>
        <v>-7.1537220979563257E-3</v>
      </c>
      <c r="L293" s="18">
        <f t="shared" si="31"/>
        <v>13.176453991566063</v>
      </c>
      <c r="M293" s="39">
        <f t="shared" si="32"/>
        <v>-5666.7182518493055</v>
      </c>
      <c r="N293" s="12">
        <f t="shared" si="33"/>
        <v>375.93123851869473</v>
      </c>
      <c r="O293" s="18">
        <f t="shared" si="34"/>
        <v>11.079718735154428</v>
      </c>
      <c r="P293" s="12" cm="1">
        <f t="array" ref="P293">MAX(ABS($L$3:$L$363))</f>
        <v>19.577733395790943</v>
      </c>
    </row>
    <row r="294" spans="8:16" x14ac:dyDescent="0.3">
      <c r="H294" s="12">
        <v>111</v>
      </c>
      <c r="I294" s="18">
        <f t="shared" si="28"/>
        <v>61.678211125365785</v>
      </c>
      <c r="J294" s="18">
        <f t="shared" si="29"/>
        <v>0.60552803262772248</v>
      </c>
      <c r="K294" s="38">
        <f t="shared" si="30"/>
        <v>-7.2710629768832895E-3</v>
      </c>
      <c r="L294" s="18">
        <f t="shared" si="31"/>
        <v>12.939818105911842</v>
      </c>
      <c r="M294" s="39">
        <f t="shared" si="32"/>
        <v>-5691.0397709458057</v>
      </c>
      <c r="N294" s="12">
        <f t="shared" si="33"/>
        <v>379.58996232772859</v>
      </c>
      <c r="O294" s="18">
        <f t="shared" si="34"/>
        <v>11.079718735154428</v>
      </c>
      <c r="P294" s="12" cm="1">
        <f t="array" ref="P294">MAX(ABS($L$3:$L$363))</f>
        <v>19.577733395790943</v>
      </c>
    </row>
    <row r="295" spans="8:16" x14ac:dyDescent="0.3">
      <c r="H295" s="12">
        <v>112</v>
      </c>
      <c r="I295" s="18">
        <f t="shared" si="28"/>
        <v>62.280084662600217</v>
      </c>
      <c r="J295" s="18">
        <f t="shared" si="29"/>
        <v>0.59820027395725339</v>
      </c>
      <c r="K295" s="38">
        <f t="shared" si="30"/>
        <v>-7.3836714757552109E-3</v>
      </c>
      <c r="L295" s="18">
        <f t="shared" si="31"/>
        <v>12.702263824038537</v>
      </c>
      <c r="M295" s="39">
        <f t="shared" si="32"/>
        <v>-5710.8148867688069</v>
      </c>
      <c r="N295" s="12">
        <f t="shared" si="33"/>
        <v>383.20501606974977</v>
      </c>
      <c r="O295" s="18">
        <f t="shared" si="34"/>
        <v>11.079718735154428</v>
      </c>
      <c r="P295" s="12" cm="1">
        <f t="array" ref="P295">MAX(ABS($L$3:$L$363))</f>
        <v>19.577733395790943</v>
      </c>
    </row>
    <row r="296" spans="8:16" x14ac:dyDescent="0.3">
      <c r="H296" s="12">
        <v>113</v>
      </c>
      <c r="I296" s="18">
        <f t="shared" si="28"/>
        <v>62.874574916765809</v>
      </c>
      <c r="J296" s="18">
        <f t="shared" si="29"/>
        <v>0.5907622432802665</v>
      </c>
      <c r="K296" s="38">
        <f t="shared" si="30"/>
        <v>-7.4916193044881115E-3</v>
      </c>
      <c r="L296" s="18">
        <f t="shared" si="31"/>
        <v>12.463978844224338</v>
      </c>
      <c r="M296" s="39">
        <f t="shared" si="32"/>
        <v>-5726.127679384861</v>
      </c>
      <c r="N296" s="12">
        <f t="shared" si="33"/>
        <v>386.77572334455624</v>
      </c>
      <c r="O296" s="18">
        <f t="shared" si="34"/>
        <v>11.079718735154428</v>
      </c>
      <c r="P296" s="12" cm="1">
        <f t="array" ref="P296">MAX(ABS($L$3:$L$363))</f>
        <v>19.577733395790943</v>
      </c>
    </row>
    <row r="297" spans="8:16" x14ac:dyDescent="0.3">
      <c r="H297" s="12">
        <v>114</v>
      </c>
      <c r="I297" s="18">
        <f t="shared" si="28"/>
        <v>63.461573933701942</v>
      </c>
      <c r="J297" s="18">
        <f t="shared" si="29"/>
        <v>0.5832185636260282</v>
      </c>
      <c r="K297" s="38">
        <f t="shared" si="30"/>
        <v>-7.5949824333338065E-3</v>
      </c>
      <c r="L297" s="18">
        <f t="shared" si="31"/>
        <v>12.225147263504068</v>
      </c>
      <c r="M297" s="39">
        <f t="shared" si="32"/>
        <v>-5737.0669053833308</v>
      </c>
      <c r="N297" s="12">
        <f t="shared" si="33"/>
        <v>390.30143574335722</v>
      </c>
      <c r="O297" s="18">
        <f t="shared" si="34"/>
        <v>11.079718735154428</v>
      </c>
      <c r="P297" s="12" cm="1">
        <f t="array" ref="P297">MAX(ABS($L$3:$L$363))</f>
        <v>19.577733395790943</v>
      </c>
    </row>
    <row r="298" spans="8:16" x14ac:dyDescent="0.3">
      <c r="H298" s="12">
        <v>115</v>
      </c>
      <c r="I298" s="18">
        <f t="shared" si="28"/>
        <v>64.04097834361437</v>
      </c>
      <c r="J298" s="18">
        <f t="shared" si="29"/>
        <v>0.57557378003145054</v>
      </c>
      <c r="K298" s="38">
        <f t="shared" si="30"/>
        <v>-7.6938408332559213E-3</v>
      </c>
      <c r="L298" s="18">
        <f t="shared" si="31"/>
        <v>11.985949385729876</v>
      </c>
      <c r="M298" s="39">
        <f t="shared" si="32"/>
        <v>-5743.7258570211661</v>
      </c>
      <c r="N298" s="12">
        <f t="shared" si="33"/>
        <v>393.78153239260001</v>
      </c>
      <c r="O298" s="18">
        <f t="shared" si="34"/>
        <v>11.079718735154428</v>
      </c>
      <c r="P298" s="12" cm="1">
        <f t="array" ref="P298">MAX(ABS($L$3:$L$363))</f>
        <v>19.577733395790943</v>
      </c>
    </row>
    <row r="299" spans="8:16" x14ac:dyDescent="0.3">
      <c r="H299" s="12">
        <v>116</v>
      </c>
      <c r="I299" s="18">
        <f t="shared" si="28"/>
        <v>64.612689281126279</v>
      </c>
      <c r="J299" s="18">
        <f t="shared" si="29"/>
        <v>0.56783235567119761</v>
      </c>
      <c r="K299" s="38">
        <f t="shared" si="30"/>
        <v>-7.7882782139835662E-3</v>
      </c>
      <c r="L299" s="18">
        <f t="shared" si="31"/>
        <v>11.746561535611631</v>
      </c>
      <c r="M299" s="39">
        <f t="shared" si="32"/>
        <v>-5746.2022160831648</v>
      </c>
      <c r="N299" s="12">
        <f t="shared" si="33"/>
        <v>397.21541947376915</v>
      </c>
      <c r="O299" s="18">
        <f t="shared" si="34"/>
        <v>11.079718735154428</v>
      </c>
      <c r="P299" s="12" cm="1">
        <f t="array" ref="P299">MAX(ABS($L$3:$L$363))</f>
        <v>19.577733395790943</v>
      </c>
    </row>
    <row r="300" spans="8:16" x14ac:dyDescent="0.3">
      <c r="H300" s="12">
        <v>117</v>
      </c>
      <c r="I300" s="18">
        <f t="shared" si="28"/>
        <v>65.176612301590424</v>
      </c>
      <c r="J300" s="18">
        <f t="shared" si="29"/>
        <v>0.55999866825051248</v>
      </c>
      <c r="K300" s="38">
        <f t="shared" si="30"/>
        <v>-7.8783817606760415E-3</v>
      </c>
      <c r="L300" s="18">
        <f t="shared" si="31"/>
        <v>11.507155878953359</v>
      </c>
      <c r="M300" s="39">
        <f t="shared" si="32"/>
        <v>-5744.5979026456735</v>
      </c>
      <c r="N300" s="12">
        <f t="shared" si="33"/>
        <v>400.60252972072914</v>
      </c>
      <c r="O300" s="18">
        <f t="shared" si="34"/>
        <v>11.079718735154428</v>
      </c>
      <c r="P300" s="12" cm="1">
        <f t="array" ref="P300">MAX(ABS($L$3:$L$363))</f>
        <v>19.577733395790943</v>
      </c>
    </row>
    <row r="301" spans="8:16" x14ac:dyDescent="0.3">
      <c r="H301" s="12">
        <v>118</v>
      </c>
      <c r="I301" s="18">
        <f t="shared" si="28"/>
        <v>65.732657293925996</v>
      </c>
      <c r="J301" s="18">
        <f t="shared" si="29"/>
        <v>0.55207700666168935</v>
      </c>
      <c r="K301" s="38">
        <f t="shared" si="30"/>
        <v>-7.9642418701053614E-3</v>
      </c>
      <c r="L301" s="18">
        <f t="shared" si="31"/>
        <v>11.267900249293916</v>
      </c>
      <c r="M301" s="39">
        <f t="shared" si="32"/>
        <v>-5739.0189189378134</v>
      </c>
      <c r="N301" s="12">
        <f t="shared" si="33"/>
        <v>403.94232189619385</v>
      </c>
      <c r="O301" s="18">
        <f t="shared" si="34"/>
        <v>11.079718735154428</v>
      </c>
      <c r="P301" s="12" cm="1">
        <f t="array" ref="P301">MAX(ABS($L$3:$L$363))</f>
        <v>19.577733395790943</v>
      </c>
    </row>
    <row r="302" spans="8:16" x14ac:dyDescent="0.3">
      <c r="H302" s="12">
        <v>119</v>
      </c>
      <c r="I302" s="18">
        <f t="shared" si="28"/>
        <v>66.280738390243613</v>
      </c>
      <c r="J302" s="18">
        <f t="shared" si="29"/>
        <v>0.54407156790424438</v>
      </c>
      <c r="K302" s="38">
        <f t="shared" si="30"/>
        <v>-8.045951887232004E-3</v>
      </c>
      <c r="L302" s="18">
        <f t="shared" si="31"/>
        <v>11.028957981152235</v>
      </c>
      <c r="M302" s="39">
        <f t="shared" si="32"/>
        <v>-5729.5751885001728</v>
      </c>
      <c r="N302" s="12">
        <f t="shared" si="33"/>
        <v>407.23428024890387</v>
      </c>
      <c r="O302" s="18">
        <f t="shared" si="34"/>
        <v>11.079718735154428</v>
      </c>
      <c r="P302" s="12" cm="1">
        <f t="array" ref="P302">MAX(ABS($L$3:$L$363))</f>
        <v>19.577733395790943</v>
      </c>
    </row>
    <row r="303" spans="8:16" x14ac:dyDescent="0.3">
      <c r="H303" s="12">
        <v>120</v>
      </c>
      <c r="I303" s="18">
        <f t="shared" si="28"/>
        <v>66.820773872522579</v>
      </c>
      <c r="J303" s="18">
        <f t="shared" si="29"/>
        <v>0.53598645426795699</v>
      </c>
      <c r="K303" s="38">
        <f t="shared" si="30"/>
        <v>-8.1236078430145225E-3</v>
      </c>
      <c r="L303" s="18">
        <f t="shared" si="31"/>
        <v>10.790487750068587</v>
      </c>
      <c r="M303" s="39">
        <f t="shared" si="32"/>
        <v>-5716.3803908466025</v>
      </c>
      <c r="N303" s="12">
        <f t="shared" si="33"/>
        <v>410.47791395309912</v>
      </c>
      <c r="O303" s="18">
        <f t="shared" si="34"/>
        <v>11.079718735154428</v>
      </c>
      <c r="P303" s="12" cm="1">
        <f t="array" ref="P303">MAX(ABS($L$3:$L$363))</f>
        <v>19.577733395790943</v>
      </c>
    </row>
    <row r="304" spans="8:16" x14ac:dyDescent="0.3">
      <c r="H304" s="12">
        <v>121</v>
      </c>
      <c r="I304" s="18">
        <f t="shared" si="28"/>
        <v>67.352686076601287</v>
      </c>
      <c r="J304" s="18">
        <f t="shared" si="29"/>
        <v>0.52782567077715226</v>
      </c>
      <c r="K304" s="38">
        <f t="shared" si="30"/>
        <v>-8.1973081942548695E-3</v>
      </c>
      <c r="L304" s="18">
        <f t="shared" si="31"/>
        <v>10.552643419625063</v>
      </c>
      <c r="M304" s="39">
        <f t="shared" si="32"/>
        <v>-5699.5517918401192</v>
      </c>
      <c r="N304" s="12">
        <f t="shared" si="33"/>
        <v>413.67275653185243</v>
      </c>
      <c r="O304" s="18">
        <f t="shared" si="34"/>
        <v>11.079718735154428</v>
      </c>
      <c r="P304" s="12" cm="1">
        <f t="array" ref="P304">MAX(ABS($L$3:$L$363))</f>
        <v>19.577733395790943</v>
      </c>
    </row>
    <row r="305" spans="8:16" x14ac:dyDescent="0.3">
      <c r="H305" s="12">
        <v>122</v>
      </c>
      <c r="I305" s="18">
        <f t="shared" si="28"/>
        <v>67.876401293741949</v>
      </c>
      <c r="J305" s="18">
        <f t="shared" si="29"/>
        <v>0.51959312289380066</v>
      </c>
      <c r="K305" s="38">
        <f t="shared" si="30"/>
        <v>-8.2671535662396812E-3</v>
      </c>
      <c r="L305" s="18">
        <f t="shared" si="31"/>
        <v>10.315573895619217</v>
      </c>
      <c r="M305" s="39">
        <f t="shared" si="32"/>
        <v>-5679.2100699990469</v>
      </c>
      <c r="N305" s="12">
        <f t="shared" si="33"/>
        <v>416.81836526583521</v>
      </c>
      <c r="O305" s="18">
        <f t="shared" si="34"/>
        <v>11.079718735154428</v>
      </c>
      <c r="P305" s="12" cm="1">
        <f t="array" ref="P305">MAX(ABS($L$3:$L$363))</f>
        <v>19.577733395790943</v>
      </c>
    </row>
    <row r="306" spans="8:16" x14ac:dyDescent="0.3">
      <c r="H306" s="12">
        <v>123</v>
      </c>
      <c r="I306" s="18">
        <f t="shared" si="28"/>
        <v>68.391849670026602</v>
      </c>
      <c r="J306" s="18">
        <f t="shared" si="29"/>
        <v>0.5112926144762765</v>
      </c>
      <c r="K306" s="38">
        <f t="shared" si="30"/>
        <v>-8.3332464988935297E-3</v>
      </c>
      <c r="L306" s="18">
        <f t="shared" si="31"/>
        <v>10.079422987555908</v>
      </c>
      <c r="M306" s="39">
        <f t="shared" si="32"/>
        <v>-5655.4791389544152</v>
      </c>
      <c r="N306" s="12">
        <f t="shared" si="33"/>
        <v>419.91432058905588</v>
      </c>
      <c r="O306" s="18">
        <f t="shared" si="34"/>
        <v>11.079718735154428</v>
      </c>
      <c r="P306" s="12" cm="1">
        <f t="array" ref="P306">MAX(ABS($L$3:$L$363))</f>
        <v>19.577733395790943</v>
      </c>
    </row>
    <row r="307" spans="8:16" x14ac:dyDescent="0.3">
      <c r="H307" s="12">
        <v>124</v>
      </c>
      <c r="I307" s="18">
        <f t="shared" si="28"/>
        <v>68.898965103837838</v>
      </c>
      <c r="J307" s="18">
        <f t="shared" si="29"/>
        <v>0.50292784598993001</v>
      </c>
      <c r="K307" s="38">
        <f t="shared" si="30"/>
        <v>-8.3956911971134369E-3</v>
      </c>
      <c r="L307" s="18">
        <f t="shared" si="31"/>
        <v>9.8443292776130757</v>
      </c>
      <c r="M307" s="39">
        <f t="shared" si="32"/>
        <v>-5628.4859662842182</v>
      </c>
      <c r="N307" s="12">
        <f t="shared" si="33"/>
        <v>422.96022547309457</v>
      </c>
      <c r="O307" s="18">
        <f t="shared" si="34"/>
        <v>11.079718735154428</v>
      </c>
      <c r="P307" s="12" cm="1">
        <f t="array" ref="P307">MAX(ABS($L$3:$L$363))</f>
        <v>19.577733395790943</v>
      </c>
    </row>
    <row r="308" spans="8:16" x14ac:dyDescent="0.3">
      <c r="H308" s="12">
        <v>125</v>
      </c>
      <c r="I308" s="18">
        <f t="shared" si="28"/>
        <v>69.397685141674302</v>
      </c>
      <c r="J308" s="18">
        <f t="shared" si="29"/>
        <v>0.494502412964969</v>
      </c>
      <c r="K308" s="38">
        <f t="shared" si="30"/>
        <v>-8.4545932859057607E-3</v>
      </c>
      <c r="L308" s="18">
        <f t="shared" si="31"/>
        <v>9.6104259972275035</v>
      </c>
      <c r="M308" s="39">
        <f t="shared" si="32"/>
        <v>-5598.3603889544383</v>
      </c>
      <c r="N308" s="12">
        <f t="shared" si="33"/>
        <v>425.95570480133648</v>
      </c>
      <c r="O308" s="18">
        <f t="shared" si="34"/>
        <v>11.079718735154428</v>
      </c>
      <c r="P308" s="12" cm="1">
        <f t="array" ref="P308">MAX(ABS($L$3:$L$363))</f>
        <v>19.577733395790943</v>
      </c>
    </row>
    <row r="309" spans="8:16" x14ac:dyDescent="0.3">
      <c r="H309" s="12">
        <v>126</v>
      </c>
      <c r="I309" s="18">
        <f t="shared" si="28"/>
        <v>69.887950872545801</v>
      </c>
      <c r="J309" s="18">
        <f t="shared" si="29"/>
        <v>0.48601980469656642</v>
      </c>
      <c r="K309" s="38">
        <f t="shared" si="30"/>
        <v>-8.5100595708967192E-3</v>
      </c>
      <c r="L309" s="18">
        <f t="shared" si="31"/>
        <v>9.3778409114372732</v>
      </c>
      <c r="M309" s="39">
        <f t="shared" si="32"/>
        <v>-5565.2349256008229</v>
      </c>
      <c r="N309" s="12">
        <f t="shared" si="33"/>
        <v>428.90040473467383</v>
      </c>
      <c r="O309" s="18">
        <f t="shared" si="34"/>
        <v>11.079718735154428</v>
      </c>
      <c r="P309" s="12" cm="1">
        <f t="array" ref="P309">MAX(ABS($L$3:$L$363))</f>
        <v>19.577733395790943</v>
      </c>
    </row>
    <row r="310" spans="8:16" x14ac:dyDescent="0.3">
      <c r="H310" s="12">
        <v>127</v>
      </c>
      <c r="I310" s="18">
        <f t="shared" si="28"/>
        <v>70.369706821187009</v>
      </c>
      <c r="J310" s="18">
        <f t="shared" si="29"/>
        <v>0.47748340318154781</v>
      </c>
      <c r="K310" s="38">
        <f t="shared" si="30"/>
        <v>-8.5621978047372982E-3</v>
      </c>
      <c r="L310" s="18">
        <f t="shared" si="31"/>
        <v>9.1466962111074075</v>
      </c>
      <c r="M310" s="39">
        <f t="shared" si="32"/>
        <v>-5529.2445858890715</v>
      </c>
      <c r="N310" s="12">
        <f t="shared" si="33"/>
        <v>431.79399207011113</v>
      </c>
      <c r="O310" s="18">
        <f t="shared" si="34"/>
        <v>11.079718735154428</v>
      </c>
      <c r="P310" s="12" cm="1">
        <f t="array" ref="P310">MAX(ABS($L$3:$L$363))</f>
        <v>19.577733395790943</v>
      </c>
    </row>
    <row r="311" spans="8:16" x14ac:dyDescent="0.3">
      <c r="H311" s="12">
        <v>128</v>
      </c>
      <c r="I311" s="18">
        <f t="shared" si="28"/>
        <v>70.84290084032375</v>
      </c>
      <c r="J311" s="18">
        <f t="shared" si="29"/>
        <v>0.4688964822855326</v>
      </c>
      <c r="K311" s="38">
        <f t="shared" si="30"/>
        <v>-8.6111164598719359E-3</v>
      </c>
      <c r="L311" s="18">
        <f t="shared" si="31"/>
        <v>8.9171084131556348</v>
      </c>
      <c r="M311" s="39">
        <f t="shared" si="32"/>
        <v>-5490.5266771946353</v>
      </c>
      <c r="N311" s="12">
        <f t="shared" si="33"/>
        <v>434.63615359368055</v>
      </c>
      <c r="O311" s="18">
        <f t="shared" si="34"/>
        <v>11.079718735154428</v>
      </c>
      <c r="P311" s="12" cm="1">
        <f t="array" ref="P311">MAX(ABS($L$3:$L$363))</f>
        <v>19.577733395790943</v>
      </c>
    </row>
    <row r="312" spans="8:16" x14ac:dyDescent="0.3">
      <c r="H312" s="12">
        <v>129</v>
      </c>
      <c r="I312" s="18">
        <f t="shared" si="28"/>
        <v>71.307484002219084</v>
      </c>
      <c r="J312" s="18">
        <f t="shared" si="29"/>
        <v>0.46026220713394489</v>
      </c>
      <c r="K312" s="38">
        <f t="shared" si="30"/>
        <v>-8.6569245080891088E-3</v>
      </c>
      <c r="L312" s="18">
        <f t="shared" si="31"/>
        <v>8.689188268884644</v>
      </c>
      <c r="M312" s="39">
        <f t="shared" si="32"/>
        <v>-5449.2206088463972</v>
      </c>
      <c r="N312" s="12">
        <f t="shared" si="33"/>
        <v>437.42659542903158</v>
      </c>
      <c r="O312" s="18">
        <f t="shared" si="34"/>
        <v>11.079718735154428</v>
      </c>
      <c r="P312" s="12" cm="1">
        <f t="array" ref="P312">MAX(ABS($L$3:$L$363))</f>
        <v>19.577733395790943</v>
      </c>
    </row>
    <row r="313" spans="8:16" x14ac:dyDescent="0.3">
      <c r="H313" s="12">
        <v>130</v>
      </c>
      <c r="I313" s="18">
        <f t="shared" si="28"/>
        <v>71.763410489719035</v>
      </c>
      <c r="J313" s="18">
        <f t="shared" si="29"/>
        <v>0.45158363371993043</v>
      </c>
      <c r="K313" s="38">
        <f t="shared" si="30"/>
        <v>-8.6997312072207029E-3</v>
      </c>
      <c r="L313" s="18">
        <f t="shared" si="31"/>
        <v>8.4630406805174268</v>
      </c>
      <c r="M313" s="39">
        <f t="shared" si="32"/>
        <v>-5405.467694181445</v>
      </c>
      <c r="N313" s="12">
        <f t="shared" si="33"/>
        <v>440.16504238301582</v>
      </c>
      <c r="O313" s="18">
        <f t="shared" si="34"/>
        <v>11.079718735154428</v>
      </c>
      <c r="P313" s="12" cm="1">
        <f t="array" ref="P313">MAX(ABS($L$3:$L$363))</f>
        <v>19.577733395790943</v>
      </c>
    </row>
    <row r="314" spans="8:16" x14ac:dyDescent="0.3">
      <c r="H314" s="12">
        <v>131</v>
      </c>
      <c r="I314" s="18">
        <f t="shared" si="28"/>
        <v>72.210637487012221</v>
      </c>
      <c r="J314" s="18">
        <f t="shared" si="29"/>
        <v>0.44286370872186498</v>
      </c>
      <c r="K314" s="38">
        <f t="shared" si="30"/>
        <v>-8.7396458953063992E-3</v>
      </c>
      <c r="L314" s="18">
        <f t="shared" si="31"/>
        <v>8.2387646260215597</v>
      </c>
      <c r="M314" s="39">
        <f t="shared" si="32"/>
        <v>-5359.4109506606319</v>
      </c>
      <c r="N314" s="12">
        <f t="shared" si="33"/>
        <v>442.85123728955119</v>
      </c>
      <c r="O314" s="18">
        <f t="shared" si="34"/>
        <v>11.079718735154428</v>
      </c>
      <c r="P314" s="12" cm="1">
        <f t="array" ref="P314">MAX(ABS($L$3:$L$363))</f>
        <v>19.577733395790943</v>
      </c>
    </row>
    <row r="315" spans="8:16" x14ac:dyDescent="0.3">
      <c r="H315" s="12">
        <v>132</v>
      </c>
      <c r="I315" s="18">
        <f t="shared" si="28"/>
        <v>72.649125070308045</v>
      </c>
      <c r="J315" s="18">
        <f t="shared" si="29"/>
        <v>0.43410526952285167</v>
      </c>
      <c r="K315" s="38">
        <f t="shared" si="30"/>
        <v>-8.7767777924895266E-3</v>
      </c>
      <c r="L315" s="18">
        <f t="shared" si="31"/>
        <v>8.0164530922980113</v>
      </c>
      <c r="M315" s="39">
        <f t="shared" si="32"/>
        <v>-5311.1948982968997</v>
      </c>
      <c r="N315" s="12">
        <f t="shared" si="33"/>
        <v>445.48494035300047</v>
      </c>
      <c r="O315" s="18">
        <f t="shared" si="34"/>
        <v>11.079718735154428</v>
      </c>
      <c r="P315" s="12" cm="1">
        <f t="array" ref="P315">MAX(ABS($L$3:$L$363))</f>
        <v>19.577733395790943</v>
      </c>
    </row>
    <row r="316" spans="8:16" x14ac:dyDescent="0.3">
      <c r="H316" s="12">
        <v>133</v>
      </c>
      <c r="I316" s="18">
        <f t="shared" si="28"/>
        <v>73.078836098632593</v>
      </c>
      <c r="J316" s="18">
        <f t="shared" si="29"/>
        <v>0.42531104442436646</v>
      </c>
      <c r="K316" s="38">
        <f t="shared" si="30"/>
        <v>-8.8112358108620985E-3</v>
      </c>
      <c r="L316" s="18">
        <f t="shared" si="31"/>
        <v>7.7961930167995765</v>
      </c>
      <c r="M316" s="39">
        <f t="shared" si="32"/>
        <v>-5260.9653566503039</v>
      </c>
      <c r="N316" s="12">
        <f t="shared" si="33"/>
        <v>448.0659284922537</v>
      </c>
      <c r="O316" s="18">
        <f t="shared" si="34"/>
        <v>11.079718735154428</v>
      </c>
      <c r="P316" s="12" cm="1">
        <f t="array" ref="P316">MAX(ABS($L$3:$L$363))</f>
        <v>19.577733395790943</v>
      </c>
    </row>
    <row r="317" spans="8:16" x14ac:dyDescent="0.3">
      <c r="H317" s="12">
        <v>134</v>
      </c>
      <c r="I317" s="18">
        <f t="shared" si="28"/>
        <v>73.499736104931543</v>
      </c>
      <c r="J317" s="18">
        <f t="shared" si="29"/>
        <v>0.41648365304600837</v>
      </c>
      <c r="K317" s="38">
        <f t="shared" si="30"/>
        <v>-8.843128372429539E-3</v>
      </c>
      <c r="L317" s="18">
        <f t="shared" si="31"/>
        <v>7.5780652376332132</v>
      </c>
      <c r="M317" s="39">
        <f t="shared" si="32"/>
        <v>-5208.8692406452101</v>
      </c>
      <c r="N317" s="12">
        <f t="shared" si="33"/>
        <v>450.59399468665606</v>
      </c>
      <c r="O317" s="18">
        <f t="shared" si="34"/>
        <v>11.079718735154428</v>
      </c>
      <c r="P317" s="12" cm="1">
        <f t="array" ref="P317">MAX(ABS($L$3:$L$363))</f>
        <v>19.577733395790943</v>
      </c>
    </row>
    <row r="318" spans="8:16" x14ac:dyDescent="0.3">
      <c r="H318" s="12">
        <v>135</v>
      </c>
      <c r="I318" s="18">
        <f t="shared" si="28"/>
        <v>73.911793187662823</v>
      </c>
      <c r="J318" s="18">
        <f t="shared" si="29"/>
        <v>0.40762560690317373</v>
      </c>
      <c r="K318" s="38">
        <f t="shared" si="30"/>
        <v>-8.8725632353198729E-3</v>
      </c>
      <c r="L318" s="18">
        <f t="shared" si="31"/>
        <v>7.3621444521901358</v>
      </c>
      <c r="M318" s="39">
        <f t="shared" si="32"/>
        <v>-5155.0543554665846</v>
      </c>
      <c r="N318" s="12">
        <f t="shared" si="33"/>
        <v>453.06894732487757</v>
      </c>
      <c r="O318" s="18">
        <f t="shared" si="34"/>
        <v>11.079718735154428</v>
      </c>
      <c r="P318" s="12" cm="1">
        <f t="array" ref="P318">MAX(ABS($L$3:$L$363))</f>
        <v>19.577733395790943</v>
      </c>
    </row>
    <row r="319" spans="8:16" x14ac:dyDescent="0.3">
      <c r="H319" s="12">
        <v>136</v>
      </c>
      <c r="I319" s="18">
        <f t="shared" si="28"/>
        <v>74.314977903052181</v>
      </c>
      <c r="J319" s="18">
        <f t="shared" si="29"/>
        <v>0.39873931015436098</v>
      </c>
      <c r="K319" s="38">
        <f t="shared" si="30"/>
        <v>-8.8996473283183813E-3</v>
      </c>
      <c r="L319" s="18">
        <f t="shared" si="31"/>
        <v>7.1484991843365444</v>
      </c>
      <c r="M319" s="39">
        <f t="shared" si="32"/>
        <v>-5099.669190793149</v>
      </c>
      <c r="N319" s="12">
        <f t="shared" si="33"/>
        <v>455.49060955776338</v>
      </c>
      <c r="O319" s="18">
        <f t="shared" si="34"/>
        <v>11.079718735154428</v>
      </c>
      <c r="P319" s="12" cm="1">
        <f t="array" ref="P319">MAX(ABS($L$3:$L$363))</f>
        <v>19.577733395790943</v>
      </c>
    </row>
    <row r="320" spans="8:16" x14ac:dyDescent="0.3">
      <c r="H320" s="12">
        <v>137</v>
      </c>
      <c r="I320" s="18">
        <f t="shared" si="28"/>
        <v>74.70926315817745</v>
      </c>
      <c r="J320" s="18">
        <f t="shared" si="29"/>
        <v>0.38982706050976279</v>
      </c>
      <c r="K320" s="38">
        <f t="shared" si="30"/>
        <v>-8.9244865937668921E-3</v>
      </c>
      <c r="L320" s="18">
        <f t="shared" si="31"/>
        <v>6.9371917601873765</v>
      </c>
      <c r="M320" s="39">
        <f t="shared" si="32"/>
        <v>-5042.8627146259787</v>
      </c>
      <c r="N320" s="12">
        <f t="shared" si="33"/>
        <v>457.85881865616278</v>
      </c>
      <c r="O320" s="18">
        <f t="shared" si="34"/>
        <v>11.079718735154428</v>
      </c>
      <c r="P320" s="12" cm="1">
        <f t="array" ref="P320">MAX(ABS($L$3:$L$363))</f>
        <v>19.577733395790943</v>
      </c>
    </row>
    <row r="321" spans="8:16" x14ac:dyDescent="0.3">
      <c r="H321" s="12">
        <v>138</v>
      </c>
      <c r="I321" s="18">
        <f t="shared" si="28"/>
        <v>75.094624105038662</v>
      </c>
      <c r="J321" s="18">
        <f t="shared" si="29"/>
        <v>0.38089105029277259</v>
      </c>
      <c r="K321" s="38">
        <f t="shared" si="30"/>
        <v>-8.9471858388271916E-3</v>
      </c>
      <c r="L321" s="18">
        <f t="shared" si="31"/>
        <v>6.7282782924743758</v>
      </c>
      <c r="M321" s="39">
        <f t="shared" si="32"/>
        <v>-4984.7841669713689</v>
      </c>
      <c r="N321" s="12">
        <f t="shared" si="33"/>
        <v>460.17342537467812</v>
      </c>
      <c r="O321" s="18">
        <f t="shared" si="34"/>
        <v>11.079718735154428</v>
      </c>
      <c r="P321" s="12" cm="1">
        <f t="array" ref="P321">MAX(ABS($L$3:$L$363))</f>
        <v>19.577733395790943</v>
      </c>
    </row>
    <row r="322" spans="8:16" x14ac:dyDescent="0.3">
      <c r="H322" s="12">
        <v>139</v>
      </c>
      <c r="I322" s="18">
        <f t="shared" si="28"/>
        <v>75.471038035762589</v>
      </c>
      <c r="J322" s="18">
        <f t="shared" si="29"/>
        <v>0.37193336764606155</v>
      </c>
      <c r="K322" s="38">
        <f t="shared" si="30"/>
        <v>-8.9678485950707119E-3</v>
      </c>
      <c r="L322" s="18">
        <f t="shared" si="31"/>
        <v>6.5218086735093381</v>
      </c>
      <c r="M322" s="39">
        <f t="shared" si="32"/>
        <v>-4925.5828536369563</v>
      </c>
      <c r="N322" s="12">
        <f t="shared" si="33"/>
        <v>462.43429332222894</v>
      </c>
      <c r="O322" s="18">
        <f t="shared" si="34"/>
        <v>11.079718735154428</v>
      </c>
      <c r="P322" s="12" cm="1">
        <f t="array" ref="P322">MAX(ABS($L$3:$L$363))</f>
        <v>19.577733395790943</v>
      </c>
    </row>
    <row r="323" spans="8:16" x14ac:dyDescent="0.3">
      <c r="H323" s="12">
        <v>140</v>
      </c>
      <c r="I323" s="18">
        <f t="shared" si="28"/>
        <v>75.838484279082095</v>
      </c>
      <c r="J323" s="18">
        <f t="shared" si="29"/>
        <v>0.36295599787393196</v>
      </c>
      <c r="K323" s="38">
        <f t="shared" si="30"/>
        <v>-8.9865769863215796E-3</v>
      </c>
      <c r="L323" s="18">
        <f t="shared" si="31"/>
        <v>6.3178265767322896</v>
      </c>
      <c r="M323" s="39">
        <f t="shared" si="32"/>
        <v>-4865.4079403996993</v>
      </c>
      <c r="N323" s="12">
        <f t="shared" si="33"/>
        <v>464.6412983402721</v>
      </c>
      <c r="O323" s="18">
        <f t="shared" si="34"/>
        <v>11.079718735154428</v>
      </c>
      <c r="P323" s="12" cm="1">
        <f t="array" ref="P323">MAX(ABS($L$3:$L$363))</f>
        <v>19.577733395790943</v>
      </c>
    </row>
    <row r="324" spans="8:16" x14ac:dyDescent="0.3">
      <c r="H324" s="12">
        <v>141</v>
      </c>
      <c r="I324" s="18">
        <f t="shared" ref="I324:I363" si="35" xml:space="preserve"> ($C$5/2)*(1 - COS(RADIANS(H324))) + ($C$8 - SQRT($C$8^2 - (($C$5/2)*SIN(RADIANS(H324)))^2))</f>
        <v>76.196944098222872</v>
      </c>
      <c r="J324" s="18">
        <f t="shared" ref="J324:J363" si="36">(
 ($C$5/2)*SIN(RADIANS(H324))
 +
 (($C$5/2)^2 * SIN(RADIANS(H324)) * COS(RADIANS(H324))) /
   SQRT($C$8^2 - (($C$5/2)*SIN(RADIANS(H324)))^2)
) * (PI()/180)</f>
        <v>0.35396082491274117</v>
      </c>
      <c r="K324" s="38">
        <f t="shared" ref="K324:K363" si="37">(
 ($C$5/2)*COS(RADIANS(H324))
 +
 ( ($C$5/2)^2 * COS(2*RADIANS(H324)) ) / SQRT($C$8^2 - (($C$5/2)*SIN(RADIANS(H324)))^2)
 +
 ( ($C$5/2)^4 * (SIN(RADIANS(H324))^2) * (COS(RADIANS(H324))^2) ) / ( SQRT($C$8^2 - (($C$5/2)*SIN(RADIANS(H324)))^2)^3 )
) * (PI()/180)^2</f>
        <v>-9.0034716046476296E-3</v>
      </c>
      <c r="L324" s="18">
        <f t="shared" ref="L324:L363" si="38">(($C$5/2)/1000)*($C$11*2*PI()/60)*(SIN(RADIANS(H324))+(($C$5/2)/$C$8)*SIN(2*RADIANS(H324)))</f>
        <v>6.11636946682375</v>
      </c>
      <c r="M324" s="39">
        <f t="shared" ref="M324:M363" si="39">(($C$5/2)/1000)*($C$11*2*PI()/60)^2*(COS(RADIANS(H324))+2*(($C$5/2)/$C$8)*COS(2*RADIANS(H324)))</f>
        <v>-4804.4082478038026</v>
      </c>
      <c r="N324" s="12">
        <f t="shared" ref="N324:N363" si="40">(((PI()*$C$4^2/4*(($C$5/2)*(1-COS(RADIANS(H324)))+$C$8-SQRT($C$8^2-($C$5/2)^2*SIN(RADIANS(H324))^2)))/1000)*4+$C$6)/4</f>
        <v>466.79432788947526</v>
      </c>
      <c r="O324" s="18">
        <f t="shared" ref="O324:O363" si="41">$C$10</f>
        <v>11.079718735154428</v>
      </c>
      <c r="P324" s="12" cm="1">
        <f t="array" ref="P324">MAX(ABS($L$3:$L$363))</f>
        <v>19.577733395790943</v>
      </c>
    </row>
    <row r="325" spans="8:16" x14ac:dyDescent="0.3">
      <c r="H325" s="12">
        <v>142</v>
      </c>
      <c r="I325" s="18">
        <f t="shared" si="35"/>
        <v>76.546400590320715</v>
      </c>
      <c r="J325" s="18">
        <f t="shared" si="36"/>
        <v>0.3449496329213198</v>
      </c>
      <c r="K325" s="38">
        <f t="shared" si="37"/>
        <v>-9.0186313943638446E-3</v>
      </c>
      <c r="L325" s="18">
        <f t="shared" si="38"/>
        <v>5.9174686183495551</v>
      </c>
      <c r="M325" s="39">
        <f t="shared" si="39"/>
        <v>-4742.7320468457538</v>
      </c>
      <c r="N325" s="12">
        <f t="shared" si="40"/>
        <v>468.89328044558306</v>
      </c>
      <c r="O325" s="18">
        <f t="shared" si="41"/>
        <v>11.079718735154428</v>
      </c>
      <c r="P325" s="12" cm="1">
        <f t="array" ref="P325">MAX(ABS($L$3:$L$363))</f>
        <v>19.577733395790943</v>
      </c>
    </row>
    <row r="326" spans="8:16" x14ac:dyDescent="0.3">
      <c r="H326" s="12">
        <v>143</v>
      </c>
      <c r="I326" s="18">
        <f t="shared" si="35"/>
        <v>76.88683858748648</v>
      </c>
      <c r="J326" s="18">
        <f t="shared" si="36"/>
        <v>0.33592410798344208</v>
      </c>
      <c r="K326" s="38">
        <f t="shared" si="37"/>
        <v>-9.0321535438852209E-3</v>
      </c>
      <c r="L326" s="18">
        <f t="shared" si="38"/>
        <v>5.7211491428958015</v>
      </c>
      <c r="M326" s="39">
        <f t="shared" si="39"/>
        <v>-4680.5268558023572</v>
      </c>
      <c r="N326" s="12">
        <f t="shared" si="40"/>
        <v>470.93806490518114</v>
      </c>
      <c r="O326" s="18">
        <f t="shared" si="41"/>
        <v>11.079718735154428</v>
      </c>
      <c r="P326" s="12" cm="1">
        <f t="array" ref="P326">MAX(ABS($L$3:$L$363))</f>
        <v>19.577733395790943</v>
      </c>
    </row>
    <row r="327" spans="8:16" x14ac:dyDescent="0.3">
      <c r="H327" s="12">
        <v>144</v>
      </c>
      <c r="I327" s="18">
        <f t="shared" si="35"/>
        <v>77.218244559625887</v>
      </c>
      <c r="J327" s="18">
        <f t="shared" si="36"/>
        <v>0.32688583991460141</v>
      </c>
      <c r="K327" s="38">
        <f t="shared" si="37"/>
        <v>-9.0441333852409548E-3</v>
      </c>
      <c r="L327" s="18">
        <f t="shared" si="38"/>
        <v>5.5274300246411343</v>
      </c>
      <c r="M327" s="39">
        <f t="shared" si="39"/>
        <v>-4617.9392384562325</v>
      </c>
      <c r="N327" s="12">
        <f t="shared" si="40"/>
        <v>472.9286000019984</v>
      </c>
      <c r="O327" s="18">
        <f t="shared" si="41"/>
        <v>11.079718735154428</v>
      </c>
      <c r="P327" s="12" cm="1">
        <f t="array" ref="P327">MAX(ABS($L$3:$L$363))</f>
        <v>19.577733395790943</v>
      </c>
    </row>
    <row r="328" spans="8:16" x14ac:dyDescent="0.3">
      <c r="H328" s="12">
        <v>145</v>
      </c>
      <c r="I328" s="18">
        <f t="shared" si="35"/>
        <v>77.540606519115386</v>
      </c>
      <c r="J328" s="18">
        <f t="shared" si="36"/>
        <v>0.31783632416552293</v>
      </c>
      <c r="K328" s="38">
        <f t="shared" si="37"/>
        <v>-9.0546643010394334E-3</v>
      </c>
      <c r="L328" s="18">
        <f t="shared" si="38"/>
        <v>5.3363241643027193</v>
      </c>
      <c r="M328" s="39">
        <f t="shared" si="39"/>
        <v>-4555.1146039712476</v>
      </c>
      <c r="N328" s="12">
        <f t="shared" si="40"/>
        <v>474.86481373435919</v>
      </c>
      <c r="O328" s="18">
        <f t="shared" si="41"/>
        <v>11.079718735154428</v>
      </c>
      <c r="P328" s="12" cm="1">
        <f t="array" ref="P328">MAX(ABS($L$3:$L$363))</f>
        <v>19.577733395790943</v>
      </c>
    </row>
    <row r="329" spans="8:16" x14ac:dyDescent="0.3">
      <c r="H329" s="12">
        <v>146</v>
      </c>
      <c r="I329" s="18">
        <f t="shared" si="35"/>
        <v>77.853913927426561</v>
      </c>
      <c r="J329" s="18">
        <f t="shared" si="36"/>
        <v>0.3087769638150854</v>
      </c>
      <c r="K329" s="38">
        <f t="shared" si="37"/>
        <v>-9.0638376386533871E-3</v>
      </c>
      <c r="L329" s="18">
        <f t="shared" si="38"/>
        <v>5.1478384313821106</v>
      </c>
      <c r="M329" s="39">
        <f t="shared" si="39"/>
        <v>-4492.1970086683332</v>
      </c>
      <c r="N329" s="12">
        <f t="shared" si="40"/>
        <v>476.74664280433717</v>
      </c>
      <c r="O329" s="18">
        <f t="shared" si="41"/>
        <v>11.079718735154428</v>
      </c>
      <c r="P329" s="12" cm="1">
        <f t="array" ref="P329">MAX(ABS($L$3:$L$363))</f>
        <v>19.577733395790943</v>
      </c>
    </row>
    <row r="330" spans="8:16" x14ac:dyDescent="0.3">
      <c r="H330" s="12">
        <v>147</v>
      </c>
      <c r="I330" s="18">
        <f t="shared" si="35"/>
        <v>78.158157603785355</v>
      </c>
      <c r="J330" s="18">
        <f t="shared" si="36"/>
        <v>0.29970907164554672</v>
      </c>
      <c r="K330" s="38">
        <f t="shared" si="37"/>
        <v>-9.0717426313770867E-3</v>
      </c>
      <c r="L330" s="18">
        <f t="shared" si="38"/>
        <v>4.961973724626457</v>
      </c>
      <c r="M330" s="39">
        <f t="shared" si="39"/>
        <v>-4429.3289599495729</v>
      </c>
      <c r="N330" s="12">
        <f t="shared" si="40"/>
        <v>478.57403206913341</v>
      </c>
      <c r="O330" s="18">
        <f t="shared" si="41"/>
        <v>11.079718735154428</v>
      </c>
      <c r="P330" s="12" cm="1">
        <f t="array" ref="P330">MAX(ABS($L$3:$L$363))</f>
        <v>19.577733395790943</v>
      </c>
    </row>
    <row r="331" spans="8:16" x14ac:dyDescent="0.3">
      <c r="H331" s="12">
        <v>148</v>
      </c>
      <c r="I331" s="18">
        <f t="shared" si="35"/>
        <v>78.453329635944854</v>
      </c>
      <c r="J331" s="18">
        <f t="shared" si="36"/>
        <v>0.29063387229323806</v>
      </c>
      <c r="K331" s="38">
        <f t="shared" si="37"/>
        <v>-9.0784663262921065E-3</v>
      </c>
      <c r="L331" s="18">
        <f t="shared" si="38"/>
        <v>4.778725040610599</v>
      </c>
      <c r="M331" s="39">
        <f t="shared" si="39"/>
        <v>-4366.6512226157229</v>
      </c>
      <c r="N331" s="12">
        <f t="shared" si="40"/>
        <v>480.34693400514698</v>
      </c>
      <c r="O331" s="18">
        <f t="shared" si="41"/>
        <v>11.079718735154428</v>
      </c>
      <c r="P331" s="12" cm="1">
        <f t="array" ref="P331">MAX(ABS($L$3:$L$363))</f>
        <v>19.577733395790943</v>
      </c>
    </row>
    <row r="332" spans="8:16" x14ac:dyDescent="0.3">
      <c r="H332" s="12">
        <v>149</v>
      </c>
      <c r="I332" s="18">
        <f t="shared" si="35"/>
        <v>78.739423293143687</v>
      </c>
      <c r="J332" s="18">
        <f t="shared" si="36"/>
        <v>0.28155250446815228</v>
      </c>
      <c r="K332" s="38">
        <f t="shared" si="37"/>
        <v>-9.0840935185654056E-3</v>
      </c>
      <c r="L332" s="18">
        <f t="shared" si="38"/>
        <v>4.598081550335186</v>
      </c>
      <c r="M332" s="39">
        <f t="shared" si="39"/>
        <v>-4304.3026278192583</v>
      </c>
      <c r="N332" s="12">
        <f t="shared" si="40"/>
        <v>482.06530818517382</v>
      </c>
      <c r="O332" s="18">
        <f t="shared" si="41"/>
        <v>11.079718735154428</v>
      </c>
      <c r="P332" s="12" cm="1">
        <f t="array" ref="P332">MAX(ABS($L$3:$L$363))</f>
        <v>19.577733395790943</v>
      </c>
    </row>
    <row r="333" spans="8:16" x14ac:dyDescent="0.3">
      <c r="H333" s="12">
        <v>150</v>
      </c>
      <c r="I333" s="18">
        <f t="shared" si="35"/>
        <v>79.016432941315657</v>
      </c>
      <c r="J333" s="18">
        <f t="shared" si="36"/>
        <v>0.27246602323613545</v>
      </c>
      <c r="K333" s="38">
        <f t="shared" si="37"/>
        <v>-9.0887066918926597E-3</v>
      </c>
      <c r="L333" s="18">
        <f t="shared" si="38"/>
        <v>4.420026683725963</v>
      </c>
      <c r="M333" s="39">
        <f t="shared" si="39"/>
        <v>-4242.4198848916385</v>
      </c>
      <c r="N333" s="12">
        <f t="shared" si="40"/>
        <v>483.72912076912866</v>
      </c>
      <c r="O333" s="18">
        <f t="shared" si="41"/>
        <v>11.079718735154428</v>
      </c>
      <c r="P333" s="12" cm="1">
        <f t="array" ref="P333">MAX(ABS($L$3:$L$363))</f>
        <v>19.577733395790943</v>
      </c>
    </row>
    <row r="334" spans="8:16" x14ac:dyDescent="0.3">
      <c r="H334" s="12">
        <v>151</v>
      </c>
      <c r="I334" s="18">
        <f t="shared" si="35"/>
        <v>79.28435396061073</v>
      </c>
      <c r="J334" s="18">
        <f t="shared" si="36"/>
        <v>0.26337540235768803</v>
      </c>
      <c r="K334" s="38">
        <f t="shared" si="37"/>
        <v>-9.0923859647913472E-3</v>
      </c>
      <c r="L334" s="18">
        <f t="shared" si="38"/>
        <v>4.2445382219097212</v>
      </c>
      <c r="M334" s="39">
        <f t="shared" si="39"/>
        <v>-4181.1373962798798</v>
      </c>
      <c r="N334" s="12">
        <f t="shared" si="40"/>
        <v>485.33834400864703</v>
      </c>
      <c r="O334" s="18">
        <f t="shared" si="41"/>
        <v>11.079718735154428</v>
      </c>
      <c r="P334" s="12" cm="1">
        <f t="array" ref="P334">MAX(ABS($L$3:$L$363))</f>
        <v>19.577733395790943</v>
      </c>
    </row>
    <row r="335" spans="8:16" x14ac:dyDescent="0.3">
      <c r="H335" s="12">
        <v>152</v>
      </c>
      <c r="I335" s="18">
        <f t="shared" si="35"/>
        <v>79.543182665280355</v>
      </c>
      <c r="J335" s="18">
        <f t="shared" si="36"/>
        <v>0.25428153667767067</v>
      </c>
      <c r="K335" s="38">
        <f t="shared" si="37"/>
        <v>-9.0952090424413524E-3</v>
      </c>
      <c r="L335" s="18">
        <f t="shared" si="38"/>
        <v>4.0715883971323263</v>
      </c>
      <c r="M335" s="39">
        <f t="shared" si="39"/>
        <v>-4120.5870758234951</v>
      </c>
      <c r="N335" s="12">
        <f t="shared" si="40"/>
        <v>486.89295576589063</v>
      </c>
      <c r="O335" s="18">
        <f t="shared" si="41"/>
        <v>11.079718735154428</v>
      </c>
      <c r="P335" s="12" cm="1">
        <f t="array" ref="P335">MAX(ABS($L$3:$L$363))</f>
        <v>19.577733395790943</v>
      </c>
    </row>
    <row r="336" spans="8:16" x14ac:dyDescent="0.3">
      <c r="H336" s="12">
        <v>153</v>
      </c>
      <c r="I336" s="18">
        <f t="shared" si="35"/>
        <v>79.792916225976001</v>
      </c>
      <c r="J336" s="18">
        <f t="shared" si="36"/>
        <v>0.24518524456052695</v>
      </c>
      <c r="K336" s="38">
        <f t="shared" si="37"/>
        <v>-9.0972511737665365E-3</v>
      </c>
      <c r="L336" s="18">
        <f t="shared" si="38"/>
        <v>3.9011440001750972</v>
      </c>
      <c r="M336" s="39">
        <f t="shared" si="39"/>
        <v>-4060.8981705987417</v>
      </c>
      <c r="N336" s="12">
        <f t="shared" si="40"/>
        <v>488.39293904684587</v>
      </c>
      <c r="O336" s="18">
        <f t="shared" si="41"/>
        <v>11.079718735154428</v>
      </c>
      <c r="P336" s="12" cm="1">
        <f t="array" ref="P336">MAX(ABS($L$3:$L$363))</f>
        <v>19.577733395790943</v>
      </c>
    </row>
    <row r="337" spans="8:16" x14ac:dyDescent="0.3">
      <c r="H337" s="12">
        <v>154</v>
      </c>
      <c r="I337" s="18">
        <f t="shared" si="35"/>
        <v>80.033552594503334</v>
      </c>
      <c r="J337" s="18">
        <f t="shared" si="36"/>
        <v>0.23608727036592872</v>
      </c>
      <c r="K337" s="38">
        <f t="shared" si="37"/>
        <v>-9.098585113447643E-3</v>
      </c>
      <c r="L337" s="18">
        <f t="shared" si="38"/>
        <v>3.7331664951160675</v>
      </c>
      <c r="M337" s="39">
        <f t="shared" si="39"/>
        <v>-4002.1970865524722</v>
      </c>
      <c r="N337" s="12">
        <f t="shared" si="40"/>
        <v>489.83828154937277</v>
      </c>
      <c r="O337" s="18">
        <f t="shared" si="41"/>
        <v>11.079718735154428</v>
      </c>
      <c r="P337" s="12" cm="1">
        <f t="array" ref="P337">MAX(ABS($L$3:$L$363))</f>
        <v>19.577733395790943</v>
      </c>
    </row>
    <row r="338" spans="8:16" x14ac:dyDescent="0.3">
      <c r="H338" s="12">
        <v>155</v>
      </c>
      <c r="I338" s="18">
        <f t="shared" si="35"/>
        <v>80.265090431070263</v>
      </c>
      <c r="J338" s="18">
        <f t="shared" si="36"/>
        <v>0.22698828696007653</v>
      </c>
      <c r="K338" s="38">
        <f t="shared" si="37"/>
        <v>-9.0992810885561076E-3</v>
      </c>
      <c r="L338" s="18">
        <f t="shared" si="38"/>
        <v>3.5676121412738424</v>
      </c>
      <c r="M338" s="39">
        <f t="shared" si="39"/>
        <v>-3944.6072181432455</v>
      </c>
      <c r="N338" s="12">
        <f t="shared" si="40"/>
        <v>491.22897522623185</v>
      </c>
      <c r="O338" s="18">
        <f t="shared" si="41"/>
        <v>11.079718735154428</v>
      </c>
      <c r="P338" s="12" cm="1">
        <f t="array" ref="P338">MAX(ABS($L$3:$L$363))</f>
        <v>19.577733395790943</v>
      </c>
    </row>
    <row r="339" spans="8:16" x14ac:dyDescent="0.3">
      <c r="H339" s="12">
        <v>156</v>
      </c>
      <c r="I339" s="18">
        <f t="shared" si="35"/>
        <v>80.487529034062391</v>
      </c>
      <c r="J339" s="18">
        <f t="shared" si="36"/>
        <v>0.21788889825818133</v>
      </c>
      <c r="K339" s="38">
        <f t="shared" si="37"/>
        <v>-9.0994067694987173E-3</v>
      </c>
      <c r="L339" s="18">
        <f t="shared" si="38"/>
        <v>3.4044321221624974</v>
      </c>
      <c r="M339" s="39">
        <f t="shared" si="39"/>
        <v>-3888.2487822021722</v>
      </c>
      <c r="N339" s="12">
        <f t="shared" si="40"/>
        <v>492.56501586329256</v>
      </c>
      <c r="O339" s="18">
        <f t="shared" si="41"/>
        <v>11.079718735154428</v>
      </c>
      <c r="P339" s="12" cm="1">
        <f t="array" ref="P339">MAX(ABS($L$3:$L$363))</f>
        <v>19.577733395790943</v>
      </c>
    </row>
    <row r="340" spans="8:16" x14ac:dyDescent="0.3">
      <c r="H340" s="12">
        <v>157</v>
      </c>
      <c r="I340" s="18">
        <f t="shared" si="35"/>
        <v>80.700868272374663</v>
      </c>
      <c r="J340" s="18">
        <f t="shared" si="36"/>
        <v>0.20878964179397694</v>
      </c>
      <c r="K340" s="38">
        <f t="shared" si="37"/>
        <v>-9.0990272449651705E-3</v>
      </c>
      <c r="L340" s="18">
        <f t="shared" si="38"/>
        <v>3.2435726812774628</v>
      </c>
      <c r="M340" s="39">
        <f t="shared" si="39"/>
        <v>-3833.2386562207666</v>
      </c>
      <c r="N340" s="12">
        <f t="shared" si="40"/>
        <v>493.84640267309396</v>
      </c>
      <c r="O340" s="18">
        <f t="shared" si="41"/>
        <v>11.079718735154428</v>
      </c>
      <c r="P340" s="12" cm="1">
        <f t="array" ref="P340">MAX(ABS($L$3:$L$363))</f>
        <v>19.577733395790943</v>
      </c>
    </row>
    <row r="341" spans="8:16" x14ac:dyDescent="0.3">
      <c r="H341" s="12">
        <v>158</v>
      </c>
      <c r="I341" s="18">
        <f t="shared" si="35"/>
        <v>80.905108520324347</v>
      </c>
      <c r="J341" s="18">
        <f t="shared" si="36"/>
        <v>0.19969099131241022</v>
      </c>
      <c r="K341" s="38">
        <f t="shared" si="37"/>
        <v>-9.0982050005740441E-3</v>
      </c>
      <c r="L341" s="18">
        <f t="shared" si="38"/>
        <v>3.0849752645236728</v>
      </c>
      <c r="M341" s="39">
        <f t="shared" si="39"/>
        <v>-3779.6902212674577</v>
      </c>
      <c r="N341" s="12">
        <f t="shared" si="40"/>
        <v>495.07313790391083</v>
      </c>
      <c r="O341" s="18">
        <f t="shared" si="41"/>
        <v>11.079718735154428</v>
      </c>
      <c r="P341" s="12" cm="1">
        <f t="array" ref="P341">MAX(ABS($L$3:$L$363))</f>
        <v>19.577733395790943</v>
      </c>
    </row>
    <row r="342" spans="8:16" x14ac:dyDescent="0.3">
      <c r="H342" s="12">
        <v>159</v>
      </c>
      <c r="I342" s="18">
        <f t="shared" si="35"/>
        <v>81.100250595167054</v>
      </c>
      <c r="J342" s="18">
        <f t="shared" si="36"/>
        <v>0.1905933593819594</v>
      </c>
      <c r="K342" s="38">
        <f t="shared" si="37"/>
        <v>-9.0969999009173404E-3</v>
      </c>
      <c r="L342" s="18">
        <f t="shared" si="38"/>
        <v>2.9285766690889803</v>
      </c>
      <c r="M342" s="39">
        <f t="shared" si="39"/>
        <v>-3727.7132097286021</v>
      </c>
      <c r="N342" s="12">
        <f t="shared" si="40"/>
        <v>496.24522646445348</v>
      </c>
      <c r="O342" s="18">
        <f t="shared" si="41"/>
        <v>11.079718735154428</v>
      </c>
      <c r="P342" s="12" cm="1">
        <f t="array" ref="P342">MAX(ABS($L$3:$L$363))</f>
        <v>19.577733395790943</v>
      </c>
    </row>
    <row r="343" spans="8:16" x14ac:dyDescent="0.3">
      <c r="H343" s="12">
        <v>160</v>
      </c>
      <c r="I343" s="18">
        <f t="shared" si="35"/>
        <v>81.286295697233399</v>
      </c>
      <c r="J343" s="18">
        <f t="shared" si="36"/>
        <v>0.18149710002333458</v>
      </c>
      <c r="K343" s="38">
        <f t="shared" si="37"/>
        <v>-9.095469174709667E-3</v>
      </c>
      <c r="L343" s="18">
        <f t="shared" si="38"/>
        <v>2.7743091985579387</v>
      </c>
      <c r="M343" s="39">
        <f t="shared" si="39"/>
        <v>-3677.4135580638231</v>
      </c>
      <c r="N343" s="12">
        <f t="shared" si="40"/>
        <v>497.36267556430931</v>
      </c>
      <c r="O343" s="18">
        <f t="shared" si="41"/>
        <v>11.079718735154428</v>
      </c>
      <c r="P343" s="12" cm="1">
        <f t="array" ref="P343">MAX(ABS($L$3:$L$363))</f>
        <v>19.577733395790943</v>
      </c>
    </row>
    <row r="344" spans="8:16" x14ac:dyDescent="0.3">
      <c r="H344" s="12">
        <v>161</v>
      </c>
      <c r="I344" s="18">
        <f t="shared" si="35"/>
        <v>81.46324535270108</v>
      </c>
      <c r="J344" s="18">
        <f t="shared" si="36"/>
        <v>0.17240251135159265</v>
      </c>
      <c r="K344" s="38">
        <f t="shared" si="37"/>
        <v>-9.0936674027551258E-3</v>
      </c>
      <c r="L344" s="18">
        <f t="shared" si="38"/>
        <v>2.6221008240530543</v>
      </c>
      <c r="M344" s="39">
        <f t="shared" si="39"/>
        <v>-3628.8932647591851</v>
      </c>
      <c r="N344" s="12">
        <f t="shared" si="40"/>
        <v>498.42549437021182</v>
      </c>
      <c r="O344" s="18">
        <f t="shared" si="41"/>
        <v>11.079718735154428</v>
      </c>
      <c r="P344" s="12" cm="1">
        <f t="array" ref="P344">MAX(ABS($L$3:$L$363))</f>
        <v>19.577733395790943</v>
      </c>
    </row>
    <row r="345" spans="8:16" x14ac:dyDescent="0.3">
      <c r="H345" s="12">
        <v>162</v>
      </c>
      <c r="I345" s="18">
        <f t="shared" si="35"/>
        <v>81.631101359015105</v>
      </c>
      <c r="J345" s="18">
        <f t="shared" si="36"/>
        <v>0.16330983822899717</v>
      </c>
      <c r="K345" s="38">
        <f t="shared" si="37"/>
        <v>-9.091646508452858E-3</v>
      </c>
      <c r="L345" s="18">
        <f t="shared" si="38"/>
        <v>2.4718753511833427</v>
      </c>
      <c r="M345" s="39">
        <f t="shared" si="39"/>
        <v>-3582.2502536552342</v>
      </c>
      <c r="N345" s="12">
        <f t="shared" si="40"/>
        <v>499.43369367821686</v>
      </c>
      <c r="O345" s="18">
        <f t="shared" si="41"/>
        <v>11.079718735154428</v>
      </c>
      <c r="P345" s="12" cm="1">
        <f t="array" ref="P345">MAX(ABS($L$3:$L$363))</f>
        <v>19.577733395790943</v>
      </c>
    </row>
    <row r="346" spans="8:16" x14ac:dyDescent="0.3">
      <c r="H346" s="12">
        <v>163</v>
      </c>
      <c r="I346" s="18">
        <f t="shared" si="35"/>
        <v>81.789865732964813</v>
      </c>
      <c r="J346" s="18">
        <f t="shared" si="36"/>
        <v>0.15421927492621279</v>
      </c>
      <c r="K346" s="38">
        <f t="shared" si="37"/>
        <v>-9.0894557505710339E-3</v>
      </c>
      <c r="L346" s="18">
        <f t="shared" si="38"/>
        <v>2.3235525925725464</v>
      </c>
      <c r="M346" s="39">
        <f t="shared" si="39"/>
        <v>-3537.5782428201783</v>
      </c>
      <c r="N346" s="12">
        <f t="shared" si="40"/>
        <v>500.38728560183546</v>
      </c>
      <c r="O346" s="18">
        <f t="shared" si="41"/>
        <v>11.079718735154428</v>
      </c>
      <c r="P346" s="12" cm="1">
        <f t="array" ref="P346">MAX(ABS($L$3:$L$363))</f>
        <v>19.577733395790943</v>
      </c>
    </row>
    <row r="347" spans="8:16" x14ac:dyDescent="0.3">
      <c r="H347" s="12">
        <v>164</v>
      </c>
      <c r="I347" s="18">
        <f t="shared" si="35"/>
        <v>81.939540661425738</v>
      </c>
      <c r="J347" s="18">
        <f t="shared" si="36"/>
        <v>0.14513096778970319</v>
      </c>
      <c r="K347" s="38">
        <f t="shared" si="37"/>
        <v>-9.0871417180286851E-3</v>
      </c>
      <c r="L347" s="18">
        <f t="shared" si="38"/>
        <v>2.1770485457326543</v>
      </c>
      <c r="M347" s="39">
        <f t="shared" si="39"/>
        <v>-3494.9666191315828</v>
      </c>
      <c r="N347" s="12">
        <f t="shared" si="40"/>
        <v>501.28628327617349</v>
      </c>
      <c r="O347" s="18">
        <f t="shared" si="41"/>
        <v>11.079718735154428</v>
      </c>
      <c r="P347" s="12" cm="1">
        <f t="array" ref="P347">MAX(ABS($L$3:$L$363))</f>
        <v>19.577733395790943</v>
      </c>
    </row>
    <row r="348" spans="8:16" x14ac:dyDescent="0.3">
      <c r="H348" s="12">
        <v>165</v>
      </c>
      <c r="I348" s="18">
        <f t="shared" si="35"/>
        <v>82.08012845477073</v>
      </c>
      <c r="J348" s="18">
        <f t="shared" si="36"/>
        <v>0.13604501791344595</v>
      </c>
      <c r="K348" s="38">
        <f t="shared" si="37"/>
        <v>-9.0847483264351152E-3</v>
      </c>
      <c r="L348" s="18">
        <f t="shared" si="38"/>
        <v>2.0322755760414863</v>
      </c>
      <c r="M348" s="39">
        <f t="shared" si="39"/>
        <v>-3454.5003187227908</v>
      </c>
      <c r="N348" s="12">
        <f t="shared" si="40"/>
        <v>502.13070057810324</v>
      </c>
      <c r="O348" s="18">
        <f t="shared" si="41"/>
        <v>11.079718735154428</v>
      </c>
      <c r="P348" s="12" cm="1">
        <f t="array" ref="P348">MAX(ABS($L$3:$L$363))</f>
        <v>19.577733395790943</v>
      </c>
    </row>
    <row r="349" spans="8:16" x14ac:dyDescent="0.3">
      <c r="H349" s="12">
        <v>166</v>
      </c>
      <c r="I349" s="18">
        <f t="shared" si="35"/>
        <v>82.211631502954702</v>
      </c>
      <c r="J349" s="18">
        <f t="shared" si="36"/>
        <v>0.12696148381333056</v>
      </c>
      <c r="K349" s="38">
        <f t="shared" si="37"/>
        <v>-9.0823168161475749E-3</v>
      </c>
      <c r="L349" s="18">
        <f t="shared" si="38"/>
        <v>1.889142604576918</v>
      </c>
      <c r="M349" s="39">
        <f t="shared" si="39"/>
        <v>-3416.2597134429893</v>
      </c>
      <c r="N349" s="12">
        <f t="shared" si="40"/>
        <v>502.92055186249263</v>
      </c>
      <c r="O349" s="18">
        <f t="shared" si="41"/>
        <v>11.079718735154428</v>
      </c>
      <c r="P349" s="12" cm="1">
        <f t="array" ref="P349">MAX(ABS($L$3:$L$363))</f>
        <v>19.577733395790943</v>
      </c>
    </row>
    <row r="350" spans="8:16" x14ac:dyDescent="0.3">
      <c r="H350" s="12">
        <v>167</v>
      </c>
      <c r="I350" s="18">
        <f t="shared" si="35"/>
        <v>82.334052234274239</v>
      </c>
      <c r="J350" s="18">
        <f t="shared" si="36"/>
        <v>0.11788038410283563</v>
      </c>
      <c r="K350" s="38">
        <f t="shared" si="37"/>
        <v>-9.0798857516193425E-3</v>
      </c>
      <c r="L350" s="18">
        <f t="shared" si="38"/>
        <v>1.7475553005541984</v>
      </c>
      <c r="M350" s="39">
        <f t="shared" si="39"/>
        <v>-3380.3205034722982</v>
      </c>
      <c r="N350" s="12">
        <f t="shared" si="40"/>
        <v>503.65585171450346</v>
      </c>
      <c r="O350" s="18">
        <f t="shared" si="41"/>
        <v>11.079718735154428</v>
      </c>
      <c r="P350" s="12" cm="1">
        <f t="array" ref="P350">MAX(ABS($L$3:$L$363))</f>
        <v>19.577733395790943</v>
      </c>
    </row>
    <row r="351" spans="8:16" x14ac:dyDescent="0.3">
      <c r="H351" s="12">
        <v>168</v>
      </c>
      <c r="I351" s="18">
        <f t="shared" si="35"/>
        <v>82.44739307680311</v>
      </c>
      <c r="J351" s="18">
        <f t="shared" si="36"/>
        <v>0.10880170016880064</v>
      </c>
      <c r="K351" s="38">
        <f t="shared" si="37"/>
        <v>-9.0774910218225108E-3</v>
      </c>
      <c r="L351" s="18">
        <f t="shared" si="38"/>
        <v>1.6074162781070298</v>
      </c>
      <c r="M351" s="39">
        <f t="shared" si="39"/>
        <v>-3346.7536162256069</v>
      </c>
      <c r="N351" s="12">
        <f t="shared" si="40"/>
        <v>504.33661471795841</v>
      </c>
      <c r="O351" s="18">
        <f t="shared" si="41"/>
        <v>11.079718735154428</v>
      </c>
      <c r="P351" s="12" cm="1">
        <f t="array" ref="P351">MAX(ABS($L$3:$L$363))</f>
        <v>19.577733395790943</v>
      </c>
    </row>
    <row r="352" spans="8:16" x14ac:dyDescent="0.3">
      <c r="H352" s="12">
        <v>169</v>
      </c>
      <c r="I352" s="18">
        <f t="shared" si="35"/>
        <v>82.551656422503228</v>
      </c>
      <c r="J352" s="18">
        <f t="shared" si="36"/>
        <v>9.9725378846326554E-2</v>
      </c>
      <c r="K352" s="38">
        <f t="shared" si="37"/>
        <v>-9.0751658415419902E-3</v>
      </c>
      <c r="L352" s="18">
        <f t="shared" si="38"/>
        <v>1.468625297147828</v>
      </c>
      <c r="M352" s="39">
        <f t="shared" si="39"/>
        <v>-3315.625111671025</v>
      </c>
      <c r="N352" s="12">
        <f t="shared" si="40"/>
        <v>504.96285523978082</v>
      </c>
      <c r="O352" s="18">
        <f t="shared" si="41"/>
        <v>11.079718735154428</v>
      </c>
      <c r="P352" s="12" cm="1">
        <f t="array" ref="P352">MAX(ABS($L$3:$L$363))</f>
        <v>19.577733395790943</v>
      </c>
    </row>
    <row r="353" spans="8:16" x14ac:dyDescent="0.3">
      <c r="H353" s="12">
        <v>170</v>
      </c>
      <c r="I353" s="18">
        <f t="shared" si="35"/>
        <v>82.646844594009664</v>
      </c>
      <c r="J353" s="18">
        <f t="shared" si="36"/>
        <v>9.0651335092022847E-2</v>
      </c>
      <c r="K353" s="38">
        <f t="shared" si="37"/>
        <v>-9.072940753350316E-3</v>
      </c>
      <c r="L353" s="18">
        <f t="shared" si="38"/>
        <v>1.331079468037297</v>
      </c>
      <c r="M353" s="39">
        <f t="shared" si="39"/>
        <v>-3286.9960941808199</v>
      </c>
      <c r="N353" s="12">
        <f t="shared" si="40"/>
        <v>505.53458723049386</v>
      </c>
      <c r="O353" s="18">
        <f t="shared" si="41"/>
        <v>11.079718735154428</v>
      </c>
      <c r="P353" s="12" cm="1">
        <f t="array" ref="P353">MAX(ABS($L$3:$L$363))</f>
        <v>19.577733395790943</v>
      </c>
    </row>
    <row r="354" spans="8:16" x14ac:dyDescent="0.3">
      <c r="H354" s="12">
        <v>171</v>
      </c>
      <c r="I354" s="18">
        <f t="shared" si="35"/>
        <v>82.73295981408792</v>
      </c>
      <c r="J354" s="18">
        <f t="shared" si="36"/>
        <v>8.1579454655017536E-2</v>
      </c>
      <c r="K354" s="38">
        <f t="shared" si="37"/>
        <v>-9.0708436300857235E-3</v>
      </c>
      <c r="L354" s="18">
        <f t="shared" si="38"/>
        <v>1.1946734597889173</v>
      </c>
      <c r="M354" s="39">
        <f t="shared" si="39"/>
        <v>-3260.9226310245904</v>
      </c>
      <c r="N354" s="12">
        <f t="shared" si="40"/>
        <v>506.05182404077033</v>
      </c>
      <c r="O354" s="18">
        <f t="shared" si="41"/>
        <v>11.079718735154428</v>
      </c>
      <c r="P354" s="12" cm="1">
        <f t="array" ref="P354">MAX(ABS($L$3:$L$363))</f>
        <v>19.577733395790943</v>
      </c>
    </row>
    <row r="355" spans="8:16" x14ac:dyDescent="0.3">
      <c r="H355" s="12">
        <v>172</v>
      </c>
      <c r="I355" s="18">
        <f t="shared" si="35"/>
        <v>82.810004177760732</v>
      </c>
      <c r="J355" s="18">
        <f t="shared" si="36"/>
        <v>7.2509596745302843E-2</v>
      </c>
      <c r="K355" s="38">
        <f t="shared" si="37"/>
        <v>-9.0688996776695559E-3</v>
      </c>
      <c r="L355" s="18">
        <f t="shared" si="38"/>
        <v>1.0592997115293457</v>
      </c>
      <c r="M355" s="39">
        <f t="shared" si="39"/>
        <v>-3237.4556776060849</v>
      </c>
      <c r="N355" s="12">
        <f t="shared" si="40"/>
        <v>506.51457825401712</v>
      </c>
      <c r="O355" s="18">
        <f t="shared" si="41"/>
        <v>11.079718735154428</v>
      </c>
      <c r="P355" s="12" cm="1">
        <f t="array" ref="P355">MAX(ABS($L$3:$L$363))</f>
        <v>19.577733395790943</v>
      </c>
    </row>
    <row r="356" spans="8:16" x14ac:dyDescent="0.3">
      <c r="H356" s="12">
        <v>173</v>
      </c>
      <c r="I356" s="18">
        <f t="shared" si="35"/>
        <v>82.87797962710205</v>
      </c>
      <c r="J356" s="18">
        <f t="shared" si="36"/>
        <v>6.3441596699160413E-2</v>
      </c>
      <c r="K356" s="38">
        <f t="shared" si="37"/>
        <v>-9.0671314381125991E-3</v>
      </c>
      <c r="L356" s="18">
        <f t="shared" si="38"/>
        <v>0.92484864693187863</v>
      </c>
      <c r="M356" s="39">
        <f t="shared" si="39"/>
        <v>-3216.641009536776</v>
      </c>
      <c r="N356" s="12">
        <f t="shared" si="40"/>
        <v>506.92286153498026</v>
      </c>
      <c r="O356" s="18">
        <f t="shared" si="41"/>
        <v>11.079718735154428</v>
      </c>
      <c r="P356" s="12" cm="1">
        <f t="array" ref="P356">MAX(ABS($L$3:$L$363))</f>
        <v>19.577733395790943</v>
      </c>
    </row>
    <row r="357" spans="8:16" x14ac:dyDescent="0.3">
      <c r="H357" s="12">
        <v>174</v>
      </c>
      <c r="I357" s="18">
        <f t="shared" si="35"/>
        <v>82.936887928694702</v>
      </c>
      <c r="J357" s="18">
        <f t="shared" si="36"/>
        <v>5.437526864154018E-2</v>
      </c>
      <c r="K357" s="38">
        <f t="shared" si="37"/>
        <v>-9.0655587925738707E-3</v>
      </c>
      <c r="L357" s="18">
        <f t="shared" si="38"/>
        <v>0.79120889133621741</v>
      </c>
      <c r="M357" s="39">
        <f t="shared" si="39"/>
        <v>-3198.5191616306906</v>
      </c>
      <c r="N357" s="12">
        <f t="shared" si="40"/>
        <v>507.27668449434651</v>
      </c>
      <c r="O357" s="18">
        <f t="shared" si="41"/>
        <v>11.079718735154428</v>
      </c>
      <c r="P357" s="12" cm="1">
        <f t="array" ref="P357">MAX(ABS($L$3:$L$363))</f>
        <v>19.577733395790943</v>
      </c>
    </row>
    <row r="358" spans="8:16" x14ac:dyDescent="0.3">
      <c r="H358" s="12">
        <v>175</v>
      </c>
      <c r="I358" s="18">
        <f t="shared" si="35"/>
        <v>82.986730653748907</v>
      </c>
      <c r="J358" s="18">
        <f t="shared" si="36"/>
        <v>4.5310408145407703E-2</v>
      </c>
      <c r="K358" s="38">
        <f t="shared" si="37"/>
        <v>-9.0641989643492592E-3</v>
      </c>
      <c r="L358" s="18">
        <f t="shared" si="38"/>
        <v>0.65826749126462114</v>
      </c>
      <c r="M358" s="39">
        <f t="shared" si="39"/>
        <v>-3183.1253738964169</v>
      </c>
      <c r="N358" s="12">
        <f t="shared" si="40"/>
        <v>507.57605656933043</v>
      </c>
      <c r="O358" s="18">
        <f t="shared" si="41"/>
        <v>11.079718735154428</v>
      </c>
      <c r="P358" s="12" cm="1">
        <f t="array" ref="P358">MAX(ABS($L$3:$L$363))</f>
        <v>19.577733395790943</v>
      </c>
    </row>
    <row r="359" spans="8:16" x14ac:dyDescent="0.3">
      <c r="H359" s="12">
        <v>176</v>
      </c>
      <c r="I359" s="18">
        <f t="shared" si="35"/>
        <v>83.027509160878935</v>
      </c>
      <c r="J359" s="18">
        <f t="shared" si="36"/>
        <v>3.6246794888184011E-2</v>
      </c>
      <c r="K359" s="38">
        <f t="shared" si="37"/>
        <v>-9.0630665216817306E-3</v>
      </c>
      <c r="L359" s="18">
        <f t="shared" si="38"/>
        <v>0.52591013604143932</v>
      </c>
      <c r="M359" s="39">
        <f t="shared" si="39"/>
        <v>-3170.489544593519</v>
      </c>
      <c r="N359" s="12">
        <f t="shared" si="40"/>
        <v>507.82098592022334</v>
      </c>
      <c r="O359" s="18">
        <f t="shared" si="41"/>
        <v>11.079718735154428</v>
      </c>
      <c r="P359" s="12" cm="1">
        <f t="array" ref="P359">MAX(ABS($L$3:$L$363))</f>
        <v>19.577733395790943</v>
      </c>
    </row>
    <row r="360" spans="8:16" x14ac:dyDescent="0.3">
      <c r="H360" s="12">
        <v>177</v>
      </c>
      <c r="I360" s="18">
        <f t="shared" si="35"/>
        <v>83.059224581534465</v>
      </c>
      <c r="J360" s="18">
        <f t="shared" si="36"/>
        <v>2.7184195305501757E-2</v>
      </c>
      <c r="K360" s="38">
        <f t="shared" si="37"/>
        <v>-9.0621733802989258E-3</v>
      </c>
      <c r="L360" s="18">
        <f t="shared" si="38"/>
        <v>0.3940213812203871</v>
      </c>
      <c r="M360" s="39">
        <f t="shared" si="39"/>
        <v>-3160.636190411758</v>
      </c>
      <c r="N360" s="12">
        <f t="shared" si="40"/>
        <v>508.01147934289042</v>
      </c>
      <c r="O360" s="18">
        <f t="shared" si="41"/>
        <v>11.079718735154428</v>
      </c>
      <c r="P360" s="12" cm="1">
        <f t="array" ref="P360">MAX(ABS($L$3:$L$363))</f>
        <v>19.577733395790943</v>
      </c>
    </row>
    <row r="361" spans="8:16" x14ac:dyDescent="0.3">
      <c r="H361" s="12">
        <v>178</v>
      </c>
      <c r="I361" s="18">
        <f t="shared" si="35"/>
        <v>83.081877808084755</v>
      </c>
      <c r="J361" s="18">
        <f t="shared" si="36"/>
        <v>1.812236524259753E-2</v>
      </c>
      <c r="K361" s="38">
        <f t="shared" si="37"/>
        <v>-9.0615288055983876E-3</v>
      </c>
      <c r="L361" s="18">
        <f t="shared" si="38"/>
        <v>0.26248487352180327</v>
      </c>
      <c r="M361" s="39">
        <f t="shared" si="39"/>
        <v>-3153.5844138226676</v>
      </c>
      <c r="N361" s="12">
        <f t="shared" si="40"/>
        <v>508.14754219719993</v>
      </c>
      <c r="O361" s="18">
        <f t="shared" si="41"/>
        <v>11.079718735154428</v>
      </c>
      <c r="P361" s="12" cm="1">
        <f t="array" ref="P361">MAX(ABS($L$3:$L$363))</f>
        <v>19.577733395790943</v>
      </c>
    </row>
    <row r="362" spans="8:16" x14ac:dyDescent="0.3">
      <c r="H362" s="12">
        <v>179</v>
      </c>
      <c r="I362" s="18">
        <f t="shared" si="35"/>
        <v>83.095469484553163</v>
      </c>
      <c r="J362" s="18">
        <f t="shared" si="36"/>
        <v>9.0610526037191823E-3</v>
      </c>
      <c r="K362" s="38">
        <f t="shared" si="37"/>
        <v>-9.0611394144150537E-3</v>
      </c>
      <c r="L362" s="18">
        <f t="shared" si="38"/>
        <v>0.13118357698005992</v>
      </c>
      <c r="M362" s="39">
        <f t="shared" si="39"/>
        <v>-3149.3478776441093</v>
      </c>
      <c r="N362" s="12">
        <f t="shared" si="40"/>
        <v>508.22917835137162</v>
      </c>
      <c r="O362" s="18">
        <f t="shared" si="41"/>
        <v>11.079718735154428</v>
      </c>
      <c r="P362" s="12" cm="1">
        <f t="array" ref="P362">MAX(ABS($L$3:$L$363))</f>
        <v>19.577733395790943</v>
      </c>
    </row>
    <row r="363" spans="8:16" x14ac:dyDescent="0.3">
      <c r="H363" s="12">
        <v>180</v>
      </c>
      <c r="I363" s="18">
        <f t="shared" si="35"/>
        <v>83.1</v>
      </c>
      <c r="J363" s="18">
        <f t="shared" si="36"/>
        <v>6.3604511180893938E-17</v>
      </c>
      <c r="K363" s="38">
        <f t="shared" si="37"/>
        <v>-9.0610091763201461E-3</v>
      </c>
      <c r="L363" s="18">
        <f t="shared" si="38"/>
        <v>9.2071630511712334E-16</v>
      </c>
      <c r="M363" s="39">
        <f t="shared" si="39"/>
        <v>-3147.9347868494701</v>
      </c>
      <c r="N363" s="12">
        <f t="shared" si="40"/>
        <v>508.25639014223145</v>
      </c>
      <c r="O363" s="18">
        <f t="shared" si="41"/>
        <v>11.079718735154428</v>
      </c>
      <c r="P363" s="12" cm="1">
        <f t="array" ref="P363">MAX(ABS($L$3:$L$363))</f>
        <v>19.577733395790943</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B3366-D1A0-4F66-8483-E396624C3073}">
  <dimension ref="A1:J723"/>
  <sheetViews>
    <sheetView workbookViewId="0">
      <selection activeCell="K10" sqref="K10"/>
    </sheetView>
  </sheetViews>
  <sheetFormatPr defaultColWidth="22.21875" defaultRowHeight="14.4" x14ac:dyDescent="0.3"/>
  <cols>
    <col min="1" max="1" width="15.88671875" customWidth="1"/>
    <col min="2" max="2" width="13.21875" customWidth="1"/>
    <col min="3" max="3" width="12.109375" customWidth="1"/>
    <col min="4" max="4" width="19" customWidth="1"/>
    <col min="5" max="5" width="18.77734375" customWidth="1"/>
    <col min="8" max="8" width="16.88671875" customWidth="1"/>
    <col min="9" max="9" width="15.44140625" customWidth="1"/>
  </cols>
  <sheetData>
    <row r="1" spans="1:10" x14ac:dyDescent="0.3">
      <c r="A1" s="156" t="s">
        <v>1</v>
      </c>
      <c r="B1" s="156" t="s">
        <v>24</v>
      </c>
      <c r="C1" s="156" t="s">
        <v>25</v>
      </c>
      <c r="D1" s="156" t="s">
        <v>26</v>
      </c>
      <c r="E1" s="156" t="s">
        <v>27</v>
      </c>
      <c r="F1" s="156" t="s">
        <v>28</v>
      </c>
      <c r="G1" s="156" t="s">
        <v>29</v>
      </c>
      <c r="H1" s="156" t="s">
        <v>30</v>
      </c>
      <c r="I1" s="156" t="s">
        <v>31</v>
      </c>
      <c r="J1" s="156" t="s">
        <v>23</v>
      </c>
    </row>
    <row r="2" spans="1:10" x14ac:dyDescent="0.3">
      <c r="A2" s="135" t="s">
        <v>32</v>
      </c>
      <c r="B2" s="135" t="s">
        <v>5</v>
      </c>
      <c r="C2" s="135" t="s">
        <v>5</v>
      </c>
      <c r="D2" s="135" t="s">
        <v>8</v>
      </c>
      <c r="E2" s="135" t="s">
        <v>8</v>
      </c>
      <c r="F2" s="135" t="s">
        <v>122</v>
      </c>
      <c r="G2" s="135" t="s">
        <v>122</v>
      </c>
      <c r="H2" s="135" t="s">
        <v>123</v>
      </c>
      <c r="I2" s="135" t="s">
        <v>123</v>
      </c>
      <c r="J2" s="158" t="s">
        <v>121</v>
      </c>
    </row>
    <row r="3" spans="1:10" x14ac:dyDescent="0.3">
      <c r="A3">
        <v>-360</v>
      </c>
      <c r="B3" s="41">
        <v>0.1</v>
      </c>
      <c r="C3">
        <v>0</v>
      </c>
      <c r="D3">
        <f>(((B3-B3)/1000)/RADIANS(1))*$J$3</f>
        <v>0</v>
      </c>
      <c r="E3">
        <f>(((C3-C3)/1000)/RADIANS(1))*$J$3</f>
        <v>0</v>
      </c>
      <c r="F3">
        <f>((D3-D3)/RADIANS(1))*$J$3</f>
        <v>0</v>
      </c>
      <c r="G3">
        <f>((E3-E3)/RADIANS(1))*$J$3</f>
        <v>0</v>
      </c>
      <c r="H3">
        <f>((F3-F3)/RADIANS(1))*$J$3</f>
        <v>0</v>
      </c>
      <c r="I3">
        <f>((G3-G3)/RADIANS(1))*$J$3</f>
        <v>0</v>
      </c>
      <c r="J3" s="157">
        <f>(4000*2*PI())/60</f>
        <v>418.87902047863906</v>
      </c>
    </row>
    <row r="4" spans="1:10" x14ac:dyDescent="0.3">
      <c r="A4">
        <v>-359</v>
      </c>
      <c r="B4" s="41">
        <v>0.1</v>
      </c>
      <c r="C4">
        <v>0</v>
      </c>
      <c r="D4">
        <f>(((B4-B3)/1000)/RADIANS(1))*$J$3</f>
        <v>0</v>
      </c>
      <c r="E4">
        <f>(((C4-C3)/1000)/RADIANS(1))*$J$3</f>
        <v>0</v>
      </c>
      <c r="F4" s="131">
        <f>((D4-D3)/RADIANS(1))*$J$3</f>
        <v>0</v>
      </c>
      <c r="G4" s="131">
        <f>((E4-E3)/RADIANS(1))*$J$3</f>
        <v>0</v>
      </c>
      <c r="H4" s="131">
        <f>((F4-F3)/RADIANS(1))*$J$3</f>
        <v>0</v>
      </c>
      <c r="I4" s="131">
        <f>((G4-G3)/RADIANS(1))*$J$3</f>
        <v>0</v>
      </c>
    </row>
    <row r="5" spans="1:10" x14ac:dyDescent="0.3">
      <c r="A5">
        <v>-358</v>
      </c>
      <c r="B5" s="41">
        <v>0.1</v>
      </c>
      <c r="C5">
        <v>0</v>
      </c>
      <c r="D5">
        <f t="shared" ref="D5:D68" si="0">(((B5-B4)/1000)/RADIANS(1))*$J$3</f>
        <v>0</v>
      </c>
      <c r="E5">
        <f t="shared" ref="E5:E68" si="1">(((C5-C4)/1000)/RADIANS(1))*$J$3</f>
        <v>0</v>
      </c>
      <c r="F5" s="131">
        <f t="shared" ref="F5:F68" si="2">((D5-D4)/RADIANS(1))*$J$3</f>
        <v>0</v>
      </c>
      <c r="G5" s="131">
        <f t="shared" ref="G5:G68" si="3">((E5-E4)/RADIANS(1))*$J$3</f>
        <v>0</v>
      </c>
      <c r="H5" s="131">
        <f t="shared" ref="H5:H68" si="4">((F5-F4)/RADIANS(1))*$J$3</f>
        <v>0</v>
      </c>
      <c r="I5" s="131">
        <f t="shared" ref="I5:I68" si="5">((G5-G4)/RADIANS(1))*$J$3</f>
        <v>0</v>
      </c>
    </row>
    <row r="6" spans="1:10" x14ac:dyDescent="0.3">
      <c r="A6">
        <v>-357</v>
      </c>
      <c r="B6" s="41">
        <v>0.1</v>
      </c>
      <c r="C6">
        <v>0</v>
      </c>
      <c r="D6">
        <f t="shared" si="0"/>
        <v>0</v>
      </c>
      <c r="E6">
        <f t="shared" si="1"/>
        <v>0</v>
      </c>
      <c r="F6" s="131">
        <f t="shared" si="2"/>
        <v>0</v>
      </c>
      <c r="G6" s="131">
        <f t="shared" si="3"/>
        <v>0</v>
      </c>
      <c r="H6" s="131">
        <f t="shared" si="4"/>
        <v>0</v>
      </c>
      <c r="I6" s="131">
        <f t="shared" si="5"/>
        <v>0</v>
      </c>
    </row>
    <row r="7" spans="1:10" x14ac:dyDescent="0.3">
      <c r="A7">
        <v>-356</v>
      </c>
      <c r="B7" s="41">
        <v>0.1</v>
      </c>
      <c r="C7">
        <v>0</v>
      </c>
      <c r="D7">
        <f t="shared" si="0"/>
        <v>0</v>
      </c>
      <c r="E7">
        <f t="shared" si="1"/>
        <v>0</v>
      </c>
      <c r="F7" s="131">
        <f t="shared" si="2"/>
        <v>0</v>
      </c>
      <c r="G7" s="131">
        <f t="shared" si="3"/>
        <v>0</v>
      </c>
      <c r="H7" s="131">
        <f t="shared" si="4"/>
        <v>0</v>
      </c>
      <c r="I7" s="131">
        <f t="shared" si="5"/>
        <v>0</v>
      </c>
    </row>
    <row r="8" spans="1:10" x14ac:dyDescent="0.3">
      <c r="A8">
        <v>-355</v>
      </c>
      <c r="B8" s="41">
        <v>0.1</v>
      </c>
      <c r="C8">
        <v>0</v>
      </c>
      <c r="D8">
        <f t="shared" si="0"/>
        <v>0</v>
      </c>
      <c r="E8">
        <f t="shared" si="1"/>
        <v>0</v>
      </c>
      <c r="F8" s="131">
        <f t="shared" si="2"/>
        <v>0</v>
      </c>
      <c r="G8" s="131">
        <f t="shared" si="3"/>
        <v>0</v>
      </c>
      <c r="H8" s="131">
        <f t="shared" si="4"/>
        <v>0</v>
      </c>
      <c r="I8" s="131">
        <f t="shared" si="5"/>
        <v>0</v>
      </c>
    </row>
    <row r="9" spans="1:10" x14ac:dyDescent="0.3">
      <c r="A9">
        <v>-354</v>
      </c>
      <c r="B9" s="41">
        <v>0.1</v>
      </c>
      <c r="C9">
        <v>0</v>
      </c>
      <c r="D9">
        <f t="shared" si="0"/>
        <v>0</v>
      </c>
      <c r="E9">
        <f t="shared" si="1"/>
        <v>0</v>
      </c>
      <c r="F9" s="131">
        <f t="shared" si="2"/>
        <v>0</v>
      </c>
      <c r="G9" s="131">
        <f t="shared" si="3"/>
        <v>0</v>
      </c>
      <c r="H9" s="131">
        <f t="shared" si="4"/>
        <v>0</v>
      </c>
      <c r="I9" s="131">
        <f t="shared" si="5"/>
        <v>0</v>
      </c>
    </row>
    <row r="10" spans="1:10" x14ac:dyDescent="0.3">
      <c r="A10">
        <v>-353</v>
      </c>
      <c r="B10" s="41">
        <v>0.1</v>
      </c>
      <c r="C10">
        <v>0</v>
      </c>
      <c r="D10">
        <f t="shared" si="0"/>
        <v>0</v>
      </c>
      <c r="E10">
        <f t="shared" si="1"/>
        <v>0</v>
      </c>
      <c r="F10" s="131">
        <f t="shared" si="2"/>
        <v>0</v>
      </c>
      <c r="G10" s="131">
        <f t="shared" si="3"/>
        <v>0</v>
      </c>
      <c r="H10" s="131">
        <f t="shared" si="4"/>
        <v>0</v>
      </c>
      <c r="I10" s="131">
        <f t="shared" si="5"/>
        <v>0</v>
      </c>
    </row>
    <row r="11" spans="1:10" x14ac:dyDescent="0.3">
      <c r="A11">
        <v>-352</v>
      </c>
      <c r="B11" s="41">
        <v>0.1</v>
      </c>
      <c r="C11">
        <v>0</v>
      </c>
      <c r="D11">
        <f t="shared" si="0"/>
        <v>0</v>
      </c>
      <c r="E11">
        <f t="shared" si="1"/>
        <v>0</v>
      </c>
      <c r="F11" s="131">
        <f t="shared" si="2"/>
        <v>0</v>
      </c>
      <c r="G11" s="131">
        <f t="shared" si="3"/>
        <v>0</v>
      </c>
      <c r="H11" s="131">
        <f t="shared" si="4"/>
        <v>0</v>
      </c>
      <c r="I11" s="131">
        <f t="shared" si="5"/>
        <v>0</v>
      </c>
    </row>
    <row r="12" spans="1:10" x14ac:dyDescent="0.3">
      <c r="A12">
        <v>-351</v>
      </c>
      <c r="B12" s="41">
        <v>0.1</v>
      </c>
      <c r="C12">
        <v>0</v>
      </c>
      <c r="D12">
        <f t="shared" si="0"/>
        <v>0</v>
      </c>
      <c r="E12">
        <f t="shared" si="1"/>
        <v>0</v>
      </c>
      <c r="F12" s="131">
        <f t="shared" si="2"/>
        <v>0</v>
      </c>
      <c r="G12" s="131">
        <f t="shared" si="3"/>
        <v>0</v>
      </c>
      <c r="H12" s="131">
        <f t="shared" si="4"/>
        <v>0</v>
      </c>
      <c r="I12" s="131">
        <f t="shared" si="5"/>
        <v>0</v>
      </c>
    </row>
    <row r="13" spans="1:10" x14ac:dyDescent="0.3">
      <c r="A13">
        <v>-350</v>
      </c>
      <c r="B13" s="41">
        <v>0.1</v>
      </c>
      <c r="C13">
        <v>0</v>
      </c>
      <c r="D13">
        <f t="shared" si="0"/>
        <v>0</v>
      </c>
      <c r="E13">
        <f t="shared" si="1"/>
        <v>0</v>
      </c>
      <c r="F13" s="131">
        <f t="shared" si="2"/>
        <v>0</v>
      </c>
      <c r="G13" s="131">
        <f t="shared" si="3"/>
        <v>0</v>
      </c>
      <c r="H13" s="131">
        <f t="shared" si="4"/>
        <v>0</v>
      </c>
      <c r="I13" s="131">
        <f t="shared" si="5"/>
        <v>0</v>
      </c>
    </row>
    <row r="14" spans="1:10" x14ac:dyDescent="0.3">
      <c r="A14">
        <v>-349</v>
      </c>
      <c r="B14" s="41">
        <v>0.1</v>
      </c>
      <c r="C14">
        <v>0</v>
      </c>
      <c r="D14">
        <f t="shared" si="0"/>
        <v>0</v>
      </c>
      <c r="E14">
        <f t="shared" si="1"/>
        <v>0</v>
      </c>
      <c r="F14" s="131">
        <f t="shared" si="2"/>
        <v>0</v>
      </c>
      <c r="G14" s="131">
        <f t="shared" si="3"/>
        <v>0</v>
      </c>
      <c r="H14" s="131">
        <f t="shared" si="4"/>
        <v>0</v>
      </c>
      <c r="I14" s="131">
        <f t="shared" si="5"/>
        <v>0</v>
      </c>
    </row>
    <row r="15" spans="1:10" x14ac:dyDescent="0.3">
      <c r="A15">
        <v>-348</v>
      </c>
      <c r="B15" s="41">
        <v>0.1</v>
      </c>
      <c r="C15">
        <v>0</v>
      </c>
      <c r="D15">
        <f t="shared" si="0"/>
        <v>0</v>
      </c>
      <c r="E15">
        <f t="shared" si="1"/>
        <v>0</v>
      </c>
      <c r="F15" s="131">
        <f t="shared" si="2"/>
        <v>0</v>
      </c>
      <c r="G15" s="131">
        <f t="shared" si="3"/>
        <v>0</v>
      </c>
      <c r="H15" s="131">
        <f t="shared" si="4"/>
        <v>0</v>
      </c>
      <c r="I15" s="131">
        <f t="shared" si="5"/>
        <v>0</v>
      </c>
    </row>
    <row r="16" spans="1:10" x14ac:dyDescent="0.3">
      <c r="A16">
        <v>-347</v>
      </c>
      <c r="B16" s="41">
        <v>0.1</v>
      </c>
      <c r="C16">
        <v>0</v>
      </c>
      <c r="D16">
        <f t="shared" si="0"/>
        <v>0</v>
      </c>
      <c r="E16">
        <f t="shared" si="1"/>
        <v>0</v>
      </c>
      <c r="F16" s="131">
        <f t="shared" si="2"/>
        <v>0</v>
      </c>
      <c r="G16" s="131">
        <f t="shared" si="3"/>
        <v>0</v>
      </c>
      <c r="H16" s="131">
        <f t="shared" si="4"/>
        <v>0</v>
      </c>
      <c r="I16" s="131">
        <f t="shared" si="5"/>
        <v>0</v>
      </c>
    </row>
    <row r="17" spans="1:9" x14ac:dyDescent="0.3">
      <c r="A17">
        <v>-346</v>
      </c>
      <c r="B17" s="41">
        <v>0.1</v>
      </c>
      <c r="C17">
        <v>0</v>
      </c>
      <c r="D17">
        <f t="shared" si="0"/>
        <v>0</v>
      </c>
      <c r="E17">
        <f t="shared" si="1"/>
        <v>0</v>
      </c>
      <c r="F17" s="131">
        <f t="shared" si="2"/>
        <v>0</v>
      </c>
      <c r="G17" s="131">
        <f t="shared" si="3"/>
        <v>0</v>
      </c>
      <c r="H17" s="131">
        <f t="shared" si="4"/>
        <v>0</v>
      </c>
      <c r="I17" s="131">
        <f t="shared" si="5"/>
        <v>0</v>
      </c>
    </row>
    <row r="18" spans="1:9" x14ac:dyDescent="0.3">
      <c r="A18">
        <v>-345</v>
      </c>
      <c r="B18" s="41">
        <v>0.1</v>
      </c>
      <c r="C18">
        <v>0</v>
      </c>
      <c r="D18">
        <f t="shared" si="0"/>
        <v>0</v>
      </c>
      <c r="E18">
        <f t="shared" si="1"/>
        <v>0</v>
      </c>
      <c r="F18" s="131">
        <f t="shared" si="2"/>
        <v>0</v>
      </c>
      <c r="G18" s="131">
        <f t="shared" si="3"/>
        <v>0</v>
      </c>
      <c r="H18" s="131">
        <f t="shared" si="4"/>
        <v>0</v>
      </c>
      <c r="I18" s="131">
        <f t="shared" si="5"/>
        <v>0</v>
      </c>
    </row>
    <row r="19" spans="1:9" x14ac:dyDescent="0.3">
      <c r="A19">
        <v>-344</v>
      </c>
      <c r="B19" s="41">
        <v>0.1</v>
      </c>
      <c r="C19">
        <v>0</v>
      </c>
      <c r="D19">
        <f t="shared" si="0"/>
        <v>0</v>
      </c>
      <c r="E19">
        <f t="shared" si="1"/>
        <v>0</v>
      </c>
      <c r="F19" s="131">
        <f t="shared" si="2"/>
        <v>0</v>
      </c>
      <c r="G19" s="131">
        <f t="shared" si="3"/>
        <v>0</v>
      </c>
      <c r="H19" s="131">
        <f t="shared" si="4"/>
        <v>0</v>
      </c>
      <c r="I19" s="131">
        <f t="shared" si="5"/>
        <v>0</v>
      </c>
    </row>
    <row r="20" spans="1:9" x14ac:dyDescent="0.3">
      <c r="A20">
        <v>-343</v>
      </c>
      <c r="B20" s="41">
        <v>0.1</v>
      </c>
      <c r="C20">
        <v>0</v>
      </c>
      <c r="D20">
        <f t="shared" si="0"/>
        <v>0</v>
      </c>
      <c r="E20">
        <f t="shared" si="1"/>
        <v>0</v>
      </c>
      <c r="F20" s="131">
        <f t="shared" si="2"/>
        <v>0</v>
      </c>
      <c r="G20" s="131">
        <f t="shared" si="3"/>
        <v>0</v>
      </c>
      <c r="H20" s="131">
        <f t="shared" si="4"/>
        <v>0</v>
      </c>
      <c r="I20" s="131">
        <f t="shared" si="5"/>
        <v>0</v>
      </c>
    </row>
    <row r="21" spans="1:9" x14ac:dyDescent="0.3">
      <c r="A21">
        <v>-342</v>
      </c>
      <c r="B21" s="41">
        <v>0.1</v>
      </c>
      <c r="C21">
        <v>0</v>
      </c>
      <c r="D21">
        <f t="shared" si="0"/>
        <v>0</v>
      </c>
      <c r="E21">
        <f t="shared" si="1"/>
        <v>0</v>
      </c>
      <c r="F21" s="131">
        <f t="shared" si="2"/>
        <v>0</v>
      </c>
      <c r="G21" s="131">
        <f t="shared" si="3"/>
        <v>0</v>
      </c>
      <c r="H21" s="131">
        <f t="shared" si="4"/>
        <v>0</v>
      </c>
      <c r="I21" s="131">
        <f t="shared" si="5"/>
        <v>0</v>
      </c>
    </row>
    <row r="22" spans="1:9" x14ac:dyDescent="0.3">
      <c r="A22">
        <v>-341</v>
      </c>
      <c r="B22" s="41">
        <v>0.1</v>
      </c>
      <c r="C22">
        <v>0</v>
      </c>
      <c r="D22">
        <f t="shared" si="0"/>
        <v>0</v>
      </c>
      <c r="E22">
        <f t="shared" si="1"/>
        <v>0</v>
      </c>
      <c r="F22" s="131">
        <f t="shared" si="2"/>
        <v>0</v>
      </c>
      <c r="G22" s="131">
        <f t="shared" si="3"/>
        <v>0</v>
      </c>
      <c r="H22" s="131">
        <f t="shared" si="4"/>
        <v>0</v>
      </c>
      <c r="I22" s="131">
        <f t="shared" si="5"/>
        <v>0</v>
      </c>
    </row>
    <row r="23" spans="1:9" x14ac:dyDescent="0.3">
      <c r="A23">
        <v>-340</v>
      </c>
      <c r="B23" s="41">
        <v>0.1</v>
      </c>
      <c r="C23">
        <v>0</v>
      </c>
      <c r="D23">
        <f t="shared" si="0"/>
        <v>0</v>
      </c>
      <c r="E23">
        <f t="shared" si="1"/>
        <v>0</v>
      </c>
      <c r="F23" s="131">
        <f t="shared" si="2"/>
        <v>0</v>
      </c>
      <c r="G23" s="131">
        <f t="shared" si="3"/>
        <v>0</v>
      </c>
      <c r="H23" s="131">
        <f t="shared" si="4"/>
        <v>0</v>
      </c>
      <c r="I23" s="131">
        <f t="shared" si="5"/>
        <v>0</v>
      </c>
    </row>
    <row r="24" spans="1:9" x14ac:dyDescent="0.3">
      <c r="A24">
        <v>-339</v>
      </c>
      <c r="B24" s="41">
        <v>0.1</v>
      </c>
      <c r="C24">
        <v>0</v>
      </c>
      <c r="D24">
        <f t="shared" si="0"/>
        <v>0</v>
      </c>
      <c r="E24">
        <f t="shared" si="1"/>
        <v>0</v>
      </c>
      <c r="F24" s="131">
        <f t="shared" si="2"/>
        <v>0</v>
      </c>
      <c r="G24" s="131">
        <f t="shared" si="3"/>
        <v>0</v>
      </c>
      <c r="H24" s="131">
        <f t="shared" si="4"/>
        <v>0</v>
      </c>
      <c r="I24" s="131">
        <f t="shared" si="5"/>
        <v>0</v>
      </c>
    </row>
    <row r="25" spans="1:9" x14ac:dyDescent="0.3">
      <c r="A25">
        <v>-338</v>
      </c>
      <c r="B25" s="41">
        <v>0.1</v>
      </c>
      <c r="C25">
        <v>0</v>
      </c>
      <c r="D25">
        <f t="shared" si="0"/>
        <v>0</v>
      </c>
      <c r="E25">
        <f t="shared" si="1"/>
        <v>0</v>
      </c>
      <c r="F25" s="131">
        <f t="shared" si="2"/>
        <v>0</v>
      </c>
      <c r="G25" s="131">
        <f t="shared" si="3"/>
        <v>0</v>
      </c>
      <c r="H25" s="131">
        <f t="shared" si="4"/>
        <v>0</v>
      </c>
      <c r="I25" s="131">
        <f t="shared" si="5"/>
        <v>0</v>
      </c>
    </row>
    <row r="26" spans="1:9" x14ac:dyDescent="0.3">
      <c r="A26">
        <v>-337</v>
      </c>
      <c r="B26" s="41">
        <v>0.1</v>
      </c>
      <c r="C26">
        <v>0</v>
      </c>
      <c r="D26">
        <f t="shared" si="0"/>
        <v>0</v>
      </c>
      <c r="E26">
        <f t="shared" si="1"/>
        <v>0</v>
      </c>
      <c r="F26" s="131">
        <f t="shared" si="2"/>
        <v>0</v>
      </c>
      <c r="G26" s="131">
        <f t="shared" si="3"/>
        <v>0</v>
      </c>
      <c r="H26" s="131">
        <f t="shared" si="4"/>
        <v>0</v>
      </c>
      <c r="I26" s="131">
        <f t="shared" si="5"/>
        <v>0</v>
      </c>
    </row>
    <row r="27" spans="1:9" x14ac:dyDescent="0.3">
      <c r="A27">
        <v>-336</v>
      </c>
      <c r="B27" s="41">
        <v>0.1</v>
      </c>
      <c r="C27">
        <v>0</v>
      </c>
      <c r="D27">
        <f t="shared" si="0"/>
        <v>0</v>
      </c>
      <c r="E27">
        <f t="shared" si="1"/>
        <v>0</v>
      </c>
      <c r="F27" s="131">
        <f t="shared" si="2"/>
        <v>0</v>
      </c>
      <c r="G27" s="131">
        <f t="shared" si="3"/>
        <v>0</v>
      </c>
      <c r="H27" s="131">
        <f t="shared" si="4"/>
        <v>0</v>
      </c>
      <c r="I27" s="131">
        <f t="shared" si="5"/>
        <v>0</v>
      </c>
    </row>
    <row r="28" spans="1:9" x14ac:dyDescent="0.3">
      <c r="A28">
        <v>-335</v>
      </c>
      <c r="B28" s="41">
        <v>0.1</v>
      </c>
      <c r="C28">
        <v>0</v>
      </c>
      <c r="D28">
        <f t="shared" si="0"/>
        <v>0</v>
      </c>
      <c r="E28">
        <f t="shared" si="1"/>
        <v>0</v>
      </c>
      <c r="F28" s="131">
        <f t="shared" si="2"/>
        <v>0</v>
      </c>
      <c r="G28" s="131">
        <f t="shared" si="3"/>
        <v>0</v>
      </c>
      <c r="H28" s="131">
        <f t="shared" si="4"/>
        <v>0</v>
      </c>
      <c r="I28" s="131">
        <f t="shared" si="5"/>
        <v>0</v>
      </c>
    </row>
    <row r="29" spans="1:9" x14ac:dyDescent="0.3">
      <c r="A29">
        <v>-334</v>
      </c>
      <c r="B29" s="41">
        <v>0.1</v>
      </c>
      <c r="C29">
        <v>0</v>
      </c>
      <c r="D29">
        <f t="shared" si="0"/>
        <v>0</v>
      </c>
      <c r="E29">
        <f t="shared" si="1"/>
        <v>0</v>
      </c>
      <c r="F29" s="131">
        <f t="shared" si="2"/>
        <v>0</v>
      </c>
      <c r="G29" s="131">
        <f t="shared" si="3"/>
        <v>0</v>
      </c>
      <c r="H29" s="131">
        <f t="shared" si="4"/>
        <v>0</v>
      </c>
      <c r="I29" s="131">
        <f t="shared" si="5"/>
        <v>0</v>
      </c>
    </row>
    <row r="30" spans="1:9" x14ac:dyDescent="0.3">
      <c r="A30">
        <v>-333</v>
      </c>
      <c r="B30" s="41">
        <v>0.1</v>
      </c>
      <c r="C30">
        <v>0</v>
      </c>
      <c r="D30">
        <f t="shared" si="0"/>
        <v>0</v>
      </c>
      <c r="E30">
        <f t="shared" si="1"/>
        <v>0</v>
      </c>
      <c r="F30" s="131">
        <f t="shared" si="2"/>
        <v>0</v>
      </c>
      <c r="G30" s="131">
        <f t="shared" si="3"/>
        <v>0</v>
      </c>
      <c r="H30" s="131">
        <f t="shared" si="4"/>
        <v>0</v>
      </c>
      <c r="I30" s="131">
        <f t="shared" si="5"/>
        <v>0</v>
      </c>
    </row>
    <row r="31" spans="1:9" x14ac:dyDescent="0.3">
      <c r="A31">
        <v>-332</v>
      </c>
      <c r="B31" s="41">
        <v>0.1</v>
      </c>
      <c r="C31">
        <v>0</v>
      </c>
      <c r="D31">
        <f t="shared" si="0"/>
        <v>0</v>
      </c>
      <c r="E31">
        <f t="shared" si="1"/>
        <v>0</v>
      </c>
      <c r="F31" s="131">
        <f t="shared" si="2"/>
        <v>0</v>
      </c>
      <c r="G31" s="131">
        <f t="shared" si="3"/>
        <v>0</v>
      </c>
      <c r="H31" s="131">
        <f t="shared" si="4"/>
        <v>0</v>
      </c>
      <c r="I31" s="131">
        <f t="shared" si="5"/>
        <v>0</v>
      </c>
    </row>
    <row r="32" spans="1:9" x14ac:dyDescent="0.3">
      <c r="A32">
        <v>-331</v>
      </c>
      <c r="B32" s="41">
        <v>0.1</v>
      </c>
      <c r="C32">
        <v>0</v>
      </c>
      <c r="D32">
        <f t="shared" si="0"/>
        <v>0</v>
      </c>
      <c r="E32">
        <f t="shared" si="1"/>
        <v>0</v>
      </c>
      <c r="F32" s="131">
        <f t="shared" si="2"/>
        <v>0</v>
      </c>
      <c r="G32" s="131">
        <f t="shared" si="3"/>
        <v>0</v>
      </c>
      <c r="H32" s="131">
        <f t="shared" si="4"/>
        <v>0</v>
      </c>
      <c r="I32" s="131">
        <f t="shared" si="5"/>
        <v>0</v>
      </c>
    </row>
    <row r="33" spans="1:9" x14ac:dyDescent="0.3">
      <c r="A33">
        <v>-330</v>
      </c>
      <c r="B33" s="41">
        <v>0.1</v>
      </c>
      <c r="C33">
        <v>0</v>
      </c>
      <c r="D33">
        <f t="shared" si="0"/>
        <v>0</v>
      </c>
      <c r="E33">
        <f t="shared" si="1"/>
        <v>0</v>
      </c>
      <c r="F33" s="131">
        <f t="shared" si="2"/>
        <v>0</v>
      </c>
      <c r="G33" s="131">
        <f t="shared" si="3"/>
        <v>0</v>
      </c>
      <c r="H33" s="131">
        <f t="shared" si="4"/>
        <v>0</v>
      </c>
      <c r="I33" s="131">
        <f t="shared" si="5"/>
        <v>0</v>
      </c>
    </row>
    <row r="34" spans="1:9" x14ac:dyDescent="0.3">
      <c r="A34">
        <v>-329</v>
      </c>
      <c r="B34" s="41">
        <v>0.11</v>
      </c>
      <c r="C34">
        <v>0</v>
      </c>
      <c r="D34">
        <f t="shared" si="0"/>
        <v>0.23999999999999988</v>
      </c>
      <c r="E34">
        <f t="shared" si="1"/>
        <v>0</v>
      </c>
      <c r="F34" s="131">
        <f t="shared" si="2"/>
        <v>5759.9999999999964</v>
      </c>
      <c r="G34" s="131">
        <f t="shared" si="3"/>
        <v>0</v>
      </c>
      <c r="H34" s="131">
        <f t="shared" si="4"/>
        <v>138239999.99999991</v>
      </c>
      <c r="I34" s="131">
        <f t="shared" si="5"/>
        <v>0</v>
      </c>
    </row>
    <row r="35" spans="1:9" x14ac:dyDescent="0.3">
      <c r="A35">
        <v>-328</v>
      </c>
      <c r="B35" s="41">
        <v>0.11</v>
      </c>
      <c r="C35">
        <v>0</v>
      </c>
      <c r="D35">
        <f t="shared" si="0"/>
        <v>0</v>
      </c>
      <c r="E35">
        <f t="shared" si="1"/>
        <v>0</v>
      </c>
      <c r="F35" s="131">
        <f t="shared" si="2"/>
        <v>-5759.9999999999964</v>
      </c>
      <c r="G35" s="131">
        <f t="shared" si="3"/>
        <v>0</v>
      </c>
      <c r="H35" s="131">
        <f t="shared" si="4"/>
        <v>-276479999.99999982</v>
      </c>
      <c r="I35" s="131">
        <f t="shared" si="5"/>
        <v>0</v>
      </c>
    </row>
    <row r="36" spans="1:9" x14ac:dyDescent="0.3">
      <c r="A36">
        <v>-327</v>
      </c>
      <c r="B36" s="41">
        <v>0.11</v>
      </c>
      <c r="C36">
        <v>0</v>
      </c>
      <c r="D36">
        <f t="shared" si="0"/>
        <v>0</v>
      </c>
      <c r="E36">
        <f t="shared" si="1"/>
        <v>0</v>
      </c>
      <c r="F36" s="131">
        <f t="shared" si="2"/>
        <v>0</v>
      </c>
      <c r="G36" s="131">
        <f t="shared" si="3"/>
        <v>0</v>
      </c>
      <c r="H36" s="131">
        <f t="shared" si="4"/>
        <v>138239999.99999991</v>
      </c>
      <c r="I36" s="131">
        <f t="shared" si="5"/>
        <v>0</v>
      </c>
    </row>
    <row r="37" spans="1:9" x14ac:dyDescent="0.3">
      <c r="A37">
        <v>-326</v>
      </c>
      <c r="B37" s="41">
        <v>0.11</v>
      </c>
      <c r="C37">
        <v>0</v>
      </c>
      <c r="D37">
        <f t="shared" si="0"/>
        <v>0</v>
      </c>
      <c r="E37">
        <f t="shared" si="1"/>
        <v>0</v>
      </c>
      <c r="F37" s="131">
        <f t="shared" si="2"/>
        <v>0</v>
      </c>
      <c r="G37" s="131">
        <f t="shared" si="3"/>
        <v>0</v>
      </c>
      <c r="H37" s="131">
        <f t="shared" si="4"/>
        <v>0</v>
      </c>
      <c r="I37" s="131">
        <f t="shared" si="5"/>
        <v>0</v>
      </c>
    </row>
    <row r="38" spans="1:9" x14ac:dyDescent="0.3">
      <c r="A38">
        <v>-325</v>
      </c>
      <c r="B38" s="41">
        <v>0.11</v>
      </c>
      <c r="C38">
        <v>0</v>
      </c>
      <c r="D38">
        <f t="shared" si="0"/>
        <v>0</v>
      </c>
      <c r="E38">
        <f t="shared" si="1"/>
        <v>0</v>
      </c>
      <c r="F38" s="131">
        <f t="shared" si="2"/>
        <v>0</v>
      </c>
      <c r="G38" s="131">
        <f t="shared" si="3"/>
        <v>0</v>
      </c>
      <c r="H38" s="131">
        <f t="shared" si="4"/>
        <v>0</v>
      </c>
      <c r="I38" s="131">
        <f t="shared" si="5"/>
        <v>0</v>
      </c>
    </row>
    <row r="39" spans="1:9" x14ac:dyDescent="0.3">
      <c r="A39">
        <v>-324</v>
      </c>
      <c r="B39" s="41">
        <v>0.11</v>
      </c>
      <c r="C39">
        <v>0</v>
      </c>
      <c r="D39">
        <f t="shared" si="0"/>
        <v>0</v>
      </c>
      <c r="E39">
        <f t="shared" si="1"/>
        <v>0</v>
      </c>
      <c r="F39" s="131">
        <f t="shared" si="2"/>
        <v>0</v>
      </c>
      <c r="G39" s="131">
        <f t="shared" si="3"/>
        <v>0</v>
      </c>
      <c r="H39" s="131">
        <f t="shared" si="4"/>
        <v>0</v>
      </c>
      <c r="I39" s="131">
        <f t="shared" si="5"/>
        <v>0</v>
      </c>
    </row>
    <row r="40" spans="1:9" x14ac:dyDescent="0.3">
      <c r="A40">
        <v>-323</v>
      </c>
      <c r="B40" s="41">
        <v>0.11</v>
      </c>
      <c r="C40">
        <v>0</v>
      </c>
      <c r="D40">
        <f t="shared" si="0"/>
        <v>0</v>
      </c>
      <c r="E40">
        <f t="shared" si="1"/>
        <v>0</v>
      </c>
      <c r="F40" s="131">
        <f t="shared" si="2"/>
        <v>0</v>
      </c>
      <c r="G40" s="131">
        <f t="shared" si="3"/>
        <v>0</v>
      </c>
      <c r="H40" s="131">
        <f t="shared" si="4"/>
        <v>0</v>
      </c>
      <c r="I40" s="131">
        <f t="shared" si="5"/>
        <v>0</v>
      </c>
    </row>
    <row r="41" spans="1:9" x14ac:dyDescent="0.3">
      <c r="A41">
        <v>-322</v>
      </c>
      <c r="B41" s="41">
        <v>0.11</v>
      </c>
      <c r="C41">
        <v>0</v>
      </c>
      <c r="D41">
        <f t="shared" si="0"/>
        <v>0</v>
      </c>
      <c r="E41">
        <f t="shared" si="1"/>
        <v>0</v>
      </c>
      <c r="F41" s="131">
        <f t="shared" si="2"/>
        <v>0</v>
      </c>
      <c r="G41" s="131">
        <f t="shared" si="3"/>
        <v>0</v>
      </c>
      <c r="H41" s="131">
        <f t="shared" si="4"/>
        <v>0</v>
      </c>
      <c r="I41" s="131">
        <f t="shared" si="5"/>
        <v>0</v>
      </c>
    </row>
    <row r="42" spans="1:9" x14ac:dyDescent="0.3">
      <c r="A42">
        <v>-321</v>
      </c>
      <c r="B42" s="41">
        <v>0.11</v>
      </c>
      <c r="C42">
        <v>0</v>
      </c>
      <c r="D42">
        <f t="shared" si="0"/>
        <v>0</v>
      </c>
      <c r="E42">
        <f t="shared" si="1"/>
        <v>0</v>
      </c>
      <c r="F42" s="131">
        <f t="shared" si="2"/>
        <v>0</v>
      </c>
      <c r="G42" s="131">
        <f t="shared" si="3"/>
        <v>0</v>
      </c>
      <c r="H42" s="131">
        <f t="shared" si="4"/>
        <v>0</v>
      </c>
      <c r="I42" s="131">
        <f t="shared" si="5"/>
        <v>0</v>
      </c>
    </row>
    <row r="43" spans="1:9" x14ac:dyDescent="0.3">
      <c r="A43">
        <v>-320</v>
      </c>
      <c r="B43" s="41">
        <v>0.11</v>
      </c>
      <c r="C43">
        <v>0</v>
      </c>
      <c r="D43">
        <f t="shared" si="0"/>
        <v>0</v>
      </c>
      <c r="E43">
        <f t="shared" si="1"/>
        <v>0</v>
      </c>
      <c r="F43" s="131">
        <f t="shared" si="2"/>
        <v>0</v>
      </c>
      <c r="G43" s="131">
        <f t="shared" si="3"/>
        <v>0</v>
      </c>
      <c r="H43" s="131">
        <f t="shared" si="4"/>
        <v>0</v>
      </c>
      <c r="I43" s="131">
        <f t="shared" si="5"/>
        <v>0</v>
      </c>
    </row>
    <row r="44" spans="1:9" x14ac:dyDescent="0.3">
      <c r="A44">
        <v>-319</v>
      </c>
      <c r="B44" s="41">
        <v>0.11</v>
      </c>
      <c r="C44">
        <v>0</v>
      </c>
      <c r="D44">
        <f t="shared" si="0"/>
        <v>0</v>
      </c>
      <c r="E44">
        <f t="shared" si="1"/>
        <v>0</v>
      </c>
      <c r="F44" s="131">
        <f t="shared" si="2"/>
        <v>0</v>
      </c>
      <c r="G44" s="131">
        <f t="shared" si="3"/>
        <v>0</v>
      </c>
      <c r="H44" s="131">
        <f t="shared" si="4"/>
        <v>0</v>
      </c>
      <c r="I44" s="131">
        <f t="shared" si="5"/>
        <v>0</v>
      </c>
    </row>
    <row r="45" spans="1:9" x14ac:dyDescent="0.3">
      <c r="A45">
        <v>-318</v>
      </c>
      <c r="B45" s="41">
        <v>0.11</v>
      </c>
      <c r="C45">
        <v>0</v>
      </c>
      <c r="D45">
        <f t="shared" si="0"/>
        <v>0</v>
      </c>
      <c r="E45">
        <f t="shared" si="1"/>
        <v>0</v>
      </c>
      <c r="F45" s="131">
        <f t="shared" si="2"/>
        <v>0</v>
      </c>
      <c r="G45" s="131">
        <f t="shared" si="3"/>
        <v>0</v>
      </c>
      <c r="H45" s="131">
        <f t="shared" si="4"/>
        <v>0</v>
      </c>
      <c r="I45" s="131">
        <f t="shared" si="5"/>
        <v>0</v>
      </c>
    </row>
    <row r="46" spans="1:9" x14ac:dyDescent="0.3">
      <c r="A46">
        <v>-317</v>
      </c>
      <c r="B46" s="41">
        <v>0.11</v>
      </c>
      <c r="C46">
        <v>0</v>
      </c>
      <c r="D46">
        <f t="shared" si="0"/>
        <v>0</v>
      </c>
      <c r="E46">
        <f t="shared" si="1"/>
        <v>0</v>
      </c>
      <c r="F46" s="131">
        <f t="shared" si="2"/>
        <v>0</v>
      </c>
      <c r="G46" s="131">
        <f t="shared" si="3"/>
        <v>0</v>
      </c>
      <c r="H46" s="131">
        <f t="shared" si="4"/>
        <v>0</v>
      </c>
      <c r="I46" s="131">
        <f t="shared" si="5"/>
        <v>0</v>
      </c>
    </row>
    <row r="47" spans="1:9" x14ac:dyDescent="0.3">
      <c r="A47">
        <v>-316</v>
      </c>
      <c r="B47" s="41">
        <v>0.11</v>
      </c>
      <c r="C47">
        <v>0</v>
      </c>
      <c r="D47">
        <f t="shared" si="0"/>
        <v>0</v>
      </c>
      <c r="E47">
        <f t="shared" si="1"/>
        <v>0</v>
      </c>
      <c r="F47" s="131">
        <f t="shared" si="2"/>
        <v>0</v>
      </c>
      <c r="G47" s="131">
        <f t="shared" si="3"/>
        <v>0</v>
      </c>
      <c r="H47" s="131">
        <f t="shared" si="4"/>
        <v>0</v>
      </c>
      <c r="I47" s="131">
        <f t="shared" si="5"/>
        <v>0</v>
      </c>
    </row>
    <row r="48" spans="1:9" x14ac:dyDescent="0.3">
      <c r="A48">
        <v>-315</v>
      </c>
      <c r="B48" s="41">
        <v>0.11</v>
      </c>
      <c r="C48">
        <v>0</v>
      </c>
      <c r="D48">
        <f t="shared" si="0"/>
        <v>0</v>
      </c>
      <c r="E48">
        <f t="shared" si="1"/>
        <v>0</v>
      </c>
      <c r="F48" s="131">
        <f t="shared" si="2"/>
        <v>0</v>
      </c>
      <c r="G48" s="131">
        <f t="shared" si="3"/>
        <v>0</v>
      </c>
      <c r="H48" s="131">
        <f t="shared" si="4"/>
        <v>0</v>
      </c>
      <c r="I48" s="131">
        <f t="shared" si="5"/>
        <v>0</v>
      </c>
    </row>
    <row r="49" spans="1:9" x14ac:dyDescent="0.3">
      <c r="A49">
        <v>-314</v>
      </c>
      <c r="B49" s="41">
        <v>0.11</v>
      </c>
      <c r="C49">
        <v>0</v>
      </c>
      <c r="D49">
        <f t="shared" si="0"/>
        <v>0</v>
      </c>
      <c r="E49">
        <f t="shared" si="1"/>
        <v>0</v>
      </c>
      <c r="F49" s="131">
        <f t="shared" si="2"/>
        <v>0</v>
      </c>
      <c r="G49" s="131">
        <f t="shared" si="3"/>
        <v>0</v>
      </c>
      <c r="H49" s="131">
        <f t="shared" si="4"/>
        <v>0</v>
      </c>
      <c r="I49" s="131">
        <f t="shared" si="5"/>
        <v>0</v>
      </c>
    </row>
    <row r="50" spans="1:9" x14ac:dyDescent="0.3">
      <c r="A50">
        <v>-313</v>
      </c>
      <c r="B50" s="41">
        <v>0.11</v>
      </c>
      <c r="C50">
        <v>0</v>
      </c>
      <c r="D50">
        <f t="shared" si="0"/>
        <v>0</v>
      </c>
      <c r="E50">
        <f t="shared" si="1"/>
        <v>0</v>
      </c>
      <c r="F50" s="131">
        <f t="shared" si="2"/>
        <v>0</v>
      </c>
      <c r="G50" s="131">
        <f t="shared" si="3"/>
        <v>0</v>
      </c>
      <c r="H50" s="131">
        <f t="shared" si="4"/>
        <v>0</v>
      </c>
      <c r="I50" s="131">
        <f t="shared" si="5"/>
        <v>0</v>
      </c>
    </row>
    <row r="51" spans="1:9" x14ac:dyDescent="0.3">
      <c r="A51">
        <v>-312</v>
      </c>
      <c r="B51" s="41">
        <v>0.11</v>
      </c>
      <c r="C51">
        <v>0</v>
      </c>
      <c r="D51">
        <f t="shared" si="0"/>
        <v>0</v>
      </c>
      <c r="E51">
        <f t="shared" si="1"/>
        <v>0</v>
      </c>
      <c r="F51" s="131">
        <f t="shared" si="2"/>
        <v>0</v>
      </c>
      <c r="G51" s="131">
        <f t="shared" si="3"/>
        <v>0</v>
      </c>
      <c r="H51" s="131">
        <f t="shared" si="4"/>
        <v>0</v>
      </c>
      <c r="I51" s="131">
        <f t="shared" si="5"/>
        <v>0</v>
      </c>
    </row>
    <row r="52" spans="1:9" x14ac:dyDescent="0.3">
      <c r="A52">
        <v>-311</v>
      </c>
      <c r="B52" s="41">
        <v>0.11</v>
      </c>
      <c r="C52">
        <v>0</v>
      </c>
      <c r="D52">
        <f t="shared" si="0"/>
        <v>0</v>
      </c>
      <c r="E52">
        <f t="shared" si="1"/>
        <v>0</v>
      </c>
      <c r="F52" s="131">
        <f t="shared" si="2"/>
        <v>0</v>
      </c>
      <c r="G52" s="131">
        <f t="shared" si="3"/>
        <v>0</v>
      </c>
      <c r="H52" s="131">
        <f t="shared" si="4"/>
        <v>0</v>
      </c>
      <c r="I52" s="131">
        <f t="shared" si="5"/>
        <v>0</v>
      </c>
    </row>
    <row r="53" spans="1:9" x14ac:dyDescent="0.3">
      <c r="A53">
        <v>-310</v>
      </c>
      <c r="B53" s="41">
        <v>0.11</v>
      </c>
      <c r="C53">
        <v>0</v>
      </c>
      <c r="D53">
        <f t="shared" si="0"/>
        <v>0</v>
      </c>
      <c r="E53">
        <f t="shared" si="1"/>
        <v>0</v>
      </c>
      <c r="F53" s="131">
        <f t="shared" si="2"/>
        <v>0</v>
      </c>
      <c r="G53" s="131">
        <f t="shared" si="3"/>
        <v>0</v>
      </c>
      <c r="H53" s="131">
        <f t="shared" si="4"/>
        <v>0</v>
      </c>
      <c r="I53" s="131">
        <f t="shared" si="5"/>
        <v>0</v>
      </c>
    </row>
    <row r="54" spans="1:9" x14ac:dyDescent="0.3">
      <c r="A54">
        <v>-309</v>
      </c>
      <c r="B54" s="41">
        <v>0.11</v>
      </c>
      <c r="C54">
        <v>0</v>
      </c>
      <c r="D54">
        <f t="shared" si="0"/>
        <v>0</v>
      </c>
      <c r="E54">
        <f t="shared" si="1"/>
        <v>0</v>
      </c>
      <c r="F54" s="131">
        <f t="shared" si="2"/>
        <v>0</v>
      </c>
      <c r="G54" s="131">
        <f t="shared" si="3"/>
        <v>0</v>
      </c>
      <c r="H54" s="131">
        <f t="shared" si="4"/>
        <v>0</v>
      </c>
      <c r="I54" s="131">
        <f t="shared" si="5"/>
        <v>0</v>
      </c>
    </row>
    <row r="55" spans="1:9" x14ac:dyDescent="0.3">
      <c r="A55">
        <v>-308</v>
      </c>
      <c r="B55" s="41">
        <v>0.11</v>
      </c>
      <c r="C55">
        <v>0</v>
      </c>
      <c r="D55">
        <f t="shared" si="0"/>
        <v>0</v>
      </c>
      <c r="E55">
        <f t="shared" si="1"/>
        <v>0</v>
      </c>
      <c r="F55" s="131">
        <f t="shared" si="2"/>
        <v>0</v>
      </c>
      <c r="G55" s="131">
        <f t="shared" si="3"/>
        <v>0</v>
      </c>
      <c r="H55" s="131">
        <f t="shared" si="4"/>
        <v>0</v>
      </c>
      <c r="I55" s="131">
        <f t="shared" si="5"/>
        <v>0</v>
      </c>
    </row>
    <row r="56" spans="1:9" x14ac:dyDescent="0.3">
      <c r="A56">
        <v>-307</v>
      </c>
      <c r="B56" s="41">
        <v>0.11</v>
      </c>
      <c r="C56">
        <v>0</v>
      </c>
      <c r="D56">
        <f t="shared" si="0"/>
        <v>0</v>
      </c>
      <c r="E56">
        <f t="shared" si="1"/>
        <v>0</v>
      </c>
      <c r="F56" s="131">
        <f t="shared" si="2"/>
        <v>0</v>
      </c>
      <c r="G56" s="131">
        <f t="shared" si="3"/>
        <v>0</v>
      </c>
      <c r="H56" s="131">
        <f t="shared" si="4"/>
        <v>0</v>
      </c>
      <c r="I56" s="131">
        <f t="shared" si="5"/>
        <v>0</v>
      </c>
    </row>
    <row r="57" spans="1:9" x14ac:dyDescent="0.3">
      <c r="A57">
        <v>-306</v>
      </c>
      <c r="B57" s="41">
        <v>0.11</v>
      </c>
      <c r="C57">
        <v>0</v>
      </c>
      <c r="D57">
        <f t="shared" si="0"/>
        <v>0</v>
      </c>
      <c r="E57">
        <f t="shared" si="1"/>
        <v>0</v>
      </c>
      <c r="F57" s="131">
        <f t="shared" si="2"/>
        <v>0</v>
      </c>
      <c r="G57" s="131">
        <f t="shared" si="3"/>
        <v>0</v>
      </c>
      <c r="H57" s="131">
        <f t="shared" si="4"/>
        <v>0</v>
      </c>
      <c r="I57" s="131">
        <f t="shared" si="5"/>
        <v>0</v>
      </c>
    </row>
    <row r="58" spans="1:9" x14ac:dyDescent="0.3">
      <c r="A58">
        <v>-305</v>
      </c>
      <c r="B58" s="41">
        <v>0.11</v>
      </c>
      <c r="C58">
        <v>0</v>
      </c>
      <c r="D58">
        <f t="shared" si="0"/>
        <v>0</v>
      </c>
      <c r="E58">
        <f t="shared" si="1"/>
        <v>0</v>
      </c>
      <c r="F58" s="131">
        <f t="shared" si="2"/>
        <v>0</v>
      </c>
      <c r="G58" s="131">
        <f t="shared" si="3"/>
        <v>0</v>
      </c>
      <c r="H58" s="131">
        <f t="shared" si="4"/>
        <v>0</v>
      </c>
      <c r="I58" s="131">
        <f t="shared" si="5"/>
        <v>0</v>
      </c>
    </row>
    <row r="59" spans="1:9" x14ac:dyDescent="0.3">
      <c r="A59">
        <v>-304</v>
      </c>
      <c r="B59" s="41">
        <v>0.11</v>
      </c>
      <c r="C59">
        <v>0</v>
      </c>
      <c r="D59">
        <f t="shared" si="0"/>
        <v>0</v>
      </c>
      <c r="E59">
        <f t="shared" si="1"/>
        <v>0</v>
      </c>
      <c r="F59" s="131">
        <f t="shared" si="2"/>
        <v>0</v>
      </c>
      <c r="G59" s="131">
        <f t="shared" si="3"/>
        <v>0</v>
      </c>
      <c r="H59" s="131">
        <f t="shared" si="4"/>
        <v>0</v>
      </c>
      <c r="I59" s="131">
        <f t="shared" si="5"/>
        <v>0</v>
      </c>
    </row>
    <row r="60" spans="1:9" x14ac:dyDescent="0.3">
      <c r="A60">
        <v>-303</v>
      </c>
      <c r="B60" s="41">
        <v>0.11</v>
      </c>
      <c r="C60">
        <v>0</v>
      </c>
      <c r="D60">
        <f t="shared" si="0"/>
        <v>0</v>
      </c>
      <c r="E60">
        <f t="shared" si="1"/>
        <v>0</v>
      </c>
      <c r="F60" s="131">
        <f t="shared" si="2"/>
        <v>0</v>
      </c>
      <c r="G60" s="131">
        <f t="shared" si="3"/>
        <v>0</v>
      </c>
      <c r="H60" s="131">
        <f t="shared" si="4"/>
        <v>0</v>
      </c>
      <c r="I60" s="131">
        <f t="shared" si="5"/>
        <v>0</v>
      </c>
    </row>
    <row r="61" spans="1:9" x14ac:dyDescent="0.3">
      <c r="A61">
        <v>-302</v>
      </c>
      <c r="B61" s="41">
        <v>0.11</v>
      </c>
      <c r="C61">
        <v>0</v>
      </c>
      <c r="D61">
        <f t="shared" si="0"/>
        <v>0</v>
      </c>
      <c r="E61">
        <f t="shared" si="1"/>
        <v>0</v>
      </c>
      <c r="F61" s="131">
        <f t="shared" si="2"/>
        <v>0</v>
      </c>
      <c r="G61" s="131">
        <f t="shared" si="3"/>
        <v>0</v>
      </c>
      <c r="H61" s="131">
        <f t="shared" si="4"/>
        <v>0</v>
      </c>
      <c r="I61" s="131">
        <f t="shared" si="5"/>
        <v>0</v>
      </c>
    </row>
    <row r="62" spans="1:9" x14ac:dyDescent="0.3">
      <c r="A62">
        <v>-301</v>
      </c>
      <c r="B62" s="41">
        <v>0.11</v>
      </c>
      <c r="C62">
        <v>0</v>
      </c>
      <c r="D62">
        <f t="shared" si="0"/>
        <v>0</v>
      </c>
      <c r="E62">
        <f t="shared" si="1"/>
        <v>0</v>
      </c>
      <c r="F62" s="131">
        <f t="shared" si="2"/>
        <v>0</v>
      </c>
      <c r="G62" s="131">
        <f t="shared" si="3"/>
        <v>0</v>
      </c>
      <c r="H62" s="131">
        <f t="shared" si="4"/>
        <v>0</v>
      </c>
      <c r="I62" s="131">
        <f t="shared" si="5"/>
        <v>0</v>
      </c>
    </row>
    <row r="63" spans="1:9" x14ac:dyDescent="0.3">
      <c r="A63">
        <v>-300</v>
      </c>
      <c r="B63" s="41">
        <v>0.11</v>
      </c>
      <c r="C63">
        <v>0</v>
      </c>
      <c r="D63">
        <f t="shared" si="0"/>
        <v>0</v>
      </c>
      <c r="E63">
        <f t="shared" si="1"/>
        <v>0</v>
      </c>
      <c r="F63" s="131">
        <f t="shared" si="2"/>
        <v>0</v>
      </c>
      <c r="G63" s="131">
        <f t="shared" si="3"/>
        <v>0</v>
      </c>
      <c r="H63" s="131">
        <f t="shared" si="4"/>
        <v>0</v>
      </c>
      <c r="I63" s="131">
        <f t="shared" si="5"/>
        <v>0</v>
      </c>
    </row>
    <row r="64" spans="1:9" x14ac:dyDescent="0.3">
      <c r="A64">
        <v>-299</v>
      </c>
      <c r="B64" s="41">
        <v>0.11</v>
      </c>
      <c r="C64">
        <v>0</v>
      </c>
      <c r="D64">
        <f t="shared" si="0"/>
        <v>0</v>
      </c>
      <c r="E64">
        <f t="shared" si="1"/>
        <v>0</v>
      </c>
      <c r="F64" s="131">
        <f t="shared" si="2"/>
        <v>0</v>
      </c>
      <c r="G64" s="131">
        <f t="shared" si="3"/>
        <v>0</v>
      </c>
      <c r="H64" s="131">
        <f t="shared" si="4"/>
        <v>0</v>
      </c>
      <c r="I64" s="131">
        <f t="shared" si="5"/>
        <v>0</v>
      </c>
    </row>
    <row r="65" spans="1:9" x14ac:dyDescent="0.3">
      <c r="A65">
        <v>-298</v>
      </c>
      <c r="B65" s="41">
        <v>0.11</v>
      </c>
      <c r="C65">
        <v>0</v>
      </c>
      <c r="D65">
        <f t="shared" si="0"/>
        <v>0</v>
      </c>
      <c r="E65">
        <f t="shared" si="1"/>
        <v>0</v>
      </c>
      <c r="F65" s="131">
        <f t="shared" si="2"/>
        <v>0</v>
      </c>
      <c r="G65" s="131">
        <f t="shared" si="3"/>
        <v>0</v>
      </c>
      <c r="H65" s="131">
        <f t="shared" si="4"/>
        <v>0</v>
      </c>
      <c r="I65" s="131">
        <f t="shared" si="5"/>
        <v>0</v>
      </c>
    </row>
    <row r="66" spans="1:9" x14ac:dyDescent="0.3">
      <c r="A66">
        <v>-297</v>
      </c>
      <c r="B66" s="41">
        <v>0.11</v>
      </c>
      <c r="C66">
        <v>0</v>
      </c>
      <c r="D66">
        <f t="shared" si="0"/>
        <v>0</v>
      </c>
      <c r="E66">
        <f t="shared" si="1"/>
        <v>0</v>
      </c>
      <c r="F66" s="131">
        <f t="shared" si="2"/>
        <v>0</v>
      </c>
      <c r="G66" s="131">
        <f t="shared" si="3"/>
        <v>0</v>
      </c>
      <c r="H66" s="131">
        <f t="shared" si="4"/>
        <v>0</v>
      </c>
      <c r="I66" s="131">
        <f t="shared" si="5"/>
        <v>0</v>
      </c>
    </row>
    <row r="67" spans="1:9" x14ac:dyDescent="0.3">
      <c r="A67">
        <v>-296</v>
      </c>
      <c r="B67" s="41">
        <v>0.11</v>
      </c>
      <c r="C67">
        <v>0</v>
      </c>
      <c r="D67">
        <f t="shared" si="0"/>
        <v>0</v>
      </c>
      <c r="E67">
        <f t="shared" si="1"/>
        <v>0</v>
      </c>
      <c r="F67" s="131">
        <f t="shared" si="2"/>
        <v>0</v>
      </c>
      <c r="G67" s="131">
        <f t="shared" si="3"/>
        <v>0</v>
      </c>
      <c r="H67" s="131">
        <f t="shared" si="4"/>
        <v>0</v>
      </c>
      <c r="I67" s="131">
        <f t="shared" si="5"/>
        <v>0</v>
      </c>
    </row>
    <row r="68" spans="1:9" x14ac:dyDescent="0.3">
      <c r="A68">
        <v>-295</v>
      </c>
      <c r="B68" s="41">
        <v>0.11</v>
      </c>
      <c r="C68">
        <v>0</v>
      </c>
      <c r="D68">
        <f t="shared" si="0"/>
        <v>0</v>
      </c>
      <c r="E68">
        <f t="shared" si="1"/>
        <v>0</v>
      </c>
      <c r="F68" s="131">
        <f t="shared" si="2"/>
        <v>0</v>
      </c>
      <c r="G68" s="131">
        <f t="shared" si="3"/>
        <v>0</v>
      </c>
      <c r="H68" s="131">
        <f t="shared" si="4"/>
        <v>0</v>
      </c>
      <c r="I68" s="131">
        <f t="shared" si="5"/>
        <v>0</v>
      </c>
    </row>
    <row r="69" spans="1:9" x14ac:dyDescent="0.3">
      <c r="A69">
        <v>-294</v>
      </c>
      <c r="B69" s="41">
        <v>0.11</v>
      </c>
      <c r="C69">
        <v>0</v>
      </c>
      <c r="D69">
        <f t="shared" ref="D69:D132" si="6">(((B69-B68)/1000)/RADIANS(1))*$J$3</f>
        <v>0</v>
      </c>
      <c r="E69">
        <f t="shared" ref="E69:E132" si="7">(((C69-C68)/1000)/RADIANS(1))*$J$3</f>
        <v>0</v>
      </c>
      <c r="F69" s="131">
        <f t="shared" ref="F69:F132" si="8">((D69-D68)/RADIANS(1))*$J$3</f>
        <v>0</v>
      </c>
      <c r="G69" s="131">
        <f t="shared" ref="G69:G132" si="9">((E69-E68)/RADIANS(1))*$J$3</f>
        <v>0</v>
      </c>
      <c r="H69" s="131">
        <f t="shared" ref="H69:H132" si="10">((F69-F68)/RADIANS(1))*$J$3</f>
        <v>0</v>
      </c>
      <c r="I69" s="131">
        <f t="shared" ref="I69:I132" si="11">((G69-G68)/RADIANS(1))*$J$3</f>
        <v>0</v>
      </c>
    </row>
    <row r="70" spans="1:9" x14ac:dyDescent="0.3">
      <c r="A70">
        <v>-293</v>
      </c>
      <c r="B70" s="41">
        <v>0.11</v>
      </c>
      <c r="C70">
        <v>0</v>
      </c>
      <c r="D70">
        <f t="shared" si="6"/>
        <v>0</v>
      </c>
      <c r="E70">
        <f t="shared" si="7"/>
        <v>0</v>
      </c>
      <c r="F70" s="131">
        <f t="shared" si="8"/>
        <v>0</v>
      </c>
      <c r="G70" s="131">
        <f t="shared" si="9"/>
        <v>0</v>
      </c>
      <c r="H70" s="131">
        <f t="shared" si="10"/>
        <v>0</v>
      </c>
      <c r="I70" s="131">
        <f t="shared" si="11"/>
        <v>0</v>
      </c>
    </row>
    <row r="71" spans="1:9" x14ac:dyDescent="0.3">
      <c r="A71">
        <v>-292</v>
      </c>
      <c r="B71" s="41">
        <v>0.11</v>
      </c>
      <c r="C71">
        <v>0</v>
      </c>
      <c r="D71">
        <f t="shared" si="6"/>
        <v>0</v>
      </c>
      <c r="E71">
        <f t="shared" si="7"/>
        <v>0</v>
      </c>
      <c r="F71" s="131">
        <f t="shared" si="8"/>
        <v>0</v>
      </c>
      <c r="G71" s="131">
        <f t="shared" si="9"/>
        <v>0</v>
      </c>
      <c r="H71" s="131">
        <f t="shared" si="10"/>
        <v>0</v>
      </c>
      <c r="I71" s="131">
        <f t="shared" si="11"/>
        <v>0</v>
      </c>
    </row>
    <row r="72" spans="1:9" x14ac:dyDescent="0.3">
      <c r="A72">
        <v>-291</v>
      </c>
      <c r="B72" s="41">
        <v>0.11</v>
      </c>
      <c r="C72">
        <v>0</v>
      </c>
      <c r="D72">
        <f t="shared" si="6"/>
        <v>0</v>
      </c>
      <c r="E72">
        <f t="shared" si="7"/>
        <v>0</v>
      </c>
      <c r="F72" s="131">
        <f t="shared" si="8"/>
        <v>0</v>
      </c>
      <c r="G72" s="131">
        <f t="shared" si="9"/>
        <v>0</v>
      </c>
      <c r="H72" s="131">
        <f t="shared" si="10"/>
        <v>0</v>
      </c>
      <c r="I72" s="131">
        <f t="shared" si="11"/>
        <v>0</v>
      </c>
    </row>
    <row r="73" spans="1:9" x14ac:dyDescent="0.3">
      <c r="A73">
        <v>-290</v>
      </c>
      <c r="B73" s="41">
        <v>0.11</v>
      </c>
      <c r="C73">
        <v>0</v>
      </c>
      <c r="D73">
        <f t="shared" si="6"/>
        <v>0</v>
      </c>
      <c r="E73">
        <f t="shared" si="7"/>
        <v>0</v>
      </c>
      <c r="F73" s="131">
        <f t="shared" si="8"/>
        <v>0</v>
      </c>
      <c r="G73" s="131">
        <f t="shared" si="9"/>
        <v>0</v>
      </c>
      <c r="H73" s="131">
        <f t="shared" si="10"/>
        <v>0</v>
      </c>
      <c r="I73" s="131">
        <f t="shared" si="11"/>
        <v>0</v>
      </c>
    </row>
    <row r="74" spans="1:9" x14ac:dyDescent="0.3">
      <c r="A74">
        <v>-289</v>
      </c>
      <c r="B74" s="41">
        <v>0.11</v>
      </c>
      <c r="C74">
        <v>0</v>
      </c>
      <c r="D74">
        <f t="shared" si="6"/>
        <v>0</v>
      </c>
      <c r="E74">
        <f t="shared" si="7"/>
        <v>0</v>
      </c>
      <c r="F74" s="131">
        <f t="shared" si="8"/>
        <v>0</v>
      </c>
      <c r="G74" s="131">
        <f t="shared" si="9"/>
        <v>0</v>
      </c>
      <c r="H74" s="131">
        <f t="shared" si="10"/>
        <v>0</v>
      </c>
      <c r="I74" s="131">
        <f t="shared" si="11"/>
        <v>0</v>
      </c>
    </row>
    <row r="75" spans="1:9" x14ac:dyDescent="0.3">
      <c r="A75">
        <v>-288</v>
      </c>
      <c r="B75" s="41">
        <v>0.11</v>
      </c>
      <c r="C75">
        <v>0</v>
      </c>
      <c r="D75">
        <f t="shared" si="6"/>
        <v>0</v>
      </c>
      <c r="E75">
        <f t="shared" si="7"/>
        <v>0</v>
      </c>
      <c r="F75" s="131">
        <f t="shared" si="8"/>
        <v>0</v>
      </c>
      <c r="G75" s="131">
        <f t="shared" si="9"/>
        <v>0</v>
      </c>
      <c r="H75" s="131">
        <f t="shared" si="10"/>
        <v>0</v>
      </c>
      <c r="I75" s="131">
        <f t="shared" si="11"/>
        <v>0</v>
      </c>
    </row>
    <row r="76" spans="1:9" x14ac:dyDescent="0.3">
      <c r="A76">
        <v>-287</v>
      </c>
      <c r="B76" s="41">
        <v>0.11</v>
      </c>
      <c r="C76">
        <v>0</v>
      </c>
      <c r="D76">
        <f t="shared" si="6"/>
        <v>0</v>
      </c>
      <c r="E76">
        <f t="shared" si="7"/>
        <v>0</v>
      </c>
      <c r="F76" s="131">
        <f t="shared" si="8"/>
        <v>0</v>
      </c>
      <c r="G76" s="131">
        <f t="shared" si="9"/>
        <v>0</v>
      </c>
      <c r="H76" s="131">
        <f t="shared" si="10"/>
        <v>0</v>
      </c>
      <c r="I76" s="131">
        <f t="shared" si="11"/>
        <v>0</v>
      </c>
    </row>
    <row r="77" spans="1:9" x14ac:dyDescent="0.3">
      <c r="A77">
        <v>-286</v>
      </c>
      <c r="B77" s="41">
        <v>0.11</v>
      </c>
      <c r="C77">
        <v>0</v>
      </c>
      <c r="D77">
        <f t="shared" si="6"/>
        <v>0</v>
      </c>
      <c r="E77">
        <f t="shared" si="7"/>
        <v>0</v>
      </c>
      <c r="F77" s="131">
        <f t="shared" si="8"/>
        <v>0</v>
      </c>
      <c r="G77" s="131">
        <f t="shared" si="9"/>
        <v>0</v>
      </c>
      <c r="H77" s="131">
        <f t="shared" si="10"/>
        <v>0</v>
      </c>
      <c r="I77" s="131">
        <f t="shared" si="11"/>
        <v>0</v>
      </c>
    </row>
    <row r="78" spans="1:9" x14ac:dyDescent="0.3">
      <c r="A78">
        <v>-285</v>
      </c>
      <c r="B78" s="41">
        <v>0.11</v>
      </c>
      <c r="C78">
        <v>0</v>
      </c>
      <c r="D78">
        <f t="shared" si="6"/>
        <v>0</v>
      </c>
      <c r="E78">
        <f t="shared" si="7"/>
        <v>0</v>
      </c>
      <c r="F78" s="131">
        <f t="shared" si="8"/>
        <v>0</v>
      </c>
      <c r="G78" s="131">
        <f t="shared" si="9"/>
        <v>0</v>
      </c>
      <c r="H78" s="131">
        <f t="shared" si="10"/>
        <v>0</v>
      </c>
      <c r="I78" s="131">
        <f t="shared" si="11"/>
        <v>0</v>
      </c>
    </row>
    <row r="79" spans="1:9" x14ac:dyDescent="0.3">
      <c r="A79">
        <v>-284</v>
      </c>
      <c r="B79" s="41">
        <v>0.11</v>
      </c>
      <c r="C79">
        <v>0</v>
      </c>
      <c r="D79">
        <f t="shared" si="6"/>
        <v>0</v>
      </c>
      <c r="E79">
        <f t="shared" si="7"/>
        <v>0</v>
      </c>
      <c r="F79" s="131">
        <f t="shared" si="8"/>
        <v>0</v>
      </c>
      <c r="G79" s="131">
        <f t="shared" si="9"/>
        <v>0</v>
      </c>
      <c r="H79" s="131">
        <f t="shared" si="10"/>
        <v>0</v>
      </c>
      <c r="I79" s="131">
        <f t="shared" si="11"/>
        <v>0</v>
      </c>
    </row>
    <row r="80" spans="1:9" x14ac:dyDescent="0.3">
      <c r="A80">
        <v>-283</v>
      </c>
      <c r="B80" s="41">
        <v>0.11</v>
      </c>
      <c r="C80">
        <v>0</v>
      </c>
      <c r="D80">
        <f t="shared" si="6"/>
        <v>0</v>
      </c>
      <c r="E80">
        <f t="shared" si="7"/>
        <v>0</v>
      </c>
      <c r="F80" s="131">
        <f t="shared" si="8"/>
        <v>0</v>
      </c>
      <c r="G80" s="131">
        <f t="shared" si="9"/>
        <v>0</v>
      </c>
      <c r="H80" s="131">
        <f t="shared" si="10"/>
        <v>0</v>
      </c>
      <c r="I80" s="131">
        <f t="shared" si="11"/>
        <v>0</v>
      </c>
    </row>
    <row r="81" spans="1:9" x14ac:dyDescent="0.3">
      <c r="A81">
        <v>-282</v>
      </c>
      <c r="B81" s="41">
        <v>0.11</v>
      </c>
      <c r="C81">
        <v>0</v>
      </c>
      <c r="D81">
        <f t="shared" si="6"/>
        <v>0</v>
      </c>
      <c r="E81">
        <f t="shared" si="7"/>
        <v>0</v>
      </c>
      <c r="F81" s="131">
        <f t="shared" si="8"/>
        <v>0</v>
      </c>
      <c r="G81" s="131">
        <f t="shared" si="9"/>
        <v>0</v>
      </c>
      <c r="H81" s="131">
        <f t="shared" si="10"/>
        <v>0</v>
      </c>
      <c r="I81" s="131">
        <f t="shared" si="11"/>
        <v>0</v>
      </c>
    </row>
    <row r="82" spans="1:9" x14ac:dyDescent="0.3">
      <c r="A82">
        <v>-281</v>
      </c>
      <c r="B82" s="41">
        <v>0.11</v>
      </c>
      <c r="C82">
        <v>0</v>
      </c>
      <c r="D82">
        <f t="shared" si="6"/>
        <v>0</v>
      </c>
      <c r="E82">
        <f t="shared" si="7"/>
        <v>0</v>
      </c>
      <c r="F82" s="131">
        <f t="shared" si="8"/>
        <v>0</v>
      </c>
      <c r="G82" s="131">
        <f t="shared" si="9"/>
        <v>0</v>
      </c>
      <c r="H82" s="131">
        <f t="shared" si="10"/>
        <v>0</v>
      </c>
      <c r="I82" s="131">
        <f t="shared" si="11"/>
        <v>0</v>
      </c>
    </row>
    <row r="83" spans="1:9" x14ac:dyDescent="0.3">
      <c r="A83">
        <v>-280</v>
      </c>
      <c r="B83" s="41">
        <v>0.11</v>
      </c>
      <c r="C83">
        <v>0</v>
      </c>
      <c r="D83">
        <f t="shared" si="6"/>
        <v>0</v>
      </c>
      <c r="E83">
        <f t="shared" si="7"/>
        <v>0</v>
      </c>
      <c r="F83" s="131">
        <f t="shared" si="8"/>
        <v>0</v>
      </c>
      <c r="G83" s="131">
        <f t="shared" si="9"/>
        <v>0</v>
      </c>
      <c r="H83" s="131">
        <f t="shared" si="10"/>
        <v>0</v>
      </c>
      <c r="I83" s="131">
        <f t="shared" si="11"/>
        <v>0</v>
      </c>
    </row>
    <row r="84" spans="1:9" x14ac:dyDescent="0.3">
      <c r="A84">
        <v>-279</v>
      </c>
      <c r="B84" s="41">
        <v>0.11</v>
      </c>
      <c r="C84">
        <v>0</v>
      </c>
      <c r="D84">
        <f t="shared" si="6"/>
        <v>0</v>
      </c>
      <c r="E84">
        <f t="shared" si="7"/>
        <v>0</v>
      </c>
      <c r="F84" s="131">
        <f t="shared" si="8"/>
        <v>0</v>
      </c>
      <c r="G84" s="131">
        <f t="shared" si="9"/>
        <v>0</v>
      </c>
      <c r="H84" s="131">
        <f t="shared" si="10"/>
        <v>0</v>
      </c>
      <c r="I84" s="131">
        <f t="shared" si="11"/>
        <v>0</v>
      </c>
    </row>
    <row r="85" spans="1:9" x14ac:dyDescent="0.3">
      <c r="A85">
        <v>-278</v>
      </c>
      <c r="B85" s="41">
        <v>0.11</v>
      </c>
      <c r="C85">
        <v>0</v>
      </c>
      <c r="D85">
        <f t="shared" si="6"/>
        <v>0</v>
      </c>
      <c r="E85">
        <f t="shared" si="7"/>
        <v>0</v>
      </c>
      <c r="F85" s="131">
        <f t="shared" si="8"/>
        <v>0</v>
      </c>
      <c r="G85" s="131">
        <f t="shared" si="9"/>
        <v>0</v>
      </c>
      <c r="H85" s="131">
        <f t="shared" si="10"/>
        <v>0</v>
      </c>
      <c r="I85" s="131">
        <f t="shared" si="11"/>
        <v>0</v>
      </c>
    </row>
    <row r="86" spans="1:9" x14ac:dyDescent="0.3">
      <c r="A86">
        <v>-277</v>
      </c>
      <c r="B86" s="41">
        <v>0.11</v>
      </c>
      <c r="C86">
        <v>0</v>
      </c>
      <c r="D86">
        <f t="shared" si="6"/>
        <v>0</v>
      </c>
      <c r="E86">
        <f t="shared" si="7"/>
        <v>0</v>
      </c>
      <c r="F86" s="131">
        <f t="shared" si="8"/>
        <v>0</v>
      </c>
      <c r="G86" s="131">
        <f t="shared" si="9"/>
        <v>0</v>
      </c>
      <c r="H86" s="131">
        <f t="shared" si="10"/>
        <v>0</v>
      </c>
      <c r="I86" s="131">
        <f t="shared" si="11"/>
        <v>0</v>
      </c>
    </row>
    <row r="87" spans="1:9" x14ac:dyDescent="0.3">
      <c r="A87">
        <v>-276</v>
      </c>
      <c r="B87" s="41">
        <v>0.11</v>
      </c>
      <c r="C87">
        <v>0</v>
      </c>
      <c r="D87">
        <f t="shared" si="6"/>
        <v>0</v>
      </c>
      <c r="E87">
        <f t="shared" si="7"/>
        <v>0</v>
      </c>
      <c r="F87" s="131">
        <f t="shared" si="8"/>
        <v>0</v>
      </c>
      <c r="G87" s="131">
        <f t="shared" si="9"/>
        <v>0</v>
      </c>
      <c r="H87" s="131">
        <f t="shared" si="10"/>
        <v>0</v>
      </c>
      <c r="I87" s="131">
        <f t="shared" si="11"/>
        <v>0</v>
      </c>
    </row>
    <row r="88" spans="1:9" x14ac:dyDescent="0.3">
      <c r="A88">
        <v>-275</v>
      </c>
      <c r="B88" s="41">
        <v>0.11</v>
      </c>
      <c r="C88">
        <v>0</v>
      </c>
      <c r="D88">
        <f t="shared" si="6"/>
        <v>0</v>
      </c>
      <c r="E88">
        <f t="shared" si="7"/>
        <v>0</v>
      </c>
      <c r="F88" s="131">
        <f t="shared" si="8"/>
        <v>0</v>
      </c>
      <c r="G88" s="131">
        <f t="shared" si="9"/>
        <v>0</v>
      </c>
      <c r="H88" s="131">
        <f t="shared" si="10"/>
        <v>0</v>
      </c>
      <c r="I88" s="131">
        <f t="shared" si="11"/>
        <v>0</v>
      </c>
    </row>
    <row r="89" spans="1:9" x14ac:dyDescent="0.3">
      <c r="A89">
        <v>-274</v>
      </c>
      <c r="B89" s="41">
        <v>0.11</v>
      </c>
      <c r="C89">
        <v>0</v>
      </c>
      <c r="D89">
        <f t="shared" si="6"/>
        <v>0</v>
      </c>
      <c r="E89">
        <f t="shared" si="7"/>
        <v>0</v>
      </c>
      <c r="F89" s="131">
        <f t="shared" si="8"/>
        <v>0</v>
      </c>
      <c r="G89" s="131">
        <f t="shared" si="9"/>
        <v>0</v>
      </c>
      <c r="H89" s="131">
        <f t="shared" si="10"/>
        <v>0</v>
      </c>
      <c r="I89" s="131">
        <f t="shared" si="11"/>
        <v>0</v>
      </c>
    </row>
    <row r="90" spans="1:9" x14ac:dyDescent="0.3">
      <c r="A90">
        <v>-273</v>
      </c>
      <c r="B90" s="41">
        <v>0.11</v>
      </c>
      <c r="C90">
        <v>0</v>
      </c>
      <c r="D90">
        <f t="shared" si="6"/>
        <v>0</v>
      </c>
      <c r="E90">
        <f t="shared" si="7"/>
        <v>0</v>
      </c>
      <c r="F90" s="131">
        <f t="shared" si="8"/>
        <v>0</v>
      </c>
      <c r="G90" s="131">
        <f t="shared" si="9"/>
        <v>0</v>
      </c>
      <c r="H90" s="131">
        <f t="shared" si="10"/>
        <v>0</v>
      </c>
      <c r="I90" s="131">
        <f t="shared" si="11"/>
        <v>0</v>
      </c>
    </row>
    <row r="91" spans="1:9" x14ac:dyDescent="0.3">
      <c r="A91">
        <v>-272</v>
      </c>
      <c r="B91" s="41">
        <v>0.11</v>
      </c>
      <c r="C91">
        <v>0</v>
      </c>
      <c r="D91">
        <f t="shared" si="6"/>
        <v>0</v>
      </c>
      <c r="E91">
        <f t="shared" si="7"/>
        <v>0</v>
      </c>
      <c r="F91" s="131">
        <f t="shared" si="8"/>
        <v>0</v>
      </c>
      <c r="G91" s="131">
        <f t="shared" si="9"/>
        <v>0</v>
      </c>
      <c r="H91" s="131">
        <f t="shared" si="10"/>
        <v>0</v>
      </c>
      <c r="I91" s="131">
        <f t="shared" si="11"/>
        <v>0</v>
      </c>
    </row>
    <row r="92" spans="1:9" x14ac:dyDescent="0.3">
      <c r="A92">
        <v>-271</v>
      </c>
      <c r="B92" s="41">
        <v>0.11</v>
      </c>
      <c r="C92">
        <v>0</v>
      </c>
      <c r="D92">
        <f t="shared" si="6"/>
        <v>0</v>
      </c>
      <c r="E92">
        <f t="shared" si="7"/>
        <v>0</v>
      </c>
      <c r="F92" s="131">
        <f t="shared" si="8"/>
        <v>0</v>
      </c>
      <c r="G92" s="131">
        <f t="shared" si="9"/>
        <v>0</v>
      </c>
      <c r="H92" s="131">
        <f t="shared" si="10"/>
        <v>0</v>
      </c>
      <c r="I92" s="131">
        <f t="shared" si="11"/>
        <v>0</v>
      </c>
    </row>
    <row r="93" spans="1:9" x14ac:dyDescent="0.3">
      <c r="A93">
        <v>-270</v>
      </c>
      <c r="B93" s="41">
        <v>0.11</v>
      </c>
      <c r="C93">
        <v>0</v>
      </c>
      <c r="D93">
        <f t="shared" si="6"/>
        <v>0</v>
      </c>
      <c r="E93">
        <f t="shared" si="7"/>
        <v>0</v>
      </c>
      <c r="F93" s="131">
        <f t="shared" si="8"/>
        <v>0</v>
      </c>
      <c r="G93" s="131">
        <f t="shared" si="9"/>
        <v>0</v>
      </c>
      <c r="H93" s="131">
        <f t="shared" si="10"/>
        <v>0</v>
      </c>
      <c r="I93" s="131">
        <f t="shared" si="11"/>
        <v>0</v>
      </c>
    </row>
    <row r="94" spans="1:9" x14ac:dyDescent="0.3">
      <c r="A94">
        <v>-269</v>
      </c>
      <c r="B94" s="41">
        <v>0.11</v>
      </c>
      <c r="C94">
        <v>0</v>
      </c>
      <c r="D94">
        <f t="shared" si="6"/>
        <v>0</v>
      </c>
      <c r="E94">
        <f t="shared" si="7"/>
        <v>0</v>
      </c>
      <c r="F94" s="131">
        <f t="shared" si="8"/>
        <v>0</v>
      </c>
      <c r="G94" s="131">
        <f t="shared" si="9"/>
        <v>0</v>
      </c>
      <c r="H94" s="131">
        <f t="shared" si="10"/>
        <v>0</v>
      </c>
      <c r="I94" s="131">
        <f t="shared" si="11"/>
        <v>0</v>
      </c>
    </row>
    <row r="95" spans="1:9" x14ac:dyDescent="0.3">
      <c r="A95">
        <v>-268</v>
      </c>
      <c r="B95" s="41">
        <v>0.11</v>
      </c>
      <c r="C95">
        <v>0</v>
      </c>
      <c r="D95">
        <f t="shared" si="6"/>
        <v>0</v>
      </c>
      <c r="E95">
        <f t="shared" si="7"/>
        <v>0</v>
      </c>
      <c r="F95" s="131">
        <f t="shared" si="8"/>
        <v>0</v>
      </c>
      <c r="G95" s="131">
        <f t="shared" si="9"/>
        <v>0</v>
      </c>
      <c r="H95" s="131">
        <f t="shared" si="10"/>
        <v>0</v>
      </c>
      <c r="I95" s="131">
        <f t="shared" si="11"/>
        <v>0</v>
      </c>
    </row>
    <row r="96" spans="1:9" x14ac:dyDescent="0.3">
      <c r="A96">
        <v>-267</v>
      </c>
      <c r="B96" s="41">
        <v>0.11</v>
      </c>
      <c r="C96">
        <v>0</v>
      </c>
      <c r="D96">
        <f t="shared" si="6"/>
        <v>0</v>
      </c>
      <c r="E96">
        <f t="shared" si="7"/>
        <v>0</v>
      </c>
      <c r="F96" s="131">
        <f t="shared" si="8"/>
        <v>0</v>
      </c>
      <c r="G96" s="131">
        <f t="shared" si="9"/>
        <v>0</v>
      </c>
      <c r="H96" s="131">
        <f t="shared" si="10"/>
        <v>0</v>
      </c>
      <c r="I96" s="131">
        <f t="shared" si="11"/>
        <v>0</v>
      </c>
    </row>
    <row r="97" spans="1:9" x14ac:dyDescent="0.3">
      <c r="A97">
        <v>-266</v>
      </c>
      <c r="B97" s="41">
        <v>0.11</v>
      </c>
      <c r="C97">
        <v>0</v>
      </c>
      <c r="D97">
        <f t="shared" si="6"/>
        <v>0</v>
      </c>
      <c r="E97">
        <f t="shared" si="7"/>
        <v>0</v>
      </c>
      <c r="F97" s="131">
        <f t="shared" si="8"/>
        <v>0</v>
      </c>
      <c r="G97" s="131">
        <f t="shared" si="9"/>
        <v>0</v>
      </c>
      <c r="H97" s="131">
        <f t="shared" si="10"/>
        <v>0</v>
      </c>
      <c r="I97" s="131">
        <f t="shared" si="11"/>
        <v>0</v>
      </c>
    </row>
    <row r="98" spans="1:9" x14ac:dyDescent="0.3">
      <c r="A98">
        <v>-265</v>
      </c>
      <c r="B98" s="41">
        <v>0.12</v>
      </c>
      <c r="C98">
        <v>0</v>
      </c>
      <c r="D98">
        <f t="shared" si="6"/>
        <v>0.23999999999999988</v>
      </c>
      <c r="E98">
        <f t="shared" si="7"/>
        <v>0</v>
      </c>
      <c r="F98" s="131">
        <f t="shared" si="8"/>
        <v>5759.9999999999964</v>
      </c>
      <c r="G98" s="131">
        <f t="shared" si="9"/>
        <v>0</v>
      </c>
      <c r="H98" s="131">
        <f t="shared" si="10"/>
        <v>138239999.99999991</v>
      </c>
      <c r="I98" s="131">
        <f t="shared" si="11"/>
        <v>0</v>
      </c>
    </row>
    <row r="99" spans="1:9" x14ac:dyDescent="0.3">
      <c r="A99">
        <v>-264</v>
      </c>
      <c r="B99" s="41">
        <v>0.12</v>
      </c>
      <c r="C99">
        <v>0</v>
      </c>
      <c r="D99">
        <f t="shared" si="6"/>
        <v>0</v>
      </c>
      <c r="E99">
        <f t="shared" si="7"/>
        <v>0</v>
      </c>
      <c r="F99" s="131">
        <f t="shared" si="8"/>
        <v>-5759.9999999999964</v>
      </c>
      <c r="G99" s="131">
        <f t="shared" si="9"/>
        <v>0</v>
      </c>
      <c r="H99" s="131">
        <f t="shared" si="10"/>
        <v>-276479999.99999982</v>
      </c>
      <c r="I99" s="131">
        <f t="shared" si="11"/>
        <v>0</v>
      </c>
    </row>
    <row r="100" spans="1:9" x14ac:dyDescent="0.3">
      <c r="A100">
        <v>-263</v>
      </c>
      <c r="B100" s="41">
        <v>0.13</v>
      </c>
      <c r="C100">
        <v>0</v>
      </c>
      <c r="D100">
        <f t="shared" si="6"/>
        <v>0.24000000000000019</v>
      </c>
      <c r="E100">
        <f t="shared" si="7"/>
        <v>0</v>
      </c>
      <c r="F100" s="131">
        <f t="shared" si="8"/>
        <v>5760.0000000000036</v>
      </c>
      <c r="G100" s="131">
        <f t="shared" si="9"/>
        <v>0</v>
      </c>
      <c r="H100" s="131">
        <f t="shared" si="10"/>
        <v>276479999.99999994</v>
      </c>
      <c r="I100" s="131">
        <f t="shared" si="11"/>
        <v>0</v>
      </c>
    </row>
    <row r="101" spans="1:9" x14ac:dyDescent="0.3">
      <c r="A101">
        <v>-262</v>
      </c>
      <c r="B101" s="41">
        <v>0.13</v>
      </c>
      <c r="C101">
        <v>0</v>
      </c>
      <c r="D101">
        <f t="shared" si="6"/>
        <v>0</v>
      </c>
      <c r="E101">
        <f t="shared" si="7"/>
        <v>0</v>
      </c>
      <c r="F101" s="131">
        <f t="shared" si="8"/>
        <v>-5760.0000000000036</v>
      </c>
      <c r="G101" s="131">
        <f t="shared" si="9"/>
        <v>0</v>
      </c>
      <c r="H101" s="131">
        <f t="shared" si="10"/>
        <v>-276480000.00000018</v>
      </c>
      <c r="I101" s="131">
        <f t="shared" si="11"/>
        <v>0</v>
      </c>
    </row>
    <row r="102" spans="1:9" x14ac:dyDescent="0.3">
      <c r="A102">
        <v>-261</v>
      </c>
      <c r="B102" s="41">
        <v>0.13</v>
      </c>
      <c r="C102">
        <v>0</v>
      </c>
      <c r="D102">
        <f t="shared" si="6"/>
        <v>0</v>
      </c>
      <c r="E102">
        <f t="shared" si="7"/>
        <v>0</v>
      </c>
      <c r="F102" s="131">
        <f t="shared" si="8"/>
        <v>0</v>
      </c>
      <c r="G102" s="131">
        <f t="shared" si="9"/>
        <v>0</v>
      </c>
      <c r="H102" s="131">
        <f t="shared" si="10"/>
        <v>138240000.00000009</v>
      </c>
      <c r="I102" s="131">
        <f t="shared" si="11"/>
        <v>0</v>
      </c>
    </row>
    <row r="103" spans="1:9" x14ac:dyDescent="0.3">
      <c r="A103">
        <v>-260</v>
      </c>
      <c r="B103" s="41">
        <v>0.14000000000000001</v>
      </c>
      <c r="C103">
        <v>0</v>
      </c>
      <c r="D103">
        <f t="shared" si="6"/>
        <v>0.24000000000000019</v>
      </c>
      <c r="E103">
        <f t="shared" si="7"/>
        <v>0</v>
      </c>
      <c r="F103" s="131">
        <f t="shared" si="8"/>
        <v>5760.0000000000036</v>
      </c>
      <c r="G103" s="131">
        <f t="shared" si="9"/>
        <v>0</v>
      </c>
      <c r="H103" s="131">
        <f t="shared" si="10"/>
        <v>138240000.00000009</v>
      </c>
      <c r="I103" s="131">
        <f t="shared" si="11"/>
        <v>0</v>
      </c>
    </row>
    <row r="104" spans="1:9" x14ac:dyDescent="0.3">
      <c r="A104">
        <v>-259</v>
      </c>
      <c r="B104" s="41">
        <v>0.14000000000000001</v>
      </c>
      <c r="C104">
        <v>0</v>
      </c>
      <c r="D104">
        <f t="shared" si="6"/>
        <v>0</v>
      </c>
      <c r="E104">
        <f t="shared" si="7"/>
        <v>0</v>
      </c>
      <c r="F104" s="131">
        <f t="shared" si="8"/>
        <v>-5760.0000000000036</v>
      </c>
      <c r="G104" s="131">
        <f t="shared" si="9"/>
        <v>0</v>
      </c>
      <c r="H104" s="131">
        <f t="shared" si="10"/>
        <v>-276480000.00000018</v>
      </c>
      <c r="I104" s="131">
        <f t="shared" si="11"/>
        <v>0</v>
      </c>
    </row>
    <row r="105" spans="1:9" x14ac:dyDescent="0.3">
      <c r="A105">
        <v>-258</v>
      </c>
      <c r="B105" s="41">
        <v>0.15</v>
      </c>
      <c r="C105">
        <v>0</v>
      </c>
      <c r="D105">
        <f t="shared" si="6"/>
        <v>0.23999999999999952</v>
      </c>
      <c r="E105">
        <f t="shared" si="7"/>
        <v>0</v>
      </c>
      <c r="F105" s="131">
        <f t="shared" si="8"/>
        <v>5759.9999999999882</v>
      </c>
      <c r="G105" s="131">
        <f t="shared" si="9"/>
        <v>0</v>
      </c>
      <c r="H105" s="131">
        <f t="shared" si="10"/>
        <v>276479999.99999982</v>
      </c>
      <c r="I105" s="131">
        <f t="shared" si="11"/>
        <v>0</v>
      </c>
    </row>
    <row r="106" spans="1:9" x14ac:dyDescent="0.3">
      <c r="A106">
        <v>-257</v>
      </c>
      <c r="B106">
        <v>0.15</v>
      </c>
      <c r="C106">
        <v>0</v>
      </c>
      <c r="D106">
        <f t="shared" si="6"/>
        <v>0</v>
      </c>
      <c r="E106">
        <f t="shared" si="7"/>
        <v>0</v>
      </c>
      <c r="F106" s="131">
        <f t="shared" si="8"/>
        <v>-5759.9999999999882</v>
      </c>
      <c r="G106" s="131">
        <f t="shared" si="9"/>
        <v>0</v>
      </c>
      <c r="H106" s="131">
        <f t="shared" si="10"/>
        <v>-276479999.9999994</v>
      </c>
      <c r="I106" s="131">
        <f t="shared" si="11"/>
        <v>0</v>
      </c>
    </row>
    <row r="107" spans="1:9" x14ac:dyDescent="0.3">
      <c r="A107">
        <v>-256</v>
      </c>
      <c r="B107" s="41">
        <v>0.16</v>
      </c>
      <c r="C107">
        <v>0</v>
      </c>
      <c r="D107">
        <f t="shared" si="6"/>
        <v>0.24000000000000019</v>
      </c>
      <c r="E107">
        <f t="shared" si="7"/>
        <v>0</v>
      </c>
      <c r="F107" s="131">
        <f t="shared" si="8"/>
        <v>5760.0000000000036</v>
      </c>
      <c r="G107" s="131">
        <f t="shared" si="9"/>
        <v>0</v>
      </c>
      <c r="H107" s="131">
        <f t="shared" si="10"/>
        <v>276479999.99999982</v>
      </c>
      <c r="I107" s="131">
        <f t="shared" si="11"/>
        <v>0</v>
      </c>
    </row>
    <row r="108" spans="1:9" x14ac:dyDescent="0.3">
      <c r="A108">
        <v>-255</v>
      </c>
      <c r="B108">
        <v>0.17</v>
      </c>
      <c r="C108">
        <v>0</v>
      </c>
      <c r="D108">
        <f t="shared" si="6"/>
        <v>0.24000000000000019</v>
      </c>
      <c r="E108">
        <f t="shared" si="7"/>
        <v>0</v>
      </c>
      <c r="F108" s="131">
        <f t="shared" si="8"/>
        <v>0</v>
      </c>
      <c r="G108" s="131">
        <f t="shared" si="9"/>
        <v>0</v>
      </c>
      <c r="H108" s="131">
        <f t="shared" si="10"/>
        <v>-138240000.00000009</v>
      </c>
      <c r="I108" s="131">
        <f t="shared" si="11"/>
        <v>0</v>
      </c>
    </row>
    <row r="109" spans="1:9" x14ac:dyDescent="0.3">
      <c r="A109">
        <v>-254</v>
      </c>
      <c r="B109" s="41">
        <v>0.18</v>
      </c>
      <c r="C109">
        <v>0</v>
      </c>
      <c r="D109">
        <f t="shared" si="6"/>
        <v>0.23999999999999952</v>
      </c>
      <c r="E109">
        <f t="shared" si="7"/>
        <v>0</v>
      </c>
      <c r="F109" s="131">
        <f t="shared" si="8"/>
        <v>-1.5987211554602254E-11</v>
      </c>
      <c r="G109" s="131">
        <f t="shared" si="9"/>
        <v>0</v>
      </c>
      <c r="H109" s="131">
        <f t="shared" si="10"/>
        <v>-3.836930773104541E-7</v>
      </c>
      <c r="I109" s="131">
        <f t="shared" si="11"/>
        <v>0</v>
      </c>
    </row>
    <row r="110" spans="1:9" x14ac:dyDescent="0.3">
      <c r="A110">
        <v>-253</v>
      </c>
      <c r="B110">
        <v>0.19</v>
      </c>
      <c r="C110">
        <v>0</v>
      </c>
      <c r="D110">
        <f t="shared" si="6"/>
        <v>0.24000000000000019</v>
      </c>
      <c r="E110">
        <f t="shared" si="7"/>
        <v>0</v>
      </c>
      <c r="F110" s="131">
        <f t="shared" si="8"/>
        <v>1.5987211554602254E-11</v>
      </c>
      <c r="G110" s="131">
        <f t="shared" si="9"/>
        <v>0</v>
      </c>
      <c r="H110" s="131">
        <f t="shared" si="10"/>
        <v>7.673861546209082E-7</v>
      </c>
      <c r="I110" s="131">
        <f t="shared" si="11"/>
        <v>0</v>
      </c>
    </row>
    <row r="111" spans="1:9" x14ac:dyDescent="0.3">
      <c r="A111">
        <v>-252</v>
      </c>
      <c r="B111" s="41">
        <v>0.2</v>
      </c>
      <c r="C111">
        <v>0</v>
      </c>
      <c r="D111">
        <f t="shared" si="6"/>
        <v>0.24000000000000019</v>
      </c>
      <c r="E111">
        <f t="shared" si="7"/>
        <v>0</v>
      </c>
      <c r="F111" s="131">
        <f t="shared" si="8"/>
        <v>0</v>
      </c>
      <c r="G111" s="131">
        <f t="shared" si="9"/>
        <v>0</v>
      </c>
      <c r="H111" s="131">
        <f t="shared" si="10"/>
        <v>-3.836930773104541E-7</v>
      </c>
      <c r="I111" s="131">
        <f t="shared" si="11"/>
        <v>0</v>
      </c>
    </row>
    <row r="112" spans="1:9" x14ac:dyDescent="0.3">
      <c r="A112">
        <v>-251</v>
      </c>
      <c r="B112">
        <v>0.21</v>
      </c>
      <c r="C112">
        <v>0</v>
      </c>
      <c r="D112">
        <f t="shared" si="6"/>
        <v>0.23999999999999952</v>
      </c>
      <c r="E112">
        <f t="shared" si="7"/>
        <v>0</v>
      </c>
      <c r="F112" s="131">
        <f t="shared" si="8"/>
        <v>-1.5987211554602254E-11</v>
      </c>
      <c r="G112" s="131">
        <f t="shared" si="9"/>
        <v>0</v>
      </c>
      <c r="H112" s="131">
        <f t="shared" si="10"/>
        <v>-3.836930773104541E-7</v>
      </c>
      <c r="I112" s="131">
        <f t="shared" si="11"/>
        <v>0</v>
      </c>
    </row>
    <row r="113" spans="1:9" x14ac:dyDescent="0.3">
      <c r="A113">
        <v>-250</v>
      </c>
      <c r="B113" s="41">
        <v>0.22</v>
      </c>
      <c r="C113">
        <v>0</v>
      </c>
      <c r="D113">
        <f t="shared" si="6"/>
        <v>0.24000000000000019</v>
      </c>
      <c r="E113">
        <f t="shared" si="7"/>
        <v>0</v>
      </c>
      <c r="F113" s="131">
        <f t="shared" si="8"/>
        <v>1.5987211554602254E-11</v>
      </c>
      <c r="G113" s="131">
        <f t="shared" si="9"/>
        <v>0</v>
      </c>
      <c r="H113" s="131">
        <f t="shared" si="10"/>
        <v>7.673861546209082E-7</v>
      </c>
      <c r="I113" s="131">
        <f t="shared" si="11"/>
        <v>0</v>
      </c>
    </row>
    <row r="114" spans="1:9" x14ac:dyDescent="0.3">
      <c r="A114">
        <v>-249</v>
      </c>
      <c r="B114">
        <v>0.22</v>
      </c>
      <c r="C114">
        <v>0</v>
      </c>
      <c r="D114">
        <f t="shared" si="6"/>
        <v>0</v>
      </c>
      <c r="E114">
        <f t="shared" si="7"/>
        <v>0</v>
      </c>
      <c r="F114" s="131">
        <f t="shared" si="8"/>
        <v>-5760.0000000000036</v>
      </c>
      <c r="G114" s="131">
        <f t="shared" si="9"/>
        <v>0</v>
      </c>
      <c r="H114" s="131">
        <f t="shared" si="10"/>
        <v>-138240000.00000048</v>
      </c>
      <c r="I114" s="131">
        <f t="shared" si="11"/>
        <v>0</v>
      </c>
    </row>
    <row r="115" spans="1:9" x14ac:dyDescent="0.3">
      <c r="A115">
        <v>-248</v>
      </c>
      <c r="B115">
        <v>0.23</v>
      </c>
      <c r="C115">
        <v>0</v>
      </c>
      <c r="D115">
        <f t="shared" si="6"/>
        <v>0.24000000000000019</v>
      </c>
      <c r="E115">
        <f t="shared" si="7"/>
        <v>0</v>
      </c>
      <c r="F115" s="131">
        <f t="shared" si="8"/>
        <v>5760.0000000000036</v>
      </c>
      <c r="G115" s="131">
        <f t="shared" si="9"/>
        <v>0</v>
      </c>
      <c r="H115" s="131">
        <f t="shared" si="10"/>
        <v>276480000.00000018</v>
      </c>
      <c r="I115" s="131">
        <f t="shared" si="11"/>
        <v>0</v>
      </c>
    </row>
    <row r="116" spans="1:9" x14ac:dyDescent="0.3">
      <c r="A116">
        <v>-247</v>
      </c>
      <c r="B116">
        <v>0.24</v>
      </c>
      <c r="C116">
        <v>0</v>
      </c>
      <c r="D116">
        <f t="shared" si="6"/>
        <v>0.23999999999999952</v>
      </c>
      <c r="E116">
        <f t="shared" si="7"/>
        <v>0</v>
      </c>
      <c r="F116" s="131">
        <f t="shared" si="8"/>
        <v>-1.5987211554602254E-11</v>
      </c>
      <c r="G116" s="131">
        <f t="shared" si="9"/>
        <v>0</v>
      </c>
      <c r="H116" s="131">
        <f t="shared" si="10"/>
        <v>-138240000.00000048</v>
      </c>
      <c r="I116" s="131">
        <f t="shared" si="11"/>
        <v>0</v>
      </c>
    </row>
    <row r="117" spans="1:9" x14ac:dyDescent="0.3">
      <c r="A117">
        <v>-246</v>
      </c>
      <c r="B117" s="41">
        <v>0.25</v>
      </c>
      <c r="C117">
        <v>0</v>
      </c>
      <c r="D117">
        <f t="shared" si="6"/>
        <v>0.24000000000000019</v>
      </c>
      <c r="E117">
        <f t="shared" si="7"/>
        <v>0</v>
      </c>
      <c r="F117" s="131">
        <f t="shared" si="8"/>
        <v>1.5987211554602254E-11</v>
      </c>
      <c r="G117" s="131">
        <f t="shared" si="9"/>
        <v>0</v>
      </c>
      <c r="H117" s="131">
        <f t="shared" si="10"/>
        <v>7.673861546209082E-7</v>
      </c>
      <c r="I117" s="131">
        <f t="shared" si="11"/>
        <v>0</v>
      </c>
    </row>
    <row r="118" spans="1:9" x14ac:dyDescent="0.3">
      <c r="A118">
        <v>-245</v>
      </c>
      <c r="B118">
        <v>0.26</v>
      </c>
      <c r="C118">
        <v>0</v>
      </c>
      <c r="D118">
        <f t="shared" si="6"/>
        <v>0.24000000000000019</v>
      </c>
      <c r="E118">
        <f t="shared" si="7"/>
        <v>0</v>
      </c>
      <c r="F118" s="131">
        <f t="shared" si="8"/>
        <v>0</v>
      </c>
      <c r="G118" s="131">
        <f t="shared" si="9"/>
        <v>0</v>
      </c>
      <c r="H118" s="131">
        <f t="shared" si="10"/>
        <v>-3.836930773104541E-7</v>
      </c>
      <c r="I118" s="131">
        <f t="shared" si="11"/>
        <v>0</v>
      </c>
    </row>
    <row r="119" spans="1:9" x14ac:dyDescent="0.3">
      <c r="A119">
        <v>-244</v>
      </c>
      <c r="B119" s="41">
        <v>0.27</v>
      </c>
      <c r="C119">
        <v>0</v>
      </c>
      <c r="D119">
        <f t="shared" si="6"/>
        <v>0.24000000000000019</v>
      </c>
      <c r="E119">
        <f t="shared" si="7"/>
        <v>0</v>
      </c>
      <c r="F119" s="131">
        <f t="shared" si="8"/>
        <v>0</v>
      </c>
      <c r="G119" s="131">
        <f t="shared" si="9"/>
        <v>0</v>
      </c>
      <c r="H119" s="131">
        <f t="shared" si="10"/>
        <v>0</v>
      </c>
      <c r="I119" s="131">
        <f t="shared" si="11"/>
        <v>0</v>
      </c>
    </row>
    <row r="120" spans="1:9" x14ac:dyDescent="0.3">
      <c r="A120">
        <v>-243</v>
      </c>
      <c r="B120">
        <v>0.28000000000000003</v>
      </c>
      <c r="C120">
        <v>0</v>
      </c>
      <c r="D120">
        <f t="shared" si="6"/>
        <v>0.24000000000000019</v>
      </c>
      <c r="E120">
        <f t="shared" si="7"/>
        <v>0</v>
      </c>
      <c r="F120" s="131">
        <f t="shared" si="8"/>
        <v>0</v>
      </c>
      <c r="G120" s="131">
        <f t="shared" si="9"/>
        <v>0</v>
      </c>
      <c r="H120" s="131">
        <f t="shared" si="10"/>
        <v>0</v>
      </c>
      <c r="I120" s="131">
        <f t="shared" si="11"/>
        <v>0</v>
      </c>
    </row>
    <row r="121" spans="1:9" x14ac:dyDescent="0.3">
      <c r="A121">
        <v>-242</v>
      </c>
      <c r="B121" s="41">
        <v>0.28999999999999998</v>
      </c>
      <c r="C121">
        <v>0</v>
      </c>
      <c r="D121">
        <f t="shared" si="6"/>
        <v>0.23999999999999888</v>
      </c>
      <c r="E121">
        <f t="shared" si="7"/>
        <v>0</v>
      </c>
      <c r="F121" s="131">
        <f t="shared" si="8"/>
        <v>-3.1308289294429414E-11</v>
      </c>
      <c r="G121" s="131">
        <f t="shared" si="9"/>
        <v>0</v>
      </c>
      <c r="H121" s="131">
        <f t="shared" si="10"/>
        <v>-7.5139894306630595E-7</v>
      </c>
      <c r="I121" s="131">
        <f t="shared" si="11"/>
        <v>0</v>
      </c>
    </row>
    <row r="122" spans="1:9" x14ac:dyDescent="0.3">
      <c r="A122">
        <v>-241</v>
      </c>
      <c r="B122" s="41">
        <v>0.28999999999999998</v>
      </c>
      <c r="C122">
        <v>0</v>
      </c>
      <c r="D122">
        <f t="shared" si="6"/>
        <v>0</v>
      </c>
      <c r="E122">
        <f t="shared" si="7"/>
        <v>0</v>
      </c>
      <c r="F122" s="131">
        <f t="shared" si="8"/>
        <v>-5759.9999999999727</v>
      </c>
      <c r="G122" s="131">
        <f t="shared" si="9"/>
        <v>0</v>
      </c>
      <c r="H122" s="131">
        <f t="shared" si="10"/>
        <v>-138239999.9999986</v>
      </c>
      <c r="I122" s="131">
        <f t="shared" si="11"/>
        <v>0</v>
      </c>
    </row>
    <row r="123" spans="1:9" x14ac:dyDescent="0.3">
      <c r="A123">
        <v>-240</v>
      </c>
      <c r="B123" s="41">
        <v>0.3</v>
      </c>
      <c r="C123">
        <v>0</v>
      </c>
      <c r="D123">
        <f t="shared" si="6"/>
        <v>0.24000000000000019</v>
      </c>
      <c r="E123">
        <f t="shared" si="7"/>
        <v>0</v>
      </c>
      <c r="F123" s="131">
        <f t="shared" si="8"/>
        <v>5760.0000000000036</v>
      </c>
      <c r="G123" s="131">
        <f t="shared" si="9"/>
        <v>0</v>
      </c>
      <c r="H123" s="131">
        <f t="shared" si="10"/>
        <v>276479999.9999994</v>
      </c>
      <c r="I123" s="131">
        <f t="shared" si="11"/>
        <v>0</v>
      </c>
    </row>
    <row r="124" spans="1:9" x14ac:dyDescent="0.3">
      <c r="A124">
        <v>-239</v>
      </c>
      <c r="B124">
        <v>0.31</v>
      </c>
      <c r="C124">
        <v>0</v>
      </c>
      <c r="D124">
        <f t="shared" si="6"/>
        <v>0.24000000000000019</v>
      </c>
      <c r="E124">
        <f t="shared" si="7"/>
        <v>0</v>
      </c>
      <c r="F124" s="131">
        <f t="shared" si="8"/>
        <v>0</v>
      </c>
      <c r="G124" s="131">
        <f t="shared" si="9"/>
        <v>0</v>
      </c>
      <c r="H124" s="131">
        <f t="shared" si="10"/>
        <v>-138240000.00000009</v>
      </c>
      <c r="I124" s="131">
        <f t="shared" si="11"/>
        <v>0</v>
      </c>
    </row>
    <row r="125" spans="1:9" x14ac:dyDescent="0.3">
      <c r="A125">
        <v>-238</v>
      </c>
      <c r="B125" s="41">
        <v>0.32</v>
      </c>
      <c r="C125">
        <v>0</v>
      </c>
      <c r="D125">
        <f t="shared" si="6"/>
        <v>0.24000000000000019</v>
      </c>
      <c r="E125">
        <f t="shared" si="7"/>
        <v>0</v>
      </c>
      <c r="F125" s="131">
        <f t="shared" si="8"/>
        <v>0</v>
      </c>
      <c r="G125" s="131">
        <f t="shared" si="9"/>
        <v>0</v>
      </c>
      <c r="H125" s="131">
        <f t="shared" si="10"/>
        <v>0</v>
      </c>
      <c r="I125" s="131">
        <f t="shared" si="11"/>
        <v>0</v>
      </c>
    </row>
    <row r="126" spans="1:9" x14ac:dyDescent="0.3">
      <c r="A126">
        <v>-237</v>
      </c>
      <c r="B126">
        <v>0.33</v>
      </c>
      <c r="C126">
        <v>0</v>
      </c>
      <c r="D126">
        <f t="shared" si="6"/>
        <v>0.24000000000000019</v>
      </c>
      <c r="E126">
        <f t="shared" si="7"/>
        <v>0</v>
      </c>
      <c r="F126" s="131">
        <f t="shared" si="8"/>
        <v>0</v>
      </c>
      <c r="G126" s="131">
        <f t="shared" si="9"/>
        <v>0</v>
      </c>
      <c r="H126" s="131">
        <f t="shared" si="10"/>
        <v>0</v>
      </c>
      <c r="I126" s="131">
        <f t="shared" si="11"/>
        <v>0</v>
      </c>
    </row>
    <row r="127" spans="1:9" x14ac:dyDescent="0.3">
      <c r="A127">
        <v>-236</v>
      </c>
      <c r="B127" s="41">
        <v>0.34</v>
      </c>
      <c r="C127">
        <v>0</v>
      </c>
      <c r="D127">
        <f t="shared" si="6"/>
        <v>0.24000000000000019</v>
      </c>
      <c r="E127">
        <f t="shared" si="7"/>
        <v>0</v>
      </c>
      <c r="F127" s="131">
        <f t="shared" si="8"/>
        <v>0</v>
      </c>
      <c r="G127" s="131">
        <f t="shared" si="9"/>
        <v>0</v>
      </c>
      <c r="H127" s="131">
        <f t="shared" si="10"/>
        <v>0</v>
      </c>
      <c r="I127" s="131">
        <f t="shared" si="11"/>
        <v>0</v>
      </c>
    </row>
    <row r="128" spans="1:9" x14ac:dyDescent="0.3">
      <c r="A128">
        <v>-235</v>
      </c>
      <c r="B128">
        <v>0.35</v>
      </c>
      <c r="C128">
        <v>0</v>
      </c>
      <c r="D128">
        <f t="shared" si="6"/>
        <v>0.23999999999999888</v>
      </c>
      <c r="E128">
        <f t="shared" si="7"/>
        <v>0</v>
      </c>
      <c r="F128" s="131">
        <f t="shared" si="8"/>
        <v>-3.1308289294429414E-11</v>
      </c>
      <c r="G128" s="131">
        <f t="shared" si="9"/>
        <v>0</v>
      </c>
      <c r="H128" s="131">
        <f t="shared" si="10"/>
        <v>-7.5139894306630595E-7</v>
      </c>
      <c r="I128" s="131">
        <f t="shared" si="11"/>
        <v>0</v>
      </c>
    </row>
    <row r="129" spans="1:9" x14ac:dyDescent="0.3">
      <c r="A129">
        <v>-234</v>
      </c>
      <c r="B129" s="41">
        <v>0.36</v>
      </c>
      <c r="C129">
        <v>0</v>
      </c>
      <c r="D129">
        <f t="shared" si="6"/>
        <v>0.24000000000000019</v>
      </c>
      <c r="E129">
        <f t="shared" si="7"/>
        <v>0</v>
      </c>
      <c r="F129" s="131">
        <f t="shared" si="8"/>
        <v>3.1308289294429414E-11</v>
      </c>
      <c r="G129" s="131">
        <f t="shared" si="9"/>
        <v>0</v>
      </c>
      <c r="H129" s="131">
        <f t="shared" si="10"/>
        <v>1.5027978861326119E-6</v>
      </c>
      <c r="I129" s="131">
        <f t="shared" si="11"/>
        <v>0</v>
      </c>
    </row>
    <row r="130" spans="1:9" x14ac:dyDescent="0.3">
      <c r="A130">
        <v>-233</v>
      </c>
      <c r="B130">
        <v>0.37</v>
      </c>
      <c r="C130">
        <v>0</v>
      </c>
      <c r="D130">
        <f t="shared" si="6"/>
        <v>0.24000000000000019</v>
      </c>
      <c r="E130">
        <f t="shared" si="7"/>
        <v>0</v>
      </c>
      <c r="F130" s="131">
        <f t="shared" si="8"/>
        <v>0</v>
      </c>
      <c r="G130" s="131">
        <f t="shared" si="9"/>
        <v>0</v>
      </c>
      <c r="H130" s="131">
        <f t="shared" si="10"/>
        <v>-7.5139894306630595E-7</v>
      </c>
      <c r="I130" s="131">
        <f t="shared" si="11"/>
        <v>0</v>
      </c>
    </row>
    <row r="131" spans="1:9" x14ac:dyDescent="0.3">
      <c r="A131">
        <v>-232</v>
      </c>
      <c r="B131" s="41">
        <v>0.38</v>
      </c>
      <c r="C131">
        <v>0</v>
      </c>
      <c r="D131">
        <f t="shared" si="6"/>
        <v>0.24000000000000019</v>
      </c>
      <c r="E131">
        <f t="shared" si="7"/>
        <v>0</v>
      </c>
      <c r="F131" s="131">
        <f t="shared" si="8"/>
        <v>0</v>
      </c>
      <c r="G131" s="131">
        <f t="shared" si="9"/>
        <v>0</v>
      </c>
      <c r="H131" s="131">
        <f t="shared" si="10"/>
        <v>0</v>
      </c>
      <c r="I131" s="131">
        <f t="shared" si="11"/>
        <v>0</v>
      </c>
    </row>
    <row r="132" spans="1:9" x14ac:dyDescent="0.3">
      <c r="A132">
        <v>-231</v>
      </c>
      <c r="B132">
        <v>0.39</v>
      </c>
      <c r="C132">
        <v>0</v>
      </c>
      <c r="D132">
        <f t="shared" si="6"/>
        <v>0.24000000000000019</v>
      </c>
      <c r="E132">
        <f t="shared" si="7"/>
        <v>0</v>
      </c>
      <c r="F132" s="131">
        <f t="shared" si="8"/>
        <v>0</v>
      </c>
      <c r="G132" s="131">
        <f t="shared" si="9"/>
        <v>0</v>
      </c>
      <c r="H132" s="131">
        <f t="shared" si="10"/>
        <v>0</v>
      </c>
      <c r="I132" s="131">
        <f t="shared" si="11"/>
        <v>0</v>
      </c>
    </row>
    <row r="133" spans="1:9" x14ac:dyDescent="0.3">
      <c r="A133">
        <v>-230</v>
      </c>
      <c r="B133" s="41">
        <v>0.4</v>
      </c>
      <c r="C133">
        <v>0</v>
      </c>
      <c r="D133">
        <f t="shared" ref="D133:D196" si="12">(((B133-B132)/1000)/RADIANS(1))*$J$3</f>
        <v>0.24000000000000019</v>
      </c>
      <c r="E133">
        <f t="shared" ref="E133:E196" si="13">(((C133-C132)/1000)/RADIANS(1))*$J$3</f>
        <v>0</v>
      </c>
      <c r="F133" s="131">
        <f t="shared" ref="F133:F196" si="14">((D133-D132)/RADIANS(1))*$J$3</f>
        <v>0</v>
      </c>
      <c r="G133" s="131">
        <f t="shared" ref="G133:G196" si="15">((E133-E132)/RADIANS(1))*$J$3</f>
        <v>0</v>
      </c>
      <c r="H133" s="131">
        <f t="shared" ref="H133:H196" si="16">((F133-F132)/RADIANS(1))*$J$3</f>
        <v>0</v>
      </c>
      <c r="I133" s="131">
        <f t="shared" ref="I133:I196" si="17">((G133-G132)/RADIANS(1))*$J$3</f>
        <v>0</v>
      </c>
    </row>
    <row r="134" spans="1:9" x14ac:dyDescent="0.3">
      <c r="A134">
        <v>-229</v>
      </c>
      <c r="B134" s="41">
        <v>0.4</v>
      </c>
      <c r="C134">
        <v>0</v>
      </c>
      <c r="D134">
        <f t="shared" si="12"/>
        <v>0</v>
      </c>
      <c r="E134">
        <f t="shared" si="13"/>
        <v>0</v>
      </c>
      <c r="F134" s="131">
        <f t="shared" si="14"/>
        <v>-5760.0000000000036</v>
      </c>
      <c r="G134" s="131">
        <f t="shared" si="15"/>
        <v>0</v>
      </c>
      <c r="H134" s="131">
        <f t="shared" si="16"/>
        <v>-138240000.00000009</v>
      </c>
      <c r="I134" s="131">
        <f t="shared" si="17"/>
        <v>0</v>
      </c>
    </row>
    <row r="135" spans="1:9" x14ac:dyDescent="0.3">
      <c r="A135">
        <v>-228</v>
      </c>
      <c r="B135" s="41">
        <v>0.41</v>
      </c>
      <c r="C135">
        <v>0</v>
      </c>
      <c r="D135">
        <f>(((B135-B134)/1000)/RADIANS(1))*$J$3</f>
        <v>0.23999999999999888</v>
      </c>
      <c r="E135">
        <f t="shared" si="13"/>
        <v>0</v>
      </c>
      <c r="F135" s="131">
        <f t="shared" si="14"/>
        <v>5759.9999999999727</v>
      </c>
      <c r="G135" s="131">
        <f t="shared" si="15"/>
        <v>0</v>
      </c>
      <c r="H135" s="131">
        <f t="shared" si="16"/>
        <v>276479999.9999994</v>
      </c>
      <c r="I135" s="131">
        <f t="shared" si="17"/>
        <v>0</v>
      </c>
    </row>
    <row r="136" spans="1:9" x14ac:dyDescent="0.3">
      <c r="A136">
        <v>-227</v>
      </c>
      <c r="B136">
        <v>0.42</v>
      </c>
      <c r="C136">
        <v>0</v>
      </c>
      <c r="D136">
        <f t="shared" si="12"/>
        <v>0.24000000000000019</v>
      </c>
      <c r="E136" s="131">
        <f>(((C136-C135)/1000)/RADIANS(1))*$J$3</f>
        <v>0</v>
      </c>
      <c r="F136" s="131">
        <f t="shared" si="14"/>
        <v>3.1308289294429414E-11</v>
      </c>
      <c r="G136" s="131">
        <f t="shared" si="15"/>
        <v>0</v>
      </c>
      <c r="H136" s="131">
        <f t="shared" si="16"/>
        <v>-138239999.9999986</v>
      </c>
      <c r="I136" s="131">
        <f t="shared" si="17"/>
        <v>0</v>
      </c>
    </row>
    <row r="137" spans="1:9" x14ac:dyDescent="0.3">
      <c r="A137">
        <v>-226</v>
      </c>
      <c r="B137" s="41">
        <v>0.43</v>
      </c>
      <c r="C137">
        <v>0</v>
      </c>
      <c r="D137">
        <f t="shared" si="12"/>
        <v>0.24000000000000019</v>
      </c>
      <c r="E137">
        <f t="shared" si="13"/>
        <v>0</v>
      </c>
      <c r="F137" s="131">
        <f t="shared" si="14"/>
        <v>0</v>
      </c>
      <c r="G137" s="131">
        <f t="shared" si="15"/>
        <v>0</v>
      </c>
      <c r="H137" s="131">
        <f t="shared" si="16"/>
        <v>-7.5139894306630595E-7</v>
      </c>
      <c r="I137" s="131">
        <f t="shared" si="17"/>
        <v>0</v>
      </c>
    </row>
    <row r="138" spans="1:9" x14ac:dyDescent="0.3">
      <c r="A138">
        <v>-225</v>
      </c>
      <c r="B138">
        <v>0.44</v>
      </c>
      <c r="C138">
        <v>0</v>
      </c>
      <c r="D138">
        <f t="shared" si="12"/>
        <v>0.24000000000000019</v>
      </c>
      <c r="E138">
        <f t="shared" si="13"/>
        <v>0</v>
      </c>
      <c r="F138" s="131">
        <f t="shared" si="14"/>
        <v>0</v>
      </c>
      <c r="G138" s="131">
        <f t="shared" si="15"/>
        <v>0</v>
      </c>
      <c r="H138" s="131">
        <f t="shared" si="16"/>
        <v>0</v>
      </c>
      <c r="I138" s="131">
        <f t="shared" si="17"/>
        <v>0</v>
      </c>
    </row>
    <row r="139" spans="1:9" x14ac:dyDescent="0.3">
      <c r="A139">
        <v>-224</v>
      </c>
      <c r="B139" s="41">
        <v>0.45</v>
      </c>
      <c r="C139">
        <v>0</v>
      </c>
      <c r="D139">
        <f t="shared" si="12"/>
        <v>0.24000000000000019</v>
      </c>
      <c r="E139">
        <f t="shared" si="13"/>
        <v>0</v>
      </c>
      <c r="F139" s="131">
        <f t="shared" si="14"/>
        <v>0</v>
      </c>
      <c r="G139" s="131">
        <f t="shared" si="15"/>
        <v>0</v>
      </c>
      <c r="H139" s="131">
        <f t="shared" si="16"/>
        <v>0</v>
      </c>
      <c r="I139" s="131">
        <f t="shared" si="17"/>
        <v>0</v>
      </c>
    </row>
    <row r="140" spans="1:9" x14ac:dyDescent="0.3">
      <c r="A140">
        <v>-223</v>
      </c>
      <c r="B140">
        <v>0.46</v>
      </c>
      <c r="C140">
        <v>0</v>
      </c>
      <c r="D140">
        <f t="shared" si="12"/>
        <v>0.24000000000000019</v>
      </c>
      <c r="E140">
        <f t="shared" si="13"/>
        <v>0</v>
      </c>
      <c r="F140" s="131">
        <f t="shared" si="14"/>
        <v>0</v>
      </c>
      <c r="G140" s="131">
        <f t="shared" si="15"/>
        <v>0</v>
      </c>
      <c r="H140" s="131">
        <f t="shared" si="16"/>
        <v>0</v>
      </c>
      <c r="I140" s="131">
        <f t="shared" si="17"/>
        <v>0</v>
      </c>
    </row>
    <row r="141" spans="1:9" x14ac:dyDescent="0.3">
      <c r="A141">
        <v>-222</v>
      </c>
      <c r="B141" s="41">
        <v>0.47</v>
      </c>
      <c r="C141">
        <v>0</v>
      </c>
      <c r="D141">
        <f t="shared" si="12"/>
        <v>0.23999999999999888</v>
      </c>
      <c r="E141">
        <f t="shared" si="13"/>
        <v>0</v>
      </c>
      <c r="F141" s="131">
        <f t="shared" si="14"/>
        <v>-3.1308289294429414E-11</v>
      </c>
      <c r="G141" s="131">
        <f t="shared" si="15"/>
        <v>0</v>
      </c>
      <c r="H141" s="131">
        <f t="shared" si="16"/>
        <v>-7.5139894306630595E-7</v>
      </c>
      <c r="I141" s="131">
        <f t="shared" si="17"/>
        <v>0</v>
      </c>
    </row>
    <row r="142" spans="1:9" x14ac:dyDescent="0.3">
      <c r="A142">
        <v>-221</v>
      </c>
      <c r="B142">
        <v>0.48</v>
      </c>
      <c r="C142">
        <v>0</v>
      </c>
      <c r="D142">
        <f t="shared" si="12"/>
        <v>0.24000000000000019</v>
      </c>
      <c r="E142">
        <f t="shared" si="13"/>
        <v>0</v>
      </c>
      <c r="F142" s="131">
        <f t="shared" si="14"/>
        <v>3.1308289294429414E-11</v>
      </c>
      <c r="G142" s="131">
        <f t="shared" si="15"/>
        <v>0</v>
      </c>
      <c r="H142" s="131">
        <f t="shared" si="16"/>
        <v>1.5027978861326119E-6</v>
      </c>
      <c r="I142" s="131">
        <f t="shared" si="17"/>
        <v>0</v>
      </c>
    </row>
    <row r="143" spans="1:9" x14ac:dyDescent="0.3">
      <c r="A143">
        <v>-220</v>
      </c>
      <c r="B143" s="41">
        <v>0.49</v>
      </c>
      <c r="C143">
        <v>0.01</v>
      </c>
      <c r="D143">
        <f t="shared" si="12"/>
        <v>0.24000000000000019</v>
      </c>
      <c r="E143">
        <f t="shared" si="13"/>
        <v>0.24000000000000002</v>
      </c>
      <c r="F143" s="131">
        <f t="shared" si="14"/>
        <v>0</v>
      </c>
      <c r="G143" s="131">
        <f t="shared" si="15"/>
        <v>5760</v>
      </c>
      <c r="H143" s="131">
        <f t="shared" si="16"/>
        <v>-7.5139894306630595E-7</v>
      </c>
      <c r="I143" s="131">
        <f t="shared" si="17"/>
        <v>138239999.99999997</v>
      </c>
    </row>
    <row r="144" spans="1:9" x14ac:dyDescent="0.3">
      <c r="A144">
        <v>-219</v>
      </c>
      <c r="B144">
        <v>0.5</v>
      </c>
      <c r="C144">
        <v>0.01</v>
      </c>
      <c r="D144">
        <f t="shared" si="12"/>
        <v>0.24000000000000019</v>
      </c>
      <c r="E144">
        <f t="shared" si="13"/>
        <v>0</v>
      </c>
      <c r="F144" s="131">
        <f t="shared" si="14"/>
        <v>0</v>
      </c>
      <c r="G144" s="131">
        <f t="shared" si="15"/>
        <v>-5760</v>
      </c>
      <c r="H144" s="131">
        <f t="shared" si="16"/>
        <v>0</v>
      </c>
      <c r="I144" s="131">
        <f t="shared" si="17"/>
        <v>-276479999.99999994</v>
      </c>
    </row>
    <row r="145" spans="1:9" x14ac:dyDescent="0.3">
      <c r="A145">
        <v>-218</v>
      </c>
      <c r="B145" s="41">
        <v>0.51</v>
      </c>
      <c r="C145">
        <v>0.01</v>
      </c>
      <c r="D145">
        <f t="shared" si="12"/>
        <v>0.24000000000000019</v>
      </c>
      <c r="E145">
        <f t="shared" si="13"/>
        <v>0</v>
      </c>
      <c r="F145" s="131">
        <f t="shared" si="14"/>
        <v>0</v>
      </c>
      <c r="G145" s="131">
        <f t="shared" si="15"/>
        <v>0</v>
      </c>
      <c r="H145" s="131">
        <f t="shared" si="16"/>
        <v>0</v>
      </c>
      <c r="I145" s="131">
        <f t="shared" si="17"/>
        <v>138239999.99999997</v>
      </c>
    </row>
    <row r="146" spans="1:9" x14ac:dyDescent="0.3">
      <c r="A146">
        <v>-217</v>
      </c>
      <c r="B146">
        <v>0.52</v>
      </c>
      <c r="C146">
        <v>0.01</v>
      </c>
      <c r="D146">
        <f t="shared" si="12"/>
        <v>0.24000000000000019</v>
      </c>
      <c r="E146">
        <f t="shared" si="13"/>
        <v>0</v>
      </c>
      <c r="F146" s="131">
        <f t="shared" si="14"/>
        <v>0</v>
      </c>
      <c r="G146" s="131">
        <f t="shared" si="15"/>
        <v>0</v>
      </c>
      <c r="H146" s="131">
        <f t="shared" si="16"/>
        <v>0</v>
      </c>
      <c r="I146" s="131">
        <f t="shared" si="17"/>
        <v>0</v>
      </c>
    </row>
    <row r="147" spans="1:9" x14ac:dyDescent="0.3">
      <c r="A147">
        <v>-216</v>
      </c>
      <c r="B147" s="41">
        <v>0.53</v>
      </c>
      <c r="C147">
        <v>0.01</v>
      </c>
      <c r="D147">
        <f t="shared" si="12"/>
        <v>0.24000000000000019</v>
      </c>
      <c r="E147">
        <f t="shared" si="13"/>
        <v>0</v>
      </c>
      <c r="F147" s="131">
        <f t="shared" si="14"/>
        <v>0</v>
      </c>
      <c r="G147" s="131">
        <f t="shared" si="15"/>
        <v>0</v>
      </c>
      <c r="H147" s="131">
        <f t="shared" si="16"/>
        <v>0</v>
      </c>
      <c r="I147" s="131">
        <f t="shared" si="17"/>
        <v>0</v>
      </c>
    </row>
    <row r="148" spans="1:9" x14ac:dyDescent="0.3">
      <c r="A148">
        <v>-215</v>
      </c>
      <c r="B148">
        <v>0.54</v>
      </c>
      <c r="C148">
        <v>0.01</v>
      </c>
      <c r="D148">
        <f t="shared" si="12"/>
        <v>0.24000000000000019</v>
      </c>
      <c r="E148">
        <f t="shared" si="13"/>
        <v>0</v>
      </c>
      <c r="F148" s="131">
        <f t="shared" si="14"/>
        <v>0</v>
      </c>
      <c r="G148" s="131">
        <f t="shared" si="15"/>
        <v>0</v>
      </c>
      <c r="H148" s="131">
        <f t="shared" si="16"/>
        <v>0</v>
      </c>
      <c r="I148" s="131">
        <f t="shared" si="17"/>
        <v>0</v>
      </c>
    </row>
    <row r="149" spans="1:9" x14ac:dyDescent="0.3">
      <c r="A149">
        <v>-214</v>
      </c>
      <c r="B149" s="41">
        <v>0.56000000000000005</v>
      </c>
      <c r="C149">
        <v>0.01</v>
      </c>
      <c r="D149">
        <f t="shared" si="12"/>
        <v>0.48000000000000037</v>
      </c>
      <c r="E149">
        <f t="shared" si="13"/>
        <v>0</v>
      </c>
      <c r="F149" s="131">
        <f t="shared" si="14"/>
        <v>5760.0000000000036</v>
      </c>
      <c r="G149" s="131">
        <f t="shared" si="15"/>
        <v>0</v>
      </c>
      <c r="H149" s="131">
        <f t="shared" si="16"/>
        <v>138240000.00000009</v>
      </c>
      <c r="I149" s="131">
        <f t="shared" si="17"/>
        <v>0</v>
      </c>
    </row>
    <row r="150" spans="1:9" x14ac:dyDescent="0.3">
      <c r="A150">
        <v>-213</v>
      </c>
      <c r="B150">
        <v>0.56999999999999995</v>
      </c>
      <c r="C150">
        <v>0.01</v>
      </c>
      <c r="D150">
        <f t="shared" si="12"/>
        <v>0.23999999999999752</v>
      </c>
      <c r="E150">
        <f t="shared" si="13"/>
        <v>0</v>
      </c>
      <c r="F150" s="131">
        <f t="shared" si="14"/>
        <v>-5760.0000000000682</v>
      </c>
      <c r="G150" s="131">
        <f t="shared" si="15"/>
        <v>0</v>
      </c>
      <c r="H150" s="131">
        <f t="shared" si="16"/>
        <v>-276480000.00000173</v>
      </c>
      <c r="I150" s="131">
        <f t="shared" si="17"/>
        <v>0</v>
      </c>
    </row>
    <row r="151" spans="1:9" x14ac:dyDescent="0.3">
      <c r="A151">
        <v>-212</v>
      </c>
      <c r="B151" s="41">
        <v>0.59</v>
      </c>
      <c r="C151">
        <v>0.01</v>
      </c>
      <c r="D151">
        <f t="shared" si="12"/>
        <v>0.48000000000000037</v>
      </c>
      <c r="E151">
        <f t="shared" si="13"/>
        <v>0</v>
      </c>
      <c r="F151" s="131">
        <f t="shared" si="14"/>
        <v>5760.0000000000682</v>
      </c>
      <c r="G151" s="131">
        <f t="shared" si="15"/>
        <v>0</v>
      </c>
      <c r="H151" s="131">
        <f t="shared" si="16"/>
        <v>276480000.00000322</v>
      </c>
      <c r="I151" s="131">
        <f t="shared" si="17"/>
        <v>0</v>
      </c>
    </row>
    <row r="152" spans="1:9" x14ac:dyDescent="0.3">
      <c r="A152">
        <v>-211</v>
      </c>
      <c r="B152">
        <v>0.61</v>
      </c>
      <c r="C152">
        <v>0.01</v>
      </c>
      <c r="D152">
        <f t="shared" si="12"/>
        <v>0.48000000000000037</v>
      </c>
      <c r="E152">
        <f t="shared" si="13"/>
        <v>0</v>
      </c>
      <c r="F152" s="131">
        <f t="shared" si="14"/>
        <v>0</v>
      </c>
      <c r="G152" s="131">
        <f t="shared" si="15"/>
        <v>0</v>
      </c>
      <c r="H152" s="131">
        <f t="shared" si="16"/>
        <v>-138240000.00000161</v>
      </c>
      <c r="I152" s="131">
        <f t="shared" si="17"/>
        <v>0</v>
      </c>
    </row>
    <row r="153" spans="1:9" x14ac:dyDescent="0.3">
      <c r="A153">
        <v>-210</v>
      </c>
      <c r="B153" s="41">
        <v>0.63</v>
      </c>
      <c r="C153">
        <v>0.01</v>
      </c>
      <c r="D153">
        <f t="shared" si="12"/>
        <v>0.48000000000000037</v>
      </c>
      <c r="E153">
        <f t="shared" si="13"/>
        <v>0</v>
      </c>
      <c r="F153" s="131">
        <f t="shared" si="14"/>
        <v>0</v>
      </c>
      <c r="G153" s="131">
        <f t="shared" si="15"/>
        <v>0</v>
      </c>
      <c r="H153" s="131">
        <f t="shared" si="16"/>
        <v>0</v>
      </c>
      <c r="I153" s="131">
        <f t="shared" si="17"/>
        <v>0</v>
      </c>
    </row>
    <row r="154" spans="1:9" x14ac:dyDescent="0.3">
      <c r="A154">
        <v>-209</v>
      </c>
      <c r="B154">
        <v>0.65</v>
      </c>
      <c r="C154">
        <v>0.01</v>
      </c>
      <c r="D154">
        <f t="shared" si="12"/>
        <v>0.48000000000000037</v>
      </c>
      <c r="E154">
        <f t="shared" si="13"/>
        <v>0</v>
      </c>
      <c r="F154" s="131">
        <f t="shared" si="14"/>
        <v>0</v>
      </c>
      <c r="G154" s="131">
        <f t="shared" si="15"/>
        <v>0</v>
      </c>
      <c r="H154" s="131">
        <f t="shared" si="16"/>
        <v>0</v>
      </c>
      <c r="I154" s="131">
        <f t="shared" si="17"/>
        <v>0</v>
      </c>
    </row>
    <row r="155" spans="1:9" x14ac:dyDescent="0.3">
      <c r="A155">
        <v>-208</v>
      </c>
      <c r="B155" s="41">
        <v>0.67</v>
      </c>
      <c r="C155">
        <v>0.01</v>
      </c>
      <c r="D155">
        <f t="shared" si="12"/>
        <v>0.48000000000000037</v>
      </c>
      <c r="E155">
        <f t="shared" si="13"/>
        <v>0</v>
      </c>
      <c r="F155" s="131">
        <f t="shared" si="14"/>
        <v>0</v>
      </c>
      <c r="G155" s="131">
        <f t="shared" si="15"/>
        <v>0</v>
      </c>
      <c r="H155" s="131">
        <f t="shared" si="16"/>
        <v>0</v>
      </c>
      <c r="I155" s="131">
        <f t="shared" si="17"/>
        <v>0</v>
      </c>
    </row>
    <row r="156" spans="1:9" x14ac:dyDescent="0.3">
      <c r="A156">
        <v>-207</v>
      </c>
      <c r="B156">
        <v>0.69</v>
      </c>
      <c r="C156">
        <v>0.01</v>
      </c>
      <c r="D156">
        <f t="shared" si="12"/>
        <v>0.47999999999999776</v>
      </c>
      <c r="E156">
        <f t="shared" si="13"/>
        <v>0</v>
      </c>
      <c r="F156" s="131">
        <f t="shared" si="14"/>
        <v>-6.2616578588858829E-11</v>
      </c>
      <c r="G156" s="131">
        <f t="shared" si="15"/>
        <v>0</v>
      </c>
      <c r="H156" s="131">
        <f t="shared" si="16"/>
        <v>-1.5027978861326119E-6</v>
      </c>
      <c r="I156" s="131">
        <f t="shared" si="17"/>
        <v>0</v>
      </c>
    </row>
    <row r="157" spans="1:9" x14ac:dyDescent="0.3">
      <c r="A157">
        <v>-206</v>
      </c>
      <c r="B157" s="41">
        <v>0.71</v>
      </c>
      <c r="C157">
        <v>0.01</v>
      </c>
      <c r="D157">
        <f t="shared" si="12"/>
        <v>0.48000000000000037</v>
      </c>
      <c r="E157">
        <f t="shared" si="13"/>
        <v>0</v>
      </c>
      <c r="F157" s="131">
        <f t="shared" si="14"/>
        <v>6.2616578588858829E-11</v>
      </c>
      <c r="G157" s="131">
        <f t="shared" si="15"/>
        <v>0</v>
      </c>
      <c r="H157" s="131">
        <f t="shared" si="16"/>
        <v>3.0055957722652238E-6</v>
      </c>
      <c r="I157" s="131">
        <f t="shared" si="17"/>
        <v>0</v>
      </c>
    </row>
    <row r="158" spans="1:9" x14ac:dyDescent="0.3">
      <c r="A158">
        <v>-205</v>
      </c>
      <c r="B158">
        <v>0.74</v>
      </c>
      <c r="C158">
        <v>0.01</v>
      </c>
      <c r="D158">
        <f t="shared" si="12"/>
        <v>0.72000000000000064</v>
      </c>
      <c r="E158">
        <f t="shared" si="13"/>
        <v>0</v>
      </c>
      <c r="F158" s="131">
        <f t="shared" si="14"/>
        <v>5760.0000000000064</v>
      </c>
      <c r="G158" s="131">
        <f t="shared" si="15"/>
        <v>0</v>
      </c>
      <c r="H158" s="131">
        <f t="shared" si="16"/>
        <v>138239999.99999863</v>
      </c>
      <c r="I158" s="131">
        <f t="shared" si="17"/>
        <v>0</v>
      </c>
    </row>
    <row r="159" spans="1:9" x14ac:dyDescent="0.3">
      <c r="A159">
        <v>-204</v>
      </c>
      <c r="B159" s="41">
        <v>0.77</v>
      </c>
      <c r="C159">
        <v>0.01</v>
      </c>
      <c r="D159">
        <f t="shared" si="12"/>
        <v>0.72000000000000064</v>
      </c>
      <c r="E159">
        <f t="shared" si="13"/>
        <v>0</v>
      </c>
      <c r="F159" s="131">
        <f t="shared" si="14"/>
        <v>0</v>
      </c>
      <c r="G159" s="131">
        <f t="shared" si="15"/>
        <v>0</v>
      </c>
      <c r="H159" s="131">
        <f t="shared" si="16"/>
        <v>-138240000.00000015</v>
      </c>
      <c r="I159" s="131">
        <f t="shared" si="17"/>
        <v>0</v>
      </c>
    </row>
    <row r="160" spans="1:9" x14ac:dyDescent="0.3">
      <c r="A160">
        <v>-203</v>
      </c>
      <c r="B160">
        <v>0.79</v>
      </c>
      <c r="C160">
        <v>0.01</v>
      </c>
      <c r="D160">
        <f t="shared" si="12"/>
        <v>0.48000000000000037</v>
      </c>
      <c r="E160">
        <f t="shared" si="13"/>
        <v>0</v>
      </c>
      <c r="F160" s="131">
        <f t="shared" si="14"/>
        <v>-5760.0000000000064</v>
      </c>
      <c r="G160" s="131">
        <f t="shared" si="15"/>
        <v>0</v>
      </c>
      <c r="H160" s="131">
        <f t="shared" si="16"/>
        <v>-138240000.00000015</v>
      </c>
      <c r="I160" s="131">
        <f t="shared" si="17"/>
        <v>0</v>
      </c>
    </row>
    <row r="161" spans="1:9" x14ac:dyDescent="0.3">
      <c r="A161">
        <v>-202</v>
      </c>
      <c r="B161" s="41">
        <v>0.82</v>
      </c>
      <c r="C161">
        <v>0.01</v>
      </c>
      <c r="D161">
        <f t="shared" si="12"/>
        <v>0.71999999999999786</v>
      </c>
      <c r="E161">
        <f t="shared" si="13"/>
        <v>0</v>
      </c>
      <c r="F161" s="131">
        <f t="shared" si="14"/>
        <v>5759.9999999999391</v>
      </c>
      <c r="G161" s="131">
        <f t="shared" si="15"/>
        <v>0</v>
      </c>
      <c r="H161" s="131">
        <f t="shared" si="16"/>
        <v>276479999.99999863</v>
      </c>
      <c r="I161" s="131">
        <f t="shared" si="17"/>
        <v>0</v>
      </c>
    </row>
    <row r="162" spans="1:9" x14ac:dyDescent="0.3">
      <c r="A162">
        <v>-201</v>
      </c>
      <c r="B162">
        <v>0.85</v>
      </c>
      <c r="C162">
        <v>0.01</v>
      </c>
      <c r="D162">
        <f t="shared" si="12"/>
        <v>0.72000000000000064</v>
      </c>
      <c r="E162">
        <f t="shared" si="13"/>
        <v>0</v>
      </c>
      <c r="F162" s="131">
        <f t="shared" si="14"/>
        <v>6.6613381477509392E-11</v>
      </c>
      <c r="G162" s="131">
        <f t="shared" si="15"/>
        <v>0</v>
      </c>
      <c r="H162" s="131">
        <f t="shared" si="16"/>
        <v>-138239999.99999693</v>
      </c>
      <c r="I162" s="131">
        <f t="shared" si="17"/>
        <v>0</v>
      </c>
    </row>
    <row r="163" spans="1:9" x14ac:dyDescent="0.3">
      <c r="A163">
        <v>-200</v>
      </c>
      <c r="B163" s="41">
        <v>0.89</v>
      </c>
      <c r="C163">
        <v>0</v>
      </c>
      <c r="D163">
        <f t="shared" si="12"/>
        <v>0.96000000000000074</v>
      </c>
      <c r="E163">
        <f t="shared" si="13"/>
        <v>-0.24000000000000002</v>
      </c>
      <c r="F163" s="131">
        <f t="shared" si="14"/>
        <v>5760.0000000000027</v>
      </c>
      <c r="G163" s="131">
        <f t="shared" si="15"/>
        <v>-5760</v>
      </c>
      <c r="H163" s="131">
        <f t="shared" si="16"/>
        <v>138239999.99999848</v>
      </c>
      <c r="I163" s="131">
        <f t="shared" si="17"/>
        <v>-138239999.99999997</v>
      </c>
    </row>
    <row r="164" spans="1:9" x14ac:dyDescent="0.3">
      <c r="A164">
        <v>-199</v>
      </c>
      <c r="B164">
        <v>0.92</v>
      </c>
      <c r="C164">
        <v>0</v>
      </c>
      <c r="D164">
        <f t="shared" si="12"/>
        <v>0.72000000000000064</v>
      </c>
      <c r="E164">
        <f t="shared" si="13"/>
        <v>0</v>
      </c>
      <c r="F164" s="131">
        <f t="shared" si="14"/>
        <v>-5760.0000000000027</v>
      </c>
      <c r="G164" s="131">
        <f t="shared" si="15"/>
        <v>5760</v>
      </c>
      <c r="H164" s="131">
        <f t="shared" si="16"/>
        <v>-276480000.00000012</v>
      </c>
      <c r="I164" s="131">
        <f t="shared" si="17"/>
        <v>276479999.99999994</v>
      </c>
    </row>
    <row r="165" spans="1:9" x14ac:dyDescent="0.3">
      <c r="A165">
        <v>-198</v>
      </c>
      <c r="B165" s="41">
        <v>0.96</v>
      </c>
      <c r="C165">
        <v>0</v>
      </c>
      <c r="D165">
        <f t="shared" si="12"/>
        <v>0.95999999999999808</v>
      </c>
      <c r="E165">
        <f t="shared" si="13"/>
        <v>0</v>
      </c>
      <c r="F165" s="131">
        <f t="shared" si="14"/>
        <v>5759.9999999999382</v>
      </c>
      <c r="G165" s="131">
        <f t="shared" si="15"/>
        <v>0</v>
      </c>
      <c r="H165" s="131">
        <f t="shared" si="16"/>
        <v>276479999.99999863</v>
      </c>
      <c r="I165" s="131">
        <f t="shared" si="17"/>
        <v>-138239999.99999997</v>
      </c>
    </row>
    <row r="166" spans="1:9" x14ac:dyDescent="0.3">
      <c r="A166">
        <v>-197</v>
      </c>
      <c r="B166">
        <v>1</v>
      </c>
      <c r="C166">
        <v>0</v>
      </c>
      <c r="D166">
        <f t="shared" si="12"/>
        <v>0.96000000000000074</v>
      </c>
      <c r="E166">
        <f t="shared" si="13"/>
        <v>0</v>
      </c>
      <c r="F166" s="131">
        <f t="shared" si="14"/>
        <v>6.3948846218409017E-11</v>
      </c>
      <c r="G166" s="131">
        <f t="shared" si="15"/>
        <v>0</v>
      </c>
      <c r="H166" s="131">
        <f t="shared" si="16"/>
        <v>-138239999.99999699</v>
      </c>
      <c r="I166" s="131">
        <f t="shared" si="17"/>
        <v>0</v>
      </c>
    </row>
    <row r="167" spans="1:9" x14ac:dyDescent="0.3">
      <c r="A167">
        <v>-196</v>
      </c>
      <c r="B167" s="41">
        <v>1.04</v>
      </c>
      <c r="C167">
        <v>0</v>
      </c>
      <c r="D167">
        <f t="shared" si="12"/>
        <v>0.96000000000000074</v>
      </c>
      <c r="E167">
        <f t="shared" si="13"/>
        <v>0</v>
      </c>
      <c r="F167" s="131">
        <f t="shared" si="14"/>
        <v>0</v>
      </c>
      <c r="G167" s="131">
        <f t="shared" si="15"/>
        <v>0</v>
      </c>
      <c r="H167" s="131">
        <f t="shared" si="16"/>
        <v>-1.5347723092418164E-6</v>
      </c>
      <c r="I167" s="131">
        <f t="shared" si="17"/>
        <v>0</v>
      </c>
    </row>
    <row r="168" spans="1:9" x14ac:dyDescent="0.3">
      <c r="A168">
        <v>-195</v>
      </c>
      <c r="B168">
        <v>1.07</v>
      </c>
      <c r="C168">
        <v>0</v>
      </c>
      <c r="D168">
        <f t="shared" si="12"/>
        <v>0.72000000000000064</v>
      </c>
      <c r="E168">
        <f t="shared" si="13"/>
        <v>0</v>
      </c>
      <c r="F168" s="131">
        <f t="shared" si="14"/>
        <v>-5760.0000000000027</v>
      </c>
      <c r="G168" s="131">
        <f t="shared" si="15"/>
        <v>0</v>
      </c>
      <c r="H168" s="131">
        <f t="shared" si="16"/>
        <v>-138240000.00000006</v>
      </c>
      <c r="I168" s="131">
        <f t="shared" si="17"/>
        <v>0</v>
      </c>
    </row>
    <row r="169" spans="1:9" x14ac:dyDescent="0.3">
      <c r="A169">
        <v>-194</v>
      </c>
      <c r="B169" s="41">
        <v>1.1100000000000001</v>
      </c>
      <c r="C169">
        <v>0</v>
      </c>
      <c r="D169">
        <f t="shared" si="12"/>
        <v>0.96000000000000074</v>
      </c>
      <c r="E169">
        <f t="shared" si="13"/>
        <v>0</v>
      </c>
      <c r="F169" s="131">
        <f t="shared" si="14"/>
        <v>5760.0000000000027</v>
      </c>
      <c r="G169" s="131">
        <f t="shared" si="15"/>
        <v>0</v>
      </c>
      <c r="H169" s="131">
        <f t="shared" si="16"/>
        <v>276480000.00000012</v>
      </c>
      <c r="I169" s="131">
        <f t="shared" si="17"/>
        <v>0</v>
      </c>
    </row>
    <row r="170" spans="1:9" x14ac:dyDescent="0.3">
      <c r="A170">
        <v>-193</v>
      </c>
      <c r="B170">
        <v>1.1499999999999999</v>
      </c>
      <c r="C170">
        <v>0</v>
      </c>
      <c r="D170">
        <f t="shared" si="12"/>
        <v>0.95999999999999552</v>
      </c>
      <c r="E170">
        <f t="shared" si="13"/>
        <v>0</v>
      </c>
      <c r="F170" s="131">
        <f t="shared" si="14"/>
        <v>-1.2523315717771766E-10</v>
      </c>
      <c r="G170" s="131">
        <f t="shared" si="15"/>
        <v>0</v>
      </c>
      <c r="H170" s="131">
        <f t="shared" si="16"/>
        <v>-138240000.00000307</v>
      </c>
      <c r="I170" s="131">
        <f t="shared" si="17"/>
        <v>0</v>
      </c>
    </row>
    <row r="171" spans="1:9" x14ac:dyDescent="0.3">
      <c r="A171">
        <v>-192</v>
      </c>
      <c r="B171" s="41">
        <v>1.2</v>
      </c>
      <c r="C171">
        <v>0</v>
      </c>
      <c r="D171">
        <f t="shared" si="12"/>
        <v>1.2000000000000011</v>
      </c>
      <c r="E171">
        <f t="shared" si="13"/>
        <v>0</v>
      </c>
      <c r="F171" s="131">
        <f t="shared" si="14"/>
        <v>5760.0000000001328</v>
      </c>
      <c r="G171" s="131">
        <f t="shared" si="15"/>
        <v>0</v>
      </c>
      <c r="H171" s="131">
        <f t="shared" si="16"/>
        <v>138240000.0000062</v>
      </c>
      <c r="I171" s="131">
        <f t="shared" si="17"/>
        <v>0</v>
      </c>
    </row>
    <row r="172" spans="1:9" x14ac:dyDescent="0.3">
      <c r="A172">
        <v>-191</v>
      </c>
      <c r="B172">
        <v>1.24</v>
      </c>
      <c r="C172">
        <v>0</v>
      </c>
      <c r="D172">
        <f t="shared" si="12"/>
        <v>0.96000000000000074</v>
      </c>
      <c r="E172">
        <f t="shared" si="13"/>
        <v>0</v>
      </c>
      <c r="F172" s="131">
        <f t="shared" si="14"/>
        <v>-5760.0000000000073</v>
      </c>
      <c r="G172" s="131">
        <f t="shared" si="15"/>
        <v>0</v>
      </c>
      <c r="H172" s="131">
        <f t="shared" si="16"/>
        <v>-276480000.00000334</v>
      </c>
      <c r="I172" s="131">
        <f t="shared" si="17"/>
        <v>0</v>
      </c>
    </row>
    <row r="173" spans="1:9" x14ac:dyDescent="0.3">
      <c r="A173">
        <v>-190</v>
      </c>
      <c r="B173" s="41">
        <v>1.29</v>
      </c>
      <c r="C173">
        <v>0</v>
      </c>
      <c r="D173">
        <f t="shared" si="12"/>
        <v>1.2000000000000011</v>
      </c>
      <c r="E173">
        <f t="shared" si="13"/>
        <v>0</v>
      </c>
      <c r="F173" s="131">
        <f t="shared" si="14"/>
        <v>5760.0000000000073</v>
      </c>
      <c r="G173" s="131">
        <f t="shared" si="15"/>
        <v>0</v>
      </c>
      <c r="H173" s="131">
        <f t="shared" si="16"/>
        <v>276480000.0000003</v>
      </c>
      <c r="I173" s="131">
        <f t="shared" si="17"/>
        <v>0</v>
      </c>
    </row>
    <row r="174" spans="1:9" x14ac:dyDescent="0.3">
      <c r="A174">
        <v>-189</v>
      </c>
      <c r="B174">
        <v>1.33</v>
      </c>
      <c r="C174">
        <v>0</v>
      </c>
      <c r="D174">
        <f t="shared" si="12"/>
        <v>0.96000000000000074</v>
      </c>
      <c r="E174">
        <f t="shared" si="13"/>
        <v>0</v>
      </c>
      <c r="F174" s="131">
        <f t="shared" si="14"/>
        <v>-5760.0000000000073</v>
      </c>
      <c r="G174" s="131">
        <f t="shared" si="15"/>
        <v>0</v>
      </c>
      <c r="H174" s="131">
        <f t="shared" si="16"/>
        <v>-276480000.0000003</v>
      </c>
      <c r="I174" s="131">
        <f t="shared" si="17"/>
        <v>0</v>
      </c>
    </row>
    <row r="175" spans="1:9" x14ac:dyDescent="0.3">
      <c r="A175">
        <v>-188</v>
      </c>
      <c r="B175" s="41">
        <v>1.38</v>
      </c>
      <c r="C175">
        <v>0</v>
      </c>
      <c r="D175">
        <f t="shared" si="12"/>
        <v>1.1999999999999955</v>
      </c>
      <c r="E175">
        <f t="shared" si="13"/>
        <v>0</v>
      </c>
      <c r="F175" s="131">
        <f t="shared" si="14"/>
        <v>5759.9999999998745</v>
      </c>
      <c r="G175" s="131">
        <f t="shared" si="15"/>
        <v>0</v>
      </c>
      <c r="H175" s="131">
        <f t="shared" si="16"/>
        <v>276479999.99999714</v>
      </c>
      <c r="I175" s="131">
        <f t="shared" si="17"/>
        <v>0</v>
      </c>
    </row>
    <row r="176" spans="1:9" x14ac:dyDescent="0.3">
      <c r="A176">
        <v>-187</v>
      </c>
      <c r="B176">
        <v>1.43</v>
      </c>
      <c r="C176">
        <v>0</v>
      </c>
      <c r="D176">
        <f t="shared" si="12"/>
        <v>1.2000000000000011</v>
      </c>
      <c r="E176">
        <f t="shared" si="13"/>
        <v>0</v>
      </c>
      <c r="F176" s="131">
        <f t="shared" si="14"/>
        <v>1.3322676295501878E-10</v>
      </c>
      <c r="G176" s="131">
        <f t="shared" si="15"/>
        <v>0</v>
      </c>
      <c r="H176" s="131">
        <f t="shared" si="16"/>
        <v>-138239999.9999938</v>
      </c>
      <c r="I176" s="131">
        <f t="shared" si="17"/>
        <v>0</v>
      </c>
    </row>
    <row r="177" spans="1:9" x14ac:dyDescent="0.3">
      <c r="A177">
        <v>-186</v>
      </c>
      <c r="B177" s="41">
        <v>1.48</v>
      </c>
      <c r="C177">
        <v>0</v>
      </c>
      <c r="D177">
        <f t="shared" si="12"/>
        <v>1.2000000000000011</v>
      </c>
      <c r="E177">
        <f t="shared" si="13"/>
        <v>0</v>
      </c>
      <c r="F177" s="131">
        <f t="shared" si="14"/>
        <v>0</v>
      </c>
      <c r="G177" s="131">
        <f t="shared" si="15"/>
        <v>0</v>
      </c>
      <c r="H177" s="131">
        <f t="shared" si="16"/>
        <v>-3.1974423109204504E-6</v>
      </c>
      <c r="I177" s="131">
        <f t="shared" si="17"/>
        <v>0</v>
      </c>
    </row>
    <row r="178" spans="1:9" x14ac:dyDescent="0.3">
      <c r="A178">
        <v>-185</v>
      </c>
      <c r="B178">
        <v>1.52</v>
      </c>
      <c r="C178">
        <v>0</v>
      </c>
      <c r="D178">
        <f t="shared" si="12"/>
        <v>0.96000000000000074</v>
      </c>
      <c r="E178">
        <f t="shared" si="13"/>
        <v>0</v>
      </c>
      <c r="F178" s="131">
        <f t="shared" si="14"/>
        <v>-5760.0000000000073</v>
      </c>
      <c r="G178" s="131">
        <f t="shared" si="15"/>
        <v>0</v>
      </c>
      <c r="H178" s="131">
        <f t="shared" si="16"/>
        <v>-138240000.00000015</v>
      </c>
      <c r="I178" s="131">
        <f t="shared" si="17"/>
        <v>0</v>
      </c>
    </row>
    <row r="179" spans="1:9" x14ac:dyDescent="0.3">
      <c r="A179">
        <v>-184</v>
      </c>
      <c r="B179" s="41">
        <v>1.56</v>
      </c>
      <c r="C179">
        <v>0</v>
      </c>
      <c r="D179">
        <f t="shared" si="12"/>
        <v>0.96000000000000074</v>
      </c>
      <c r="E179">
        <f t="shared" si="13"/>
        <v>0</v>
      </c>
      <c r="F179" s="131">
        <f t="shared" si="14"/>
        <v>0</v>
      </c>
      <c r="G179" s="131">
        <f t="shared" si="15"/>
        <v>0</v>
      </c>
      <c r="H179" s="131">
        <f t="shared" si="16"/>
        <v>138240000.00000015</v>
      </c>
      <c r="I179" s="131">
        <f t="shared" si="17"/>
        <v>0</v>
      </c>
    </row>
    <row r="180" spans="1:9" x14ac:dyDescent="0.3">
      <c r="A180">
        <v>-183</v>
      </c>
      <c r="B180">
        <v>1.62</v>
      </c>
      <c r="C180">
        <v>0</v>
      </c>
      <c r="D180">
        <f t="shared" si="12"/>
        <v>1.4400000000000013</v>
      </c>
      <c r="E180">
        <f t="shared" si="13"/>
        <v>0</v>
      </c>
      <c r="F180" s="131">
        <f t="shared" si="14"/>
        <v>11520.000000000013</v>
      </c>
      <c r="G180" s="131">
        <f t="shared" si="15"/>
        <v>0</v>
      </c>
      <c r="H180" s="131">
        <f t="shared" si="16"/>
        <v>276480000.0000003</v>
      </c>
      <c r="I180" s="131">
        <f t="shared" si="17"/>
        <v>0</v>
      </c>
    </row>
    <row r="181" spans="1:9" x14ac:dyDescent="0.3">
      <c r="A181">
        <v>-182</v>
      </c>
      <c r="B181" s="41">
        <v>1.69</v>
      </c>
      <c r="C181">
        <v>0</v>
      </c>
      <c r="D181">
        <f t="shared" si="12"/>
        <v>1.6799999999999962</v>
      </c>
      <c r="E181">
        <f t="shared" si="13"/>
        <v>0</v>
      </c>
      <c r="F181" s="131">
        <f t="shared" si="14"/>
        <v>5759.9999999998763</v>
      </c>
      <c r="G181" s="131">
        <f t="shared" si="15"/>
        <v>0</v>
      </c>
      <c r="H181" s="131">
        <f t="shared" si="16"/>
        <v>-138240000.00000328</v>
      </c>
      <c r="I181" s="131">
        <f t="shared" si="17"/>
        <v>0</v>
      </c>
    </row>
    <row r="182" spans="1:9" x14ac:dyDescent="0.3">
      <c r="A182">
        <v>-181</v>
      </c>
      <c r="B182">
        <v>1.75</v>
      </c>
      <c r="C182">
        <v>0</v>
      </c>
      <c r="D182">
        <f t="shared" si="12"/>
        <v>1.4400000000000013</v>
      </c>
      <c r="E182">
        <f t="shared" si="13"/>
        <v>0</v>
      </c>
      <c r="F182" s="131">
        <f t="shared" si="14"/>
        <v>-5759.9999999998763</v>
      </c>
      <c r="G182" s="131">
        <f t="shared" si="15"/>
        <v>0</v>
      </c>
      <c r="H182" s="131">
        <f t="shared" si="16"/>
        <v>-276479999.99999404</v>
      </c>
      <c r="I182" s="131">
        <f t="shared" si="17"/>
        <v>0</v>
      </c>
    </row>
    <row r="183" spans="1:9" x14ac:dyDescent="0.3">
      <c r="A183">
        <v>-180</v>
      </c>
      <c r="B183" s="41">
        <v>1.81</v>
      </c>
      <c r="C183">
        <v>0</v>
      </c>
      <c r="D183">
        <f t="shared" si="12"/>
        <v>1.4400000000000013</v>
      </c>
      <c r="E183">
        <f t="shared" si="13"/>
        <v>0</v>
      </c>
      <c r="F183" s="131">
        <f t="shared" si="14"/>
        <v>0</v>
      </c>
      <c r="G183" s="131">
        <f t="shared" si="15"/>
        <v>0</v>
      </c>
      <c r="H183" s="131">
        <f t="shared" si="16"/>
        <v>138239999.99999702</v>
      </c>
      <c r="I183" s="131">
        <f t="shared" si="17"/>
        <v>0</v>
      </c>
    </row>
    <row r="184" spans="1:9" x14ac:dyDescent="0.3">
      <c r="A184">
        <v>-179</v>
      </c>
      <c r="B184">
        <v>1.87</v>
      </c>
      <c r="C184">
        <v>0</v>
      </c>
      <c r="D184">
        <f t="shared" si="12"/>
        <v>1.4400000000000013</v>
      </c>
      <c r="E184">
        <f t="shared" si="13"/>
        <v>0</v>
      </c>
      <c r="F184" s="131">
        <f t="shared" si="14"/>
        <v>0</v>
      </c>
      <c r="G184" s="131">
        <f t="shared" si="15"/>
        <v>0</v>
      </c>
      <c r="H184" s="131">
        <f t="shared" si="16"/>
        <v>0</v>
      </c>
      <c r="I184" s="131">
        <f t="shared" si="17"/>
        <v>0</v>
      </c>
    </row>
    <row r="185" spans="1:9" x14ac:dyDescent="0.3">
      <c r="A185">
        <v>-178</v>
      </c>
      <c r="B185" s="41">
        <v>1.93</v>
      </c>
      <c r="C185">
        <v>0</v>
      </c>
      <c r="D185">
        <f t="shared" si="12"/>
        <v>1.4399999999999957</v>
      </c>
      <c r="E185">
        <f t="shared" si="13"/>
        <v>0</v>
      </c>
      <c r="F185" s="131">
        <f t="shared" si="14"/>
        <v>-1.3322676295501878E-10</v>
      </c>
      <c r="G185" s="131">
        <f t="shared" si="15"/>
        <v>0</v>
      </c>
      <c r="H185" s="131">
        <f t="shared" si="16"/>
        <v>-3.1974423109204504E-6</v>
      </c>
      <c r="I185" s="131">
        <f t="shared" si="17"/>
        <v>0</v>
      </c>
    </row>
    <row r="186" spans="1:9" x14ac:dyDescent="0.3">
      <c r="A186">
        <v>-177</v>
      </c>
      <c r="B186">
        <v>1.99</v>
      </c>
      <c r="C186">
        <v>0</v>
      </c>
      <c r="D186">
        <f t="shared" si="12"/>
        <v>1.4400000000000013</v>
      </c>
      <c r="E186">
        <f t="shared" si="13"/>
        <v>0</v>
      </c>
      <c r="F186" s="131">
        <f t="shared" si="14"/>
        <v>1.3322676295501878E-10</v>
      </c>
      <c r="G186" s="131">
        <f t="shared" si="15"/>
        <v>0</v>
      </c>
      <c r="H186" s="131">
        <f t="shared" si="16"/>
        <v>6.3948846218409008E-6</v>
      </c>
      <c r="I186" s="131">
        <f t="shared" si="17"/>
        <v>0</v>
      </c>
    </row>
    <row r="187" spans="1:9" x14ac:dyDescent="0.3">
      <c r="A187">
        <v>-176</v>
      </c>
      <c r="B187" s="41">
        <v>2.06</v>
      </c>
      <c r="C187">
        <v>0</v>
      </c>
      <c r="D187">
        <f t="shared" si="12"/>
        <v>1.6800000000000013</v>
      </c>
      <c r="E187">
        <f t="shared" si="13"/>
        <v>0</v>
      </c>
      <c r="F187" s="131">
        <f t="shared" si="14"/>
        <v>5759.9999999999991</v>
      </c>
      <c r="G187" s="131">
        <f t="shared" si="15"/>
        <v>0</v>
      </c>
      <c r="H187" s="131">
        <f t="shared" si="16"/>
        <v>138239999.99999678</v>
      </c>
      <c r="I187" s="131">
        <f t="shared" si="17"/>
        <v>0</v>
      </c>
    </row>
    <row r="188" spans="1:9" x14ac:dyDescent="0.3">
      <c r="A188">
        <v>-175</v>
      </c>
      <c r="B188">
        <v>2.13</v>
      </c>
      <c r="C188">
        <v>0</v>
      </c>
      <c r="D188">
        <f t="shared" si="12"/>
        <v>1.6799999999999962</v>
      </c>
      <c r="E188">
        <f t="shared" si="13"/>
        <v>0</v>
      </c>
      <c r="F188" s="131">
        <f t="shared" si="14"/>
        <v>-1.2256862191861728E-10</v>
      </c>
      <c r="G188" s="131">
        <f t="shared" si="15"/>
        <v>0</v>
      </c>
      <c r="H188" s="131">
        <f t="shared" si="16"/>
        <v>-138240000.00000292</v>
      </c>
      <c r="I188" s="131">
        <f t="shared" si="17"/>
        <v>0</v>
      </c>
    </row>
    <row r="189" spans="1:9" x14ac:dyDescent="0.3">
      <c r="A189">
        <v>-174</v>
      </c>
      <c r="B189" s="41">
        <v>2.2000000000000002</v>
      </c>
      <c r="C189">
        <v>0</v>
      </c>
      <c r="D189">
        <f t="shared" si="12"/>
        <v>1.6800000000000064</v>
      </c>
      <c r="E189">
        <f t="shared" si="13"/>
        <v>0</v>
      </c>
      <c r="F189" s="131">
        <f t="shared" si="14"/>
        <v>2.4513724383723456E-10</v>
      </c>
      <c r="G189" s="131">
        <f t="shared" si="15"/>
        <v>0</v>
      </c>
      <c r="H189" s="131">
        <f t="shared" si="16"/>
        <v>8.8249407781404426E-6</v>
      </c>
      <c r="I189" s="131">
        <f t="shared" si="17"/>
        <v>0</v>
      </c>
    </row>
    <row r="190" spans="1:9" x14ac:dyDescent="0.3">
      <c r="A190">
        <v>-173</v>
      </c>
      <c r="B190">
        <v>2.27</v>
      </c>
      <c r="C190">
        <v>0</v>
      </c>
      <c r="D190">
        <f t="shared" si="12"/>
        <v>1.6799999999999962</v>
      </c>
      <c r="E190">
        <f t="shared" si="13"/>
        <v>0</v>
      </c>
      <c r="F190" s="131">
        <f t="shared" si="14"/>
        <v>-2.4513724383723456E-10</v>
      </c>
      <c r="G190" s="131">
        <f t="shared" si="15"/>
        <v>0</v>
      </c>
      <c r="H190" s="131">
        <f t="shared" si="16"/>
        <v>-1.1766587704187257E-5</v>
      </c>
      <c r="I190" s="131">
        <f t="shared" si="17"/>
        <v>0</v>
      </c>
    </row>
    <row r="191" spans="1:9" x14ac:dyDescent="0.3">
      <c r="A191">
        <v>-172</v>
      </c>
      <c r="B191" s="41">
        <v>2.34</v>
      </c>
      <c r="C191">
        <v>0</v>
      </c>
      <c r="D191">
        <f t="shared" si="12"/>
        <v>1.6799999999999962</v>
      </c>
      <c r="E191">
        <f t="shared" si="13"/>
        <v>0</v>
      </c>
      <c r="F191" s="131">
        <f t="shared" si="14"/>
        <v>0</v>
      </c>
      <c r="G191" s="131">
        <f t="shared" si="15"/>
        <v>0</v>
      </c>
      <c r="H191" s="131">
        <f t="shared" si="16"/>
        <v>5.8832938520936287E-6</v>
      </c>
      <c r="I191" s="131">
        <f t="shared" si="17"/>
        <v>0</v>
      </c>
    </row>
    <row r="192" spans="1:9" x14ac:dyDescent="0.3">
      <c r="A192">
        <v>-171</v>
      </c>
      <c r="B192">
        <v>2.41</v>
      </c>
      <c r="C192">
        <v>0</v>
      </c>
      <c r="D192">
        <f t="shared" si="12"/>
        <v>1.6800000000000064</v>
      </c>
      <c r="E192">
        <f t="shared" si="13"/>
        <v>0</v>
      </c>
      <c r="F192" s="131">
        <f t="shared" si="14"/>
        <v>2.4513724383723456E-10</v>
      </c>
      <c r="G192" s="131">
        <f t="shared" si="15"/>
        <v>0</v>
      </c>
      <c r="H192" s="131">
        <f t="shared" si="16"/>
        <v>5.8832938520936287E-6</v>
      </c>
      <c r="I192" s="131">
        <f t="shared" si="17"/>
        <v>0</v>
      </c>
    </row>
    <row r="193" spans="1:9" x14ac:dyDescent="0.3">
      <c r="A193">
        <v>-170</v>
      </c>
      <c r="B193" s="41">
        <v>2.4900000000000002</v>
      </c>
      <c r="C193">
        <v>0</v>
      </c>
      <c r="D193">
        <f t="shared" si="12"/>
        <v>1.9200000000000015</v>
      </c>
      <c r="E193">
        <f t="shared" si="13"/>
        <v>0</v>
      </c>
      <c r="F193" s="131">
        <f t="shared" si="14"/>
        <v>5759.9999999998818</v>
      </c>
      <c r="G193" s="131">
        <f t="shared" si="15"/>
        <v>0</v>
      </c>
      <c r="H193" s="131">
        <f t="shared" si="16"/>
        <v>138239999.99999127</v>
      </c>
      <c r="I193" s="131">
        <f t="shared" si="17"/>
        <v>0</v>
      </c>
    </row>
    <row r="194" spans="1:9" x14ac:dyDescent="0.3">
      <c r="A194">
        <v>-169</v>
      </c>
      <c r="B194">
        <v>2.56</v>
      </c>
      <c r="C194">
        <v>0</v>
      </c>
      <c r="D194">
        <f t="shared" si="12"/>
        <v>1.6799999999999962</v>
      </c>
      <c r="E194">
        <f t="shared" si="13"/>
        <v>0</v>
      </c>
      <c r="F194" s="131">
        <f t="shared" si="14"/>
        <v>-5760.0000000001273</v>
      </c>
      <c r="G194" s="131">
        <f t="shared" si="15"/>
        <v>0</v>
      </c>
      <c r="H194" s="131">
        <f t="shared" si="16"/>
        <v>-276480000.00000024</v>
      </c>
      <c r="I194" s="131">
        <f t="shared" si="17"/>
        <v>0</v>
      </c>
    </row>
    <row r="195" spans="1:9" x14ac:dyDescent="0.3">
      <c r="A195">
        <v>-168</v>
      </c>
      <c r="B195" s="41">
        <v>2.63</v>
      </c>
      <c r="C195">
        <v>0</v>
      </c>
      <c r="D195">
        <f t="shared" si="12"/>
        <v>1.6799999999999962</v>
      </c>
      <c r="E195">
        <f t="shared" si="13"/>
        <v>0</v>
      </c>
      <c r="F195" s="131">
        <f t="shared" si="14"/>
        <v>0</v>
      </c>
      <c r="G195" s="131">
        <f t="shared" si="15"/>
        <v>0</v>
      </c>
      <c r="H195" s="131">
        <f t="shared" si="16"/>
        <v>138240000.00000307</v>
      </c>
      <c r="I195" s="131">
        <f t="shared" si="17"/>
        <v>0</v>
      </c>
    </row>
    <row r="196" spans="1:9" x14ac:dyDescent="0.3">
      <c r="A196">
        <v>-167</v>
      </c>
      <c r="B196">
        <v>2.66</v>
      </c>
      <c r="C196">
        <v>0</v>
      </c>
      <c r="D196">
        <f t="shared" si="12"/>
        <v>0.72000000000000586</v>
      </c>
      <c r="E196">
        <f t="shared" si="13"/>
        <v>0</v>
      </c>
      <c r="F196" s="131">
        <f t="shared" si="14"/>
        <v>-23039.999999999767</v>
      </c>
      <c r="G196" s="131">
        <f t="shared" si="15"/>
        <v>0</v>
      </c>
      <c r="H196" s="131">
        <f t="shared" si="16"/>
        <v>-552959999.9999944</v>
      </c>
      <c r="I196" s="131">
        <f t="shared" si="17"/>
        <v>0</v>
      </c>
    </row>
    <row r="197" spans="1:9" x14ac:dyDescent="0.3">
      <c r="A197">
        <v>-166</v>
      </c>
      <c r="B197" s="41">
        <v>2.7</v>
      </c>
      <c r="C197">
        <v>0</v>
      </c>
      <c r="D197">
        <f t="shared" ref="D197:D260" si="18">(((B197-B196)/1000)/RADIANS(1))*$J$3</f>
        <v>0.96000000000000074</v>
      </c>
      <c r="E197">
        <f t="shared" ref="E197:E260" si="19">(((C197-C196)/1000)/RADIANS(1))*$J$3</f>
        <v>0</v>
      </c>
      <c r="F197" s="131">
        <f t="shared" ref="F197:F260" si="20">((D197-D196)/RADIANS(1))*$J$3</f>
        <v>5759.9999999998763</v>
      </c>
      <c r="G197" s="131">
        <f t="shared" ref="G197:G260" si="21">((E197-E196)/RADIANS(1))*$J$3</f>
        <v>0</v>
      </c>
      <c r="H197" s="131">
        <f t="shared" ref="H197:H260" si="22">((F197-F196)/RADIANS(1))*$J$3</f>
        <v>691199999.99999142</v>
      </c>
      <c r="I197" s="131">
        <f t="shared" ref="I197:I260" si="23">((G197-G196)/RADIANS(1))*$J$3</f>
        <v>0</v>
      </c>
    </row>
    <row r="198" spans="1:9" x14ac:dyDescent="0.3">
      <c r="A198">
        <v>-165</v>
      </c>
      <c r="B198">
        <v>2.82</v>
      </c>
      <c r="C198">
        <v>0</v>
      </c>
      <c r="D198">
        <f t="shared" si="18"/>
        <v>2.8799999999999915</v>
      </c>
      <c r="E198">
        <f t="shared" si="19"/>
        <v>0</v>
      </c>
      <c r="F198" s="131">
        <f t="shared" si="20"/>
        <v>46079.999999999767</v>
      </c>
      <c r="G198" s="131">
        <f t="shared" si="21"/>
        <v>0</v>
      </c>
      <c r="H198" s="131">
        <f t="shared" si="22"/>
        <v>967679999.99999738</v>
      </c>
      <c r="I198" s="131">
        <f t="shared" si="23"/>
        <v>0</v>
      </c>
    </row>
    <row r="199" spans="1:9" x14ac:dyDescent="0.3">
      <c r="A199">
        <v>-164</v>
      </c>
      <c r="B199" s="41">
        <v>2.94</v>
      </c>
      <c r="C199">
        <v>0</v>
      </c>
      <c r="D199">
        <f t="shared" si="18"/>
        <v>2.8800000000000026</v>
      </c>
      <c r="E199">
        <f t="shared" si="19"/>
        <v>0</v>
      </c>
      <c r="F199" s="131">
        <f t="shared" si="20"/>
        <v>2.6645352591003757E-10</v>
      </c>
      <c r="G199" s="131">
        <f t="shared" si="21"/>
        <v>0</v>
      </c>
      <c r="H199" s="131">
        <f t="shared" si="22"/>
        <v>-1105919999.9999881</v>
      </c>
      <c r="I199" s="131">
        <f t="shared" si="23"/>
        <v>0</v>
      </c>
    </row>
    <row r="200" spans="1:9" x14ac:dyDescent="0.3">
      <c r="A200">
        <v>-163</v>
      </c>
      <c r="B200">
        <v>3.04</v>
      </c>
      <c r="C200">
        <v>0</v>
      </c>
      <c r="D200">
        <f>(((B200-B199)/1000)/RADIANS(1))*$J$3</f>
        <v>2.4000000000000021</v>
      </c>
      <c r="E200">
        <f t="shared" si="19"/>
        <v>0</v>
      </c>
      <c r="F200" s="131">
        <f t="shared" si="20"/>
        <v>-11520.000000000009</v>
      </c>
      <c r="G200" s="131">
        <f t="shared" si="21"/>
        <v>0</v>
      </c>
      <c r="H200" s="131">
        <f t="shared" si="22"/>
        <v>-276480000.00000656</v>
      </c>
      <c r="I200" s="131">
        <f t="shared" si="23"/>
        <v>0</v>
      </c>
    </row>
    <row r="201" spans="1:9" x14ac:dyDescent="0.3">
      <c r="A201">
        <v>-162</v>
      </c>
      <c r="B201" s="41">
        <v>3.15</v>
      </c>
      <c r="C201">
        <v>0</v>
      </c>
      <c r="D201">
        <f t="shared" si="18"/>
        <v>2.639999999999997</v>
      </c>
      <c r="E201">
        <f t="shared" si="19"/>
        <v>0</v>
      </c>
      <c r="F201" s="131">
        <f t="shared" si="20"/>
        <v>5759.9999999998763</v>
      </c>
      <c r="G201" s="131">
        <f t="shared" si="21"/>
        <v>0</v>
      </c>
      <c r="H201" s="131">
        <f t="shared" si="22"/>
        <v>414719999.9999972</v>
      </c>
      <c r="I201" s="131">
        <f t="shared" si="23"/>
        <v>0</v>
      </c>
    </row>
    <row r="202" spans="1:9" x14ac:dyDescent="0.3">
      <c r="A202">
        <v>-161</v>
      </c>
      <c r="B202">
        <v>3.22</v>
      </c>
      <c r="C202">
        <v>0</v>
      </c>
      <c r="D202">
        <f t="shared" si="18"/>
        <v>1.6800000000000064</v>
      </c>
      <c r="E202">
        <f t="shared" si="19"/>
        <v>0</v>
      </c>
      <c r="F202" s="131">
        <f t="shared" si="20"/>
        <v>-23039.999999999774</v>
      </c>
      <c r="G202" s="131">
        <f t="shared" si="21"/>
        <v>0</v>
      </c>
      <c r="H202" s="131">
        <f t="shared" si="22"/>
        <v>-691199999.99999154</v>
      </c>
      <c r="I202" s="131">
        <f t="shared" si="23"/>
        <v>0</v>
      </c>
    </row>
    <row r="203" spans="1:9" x14ac:dyDescent="0.3">
      <c r="A203">
        <v>-160</v>
      </c>
      <c r="B203" s="41">
        <v>3.3</v>
      </c>
      <c r="C203">
        <v>0</v>
      </c>
      <c r="D203">
        <f t="shared" si="18"/>
        <v>1.919999999999991</v>
      </c>
      <c r="E203">
        <f t="shared" si="19"/>
        <v>0</v>
      </c>
      <c r="F203" s="131">
        <f t="shared" si="20"/>
        <v>5759.9999999996317</v>
      </c>
      <c r="G203" s="131">
        <f t="shared" si="21"/>
        <v>0</v>
      </c>
      <c r="H203" s="131">
        <f t="shared" si="22"/>
        <v>691199999.99998569</v>
      </c>
      <c r="I203" s="131">
        <f t="shared" si="23"/>
        <v>0</v>
      </c>
    </row>
    <row r="204" spans="1:9" x14ac:dyDescent="0.3">
      <c r="A204">
        <v>-159</v>
      </c>
      <c r="B204">
        <v>3.4</v>
      </c>
      <c r="C204">
        <v>0</v>
      </c>
      <c r="D204">
        <f t="shared" si="18"/>
        <v>2.4000000000000021</v>
      </c>
      <c r="E204">
        <f t="shared" si="19"/>
        <v>0</v>
      </c>
      <c r="F204" s="131">
        <f t="shared" si="20"/>
        <v>11520.000000000266</v>
      </c>
      <c r="G204" s="131">
        <f t="shared" si="21"/>
        <v>0</v>
      </c>
      <c r="H204" s="131">
        <f t="shared" si="22"/>
        <v>138240000.0000152</v>
      </c>
      <c r="I204" s="131">
        <f t="shared" si="23"/>
        <v>0</v>
      </c>
    </row>
    <row r="205" spans="1:9" x14ac:dyDescent="0.3">
      <c r="A205">
        <v>-158</v>
      </c>
      <c r="B205" s="41">
        <v>3.51</v>
      </c>
      <c r="C205">
        <v>0</v>
      </c>
      <c r="D205">
        <f t="shared" si="18"/>
        <v>2.639999999999997</v>
      </c>
      <c r="E205">
        <f t="shared" si="19"/>
        <v>0</v>
      </c>
      <c r="F205" s="131">
        <f t="shared" si="20"/>
        <v>5759.9999999998763</v>
      </c>
      <c r="G205" s="131">
        <f t="shared" si="21"/>
        <v>0</v>
      </c>
      <c r="H205" s="131">
        <f t="shared" si="22"/>
        <v>-138240000.00000933</v>
      </c>
      <c r="I205" s="131">
        <f t="shared" si="23"/>
        <v>0</v>
      </c>
    </row>
    <row r="206" spans="1:9" x14ac:dyDescent="0.3">
      <c r="A206">
        <v>-157</v>
      </c>
      <c r="B206">
        <v>3.6</v>
      </c>
      <c r="C206">
        <v>0</v>
      </c>
      <c r="D206">
        <f t="shared" si="18"/>
        <v>2.1600000000000072</v>
      </c>
      <c r="E206">
        <f t="shared" si="19"/>
        <v>0</v>
      </c>
      <c r="F206" s="131">
        <f t="shared" si="20"/>
        <v>-11519.999999999753</v>
      </c>
      <c r="G206" s="131">
        <f t="shared" si="21"/>
        <v>0</v>
      </c>
      <c r="H206" s="131">
        <f t="shared" si="22"/>
        <v>-414719999.99999106</v>
      </c>
      <c r="I206" s="131">
        <f t="shared" si="23"/>
        <v>0</v>
      </c>
    </row>
    <row r="207" spans="1:9" x14ac:dyDescent="0.3">
      <c r="A207">
        <v>-156</v>
      </c>
      <c r="B207" s="41">
        <v>3.69</v>
      </c>
      <c r="C207">
        <v>0</v>
      </c>
      <c r="D207">
        <f t="shared" si="18"/>
        <v>2.1599999999999966</v>
      </c>
      <c r="E207">
        <f t="shared" si="19"/>
        <v>0</v>
      </c>
      <c r="F207" s="131">
        <f t="shared" si="20"/>
        <v>-2.5579538487363607E-10</v>
      </c>
      <c r="G207" s="131">
        <f t="shared" si="21"/>
        <v>0</v>
      </c>
      <c r="H207" s="131">
        <f t="shared" si="22"/>
        <v>276479999.9999879</v>
      </c>
      <c r="I207" s="131">
        <f t="shared" si="23"/>
        <v>0</v>
      </c>
    </row>
    <row r="208" spans="1:9" x14ac:dyDescent="0.3">
      <c r="A208">
        <v>-155</v>
      </c>
      <c r="B208">
        <v>3.79</v>
      </c>
      <c r="C208">
        <v>0</v>
      </c>
      <c r="D208">
        <f t="shared" si="18"/>
        <v>2.4000000000000021</v>
      </c>
      <c r="E208">
        <f t="shared" si="19"/>
        <v>0</v>
      </c>
      <c r="F208" s="131">
        <f t="shared" si="20"/>
        <v>5760.0000000001328</v>
      </c>
      <c r="G208" s="131">
        <f t="shared" si="21"/>
        <v>0</v>
      </c>
      <c r="H208" s="131">
        <f t="shared" si="22"/>
        <v>138240000.00000933</v>
      </c>
      <c r="I208" s="131">
        <f t="shared" si="23"/>
        <v>0</v>
      </c>
    </row>
    <row r="209" spans="1:9" x14ac:dyDescent="0.3">
      <c r="A209">
        <v>-154</v>
      </c>
      <c r="B209" s="41">
        <v>3.89</v>
      </c>
      <c r="C209">
        <v>0</v>
      </c>
      <c r="D209">
        <f t="shared" si="18"/>
        <v>2.4000000000000021</v>
      </c>
      <c r="E209">
        <f t="shared" si="19"/>
        <v>0</v>
      </c>
      <c r="F209" s="131">
        <f t="shared" si="20"/>
        <v>0</v>
      </c>
      <c r="G209" s="131">
        <f t="shared" si="21"/>
        <v>0</v>
      </c>
      <c r="H209" s="131">
        <f t="shared" si="22"/>
        <v>-138240000.00000319</v>
      </c>
      <c r="I209" s="131">
        <f t="shared" si="23"/>
        <v>0</v>
      </c>
    </row>
    <row r="210" spans="1:9" x14ac:dyDescent="0.3">
      <c r="A210">
        <v>-153</v>
      </c>
      <c r="B210">
        <v>4</v>
      </c>
      <c r="C210">
        <v>0</v>
      </c>
      <c r="D210">
        <f t="shared" si="18"/>
        <v>2.639999999999997</v>
      </c>
      <c r="E210">
        <f t="shared" si="19"/>
        <v>0</v>
      </c>
      <c r="F210" s="131">
        <f t="shared" si="20"/>
        <v>5759.9999999998763</v>
      </c>
      <c r="G210" s="131">
        <f t="shared" si="21"/>
        <v>0</v>
      </c>
      <c r="H210" s="131">
        <f t="shared" si="22"/>
        <v>138239999.99999702</v>
      </c>
      <c r="I210" s="131">
        <f t="shared" si="23"/>
        <v>0</v>
      </c>
    </row>
    <row r="211" spans="1:9" x14ac:dyDescent="0.3">
      <c r="A211">
        <v>-152</v>
      </c>
      <c r="B211" s="41">
        <v>4.12</v>
      </c>
      <c r="C211">
        <v>0</v>
      </c>
      <c r="D211">
        <f t="shared" si="18"/>
        <v>2.8800000000000026</v>
      </c>
      <c r="E211">
        <f t="shared" si="19"/>
        <v>0</v>
      </c>
      <c r="F211" s="131">
        <f t="shared" si="20"/>
        <v>5760.0000000001328</v>
      </c>
      <c r="G211" s="131">
        <f t="shared" si="21"/>
        <v>0</v>
      </c>
      <c r="H211" s="131">
        <f t="shared" si="22"/>
        <v>6.1554601415991775E-6</v>
      </c>
      <c r="I211" s="131">
        <f t="shared" si="23"/>
        <v>0</v>
      </c>
    </row>
    <row r="212" spans="1:9" x14ac:dyDescent="0.3">
      <c r="A212">
        <v>-151</v>
      </c>
      <c r="B212">
        <v>4.22</v>
      </c>
      <c r="C212">
        <v>0</v>
      </c>
      <c r="D212">
        <f t="shared" si="18"/>
        <v>2.399999999999991</v>
      </c>
      <c r="E212">
        <f t="shared" si="19"/>
        <v>0</v>
      </c>
      <c r="F212" s="131">
        <f t="shared" si="20"/>
        <v>-11520.000000000275</v>
      </c>
      <c r="G212" s="131">
        <f t="shared" si="21"/>
        <v>0</v>
      </c>
      <c r="H212" s="131">
        <f t="shared" si="22"/>
        <v>-414720000.00000978</v>
      </c>
      <c r="I212" s="131">
        <f t="shared" si="23"/>
        <v>0</v>
      </c>
    </row>
    <row r="213" spans="1:9" x14ac:dyDescent="0.3">
      <c r="A213">
        <v>-150</v>
      </c>
      <c r="B213" s="41">
        <v>4.32</v>
      </c>
      <c r="C213">
        <v>0</v>
      </c>
      <c r="D213">
        <f t="shared" si="18"/>
        <v>2.4000000000000128</v>
      </c>
      <c r="E213">
        <f t="shared" si="19"/>
        <v>0</v>
      </c>
      <c r="F213" s="131">
        <f t="shared" si="20"/>
        <v>5.2224891078367364E-10</v>
      </c>
      <c r="G213" s="131">
        <f t="shared" si="21"/>
        <v>0</v>
      </c>
      <c r="H213" s="131">
        <f t="shared" si="22"/>
        <v>276480000.00001907</v>
      </c>
      <c r="I213" s="131">
        <f t="shared" si="23"/>
        <v>0</v>
      </c>
    </row>
    <row r="214" spans="1:9" x14ac:dyDescent="0.3">
      <c r="A214">
        <v>-149</v>
      </c>
      <c r="B214">
        <v>4.4400000000000004</v>
      </c>
      <c r="C214">
        <v>0</v>
      </c>
      <c r="D214">
        <f t="shared" si="18"/>
        <v>2.8800000000000026</v>
      </c>
      <c r="E214">
        <f t="shared" si="19"/>
        <v>0</v>
      </c>
      <c r="F214" s="131">
        <f t="shared" si="20"/>
        <v>11519.999999999753</v>
      </c>
      <c r="G214" s="131">
        <f t="shared" si="21"/>
        <v>0</v>
      </c>
      <c r="H214" s="131">
        <f t="shared" si="22"/>
        <v>276479999.99998152</v>
      </c>
      <c r="I214" s="131">
        <f t="shared" si="23"/>
        <v>0</v>
      </c>
    </row>
    <row r="215" spans="1:9" x14ac:dyDescent="0.3">
      <c r="A215">
        <v>-148</v>
      </c>
      <c r="B215" s="41">
        <v>4.5599999999999996</v>
      </c>
      <c r="C215">
        <v>0</v>
      </c>
      <c r="D215">
        <f t="shared" si="18"/>
        <v>2.8799999999999812</v>
      </c>
      <c r="E215">
        <f t="shared" si="19"/>
        <v>0</v>
      </c>
      <c r="F215" s="131">
        <f t="shared" si="20"/>
        <v>-5.1159076974727213E-10</v>
      </c>
      <c r="G215" s="131">
        <f t="shared" si="21"/>
        <v>0</v>
      </c>
      <c r="H215" s="131">
        <f t="shared" si="22"/>
        <v>-276480000.00000632</v>
      </c>
      <c r="I215" s="131">
        <f t="shared" si="23"/>
        <v>0</v>
      </c>
    </row>
    <row r="216" spans="1:9" x14ac:dyDescent="0.3">
      <c r="A216">
        <v>-147</v>
      </c>
      <c r="B216">
        <v>4.6500000000000004</v>
      </c>
      <c r="C216">
        <v>0</v>
      </c>
      <c r="D216">
        <f t="shared" si="18"/>
        <v>2.1600000000000179</v>
      </c>
      <c r="E216">
        <f t="shared" si="19"/>
        <v>0</v>
      </c>
      <c r="F216" s="131">
        <f t="shared" si="20"/>
        <v>-17279.99999999912</v>
      </c>
      <c r="G216" s="131">
        <f t="shared" si="21"/>
        <v>0</v>
      </c>
      <c r="H216" s="131">
        <f t="shared" si="22"/>
        <v>-414719999.99996656</v>
      </c>
      <c r="I216" s="131">
        <f t="shared" si="23"/>
        <v>0</v>
      </c>
    </row>
    <row r="217" spans="1:9" x14ac:dyDescent="0.3">
      <c r="A217">
        <v>-146</v>
      </c>
      <c r="B217" s="41">
        <v>4.75</v>
      </c>
      <c r="C217">
        <v>0</v>
      </c>
      <c r="D217">
        <f t="shared" si="18"/>
        <v>2.399999999999991</v>
      </c>
      <c r="E217">
        <f t="shared" si="19"/>
        <v>0</v>
      </c>
      <c r="F217" s="131">
        <f t="shared" si="20"/>
        <v>5759.9999999993543</v>
      </c>
      <c r="G217" s="131">
        <f t="shared" si="21"/>
        <v>0</v>
      </c>
      <c r="H217" s="131">
        <f t="shared" si="22"/>
        <v>552959999.99996328</v>
      </c>
      <c r="I217" s="131">
        <f t="shared" si="23"/>
        <v>0</v>
      </c>
    </row>
    <row r="218" spans="1:9" x14ac:dyDescent="0.3">
      <c r="A218">
        <v>-145</v>
      </c>
      <c r="B218">
        <v>4.9000000000000004</v>
      </c>
      <c r="C218">
        <v>0</v>
      </c>
      <c r="D218">
        <f t="shared" si="18"/>
        <v>3.6000000000000085</v>
      </c>
      <c r="E218">
        <f t="shared" si="19"/>
        <v>0</v>
      </c>
      <c r="F218" s="131">
        <f t="shared" si="20"/>
        <v>28800.000000000418</v>
      </c>
      <c r="G218" s="131">
        <f t="shared" si="21"/>
        <v>0</v>
      </c>
      <c r="H218" s="131">
        <f t="shared" si="22"/>
        <v>552960000.00002551</v>
      </c>
      <c r="I218" s="131">
        <f t="shared" si="23"/>
        <v>0</v>
      </c>
    </row>
    <row r="219" spans="1:9" x14ac:dyDescent="0.3">
      <c r="A219">
        <v>-144</v>
      </c>
      <c r="B219" s="41">
        <v>5.0599999999999996</v>
      </c>
      <c r="C219">
        <v>0</v>
      </c>
      <c r="D219">
        <f t="shared" si="18"/>
        <v>3.8399999999999821</v>
      </c>
      <c r="E219">
        <f t="shared" si="19"/>
        <v>0</v>
      </c>
      <c r="F219" s="131">
        <f t="shared" si="20"/>
        <v>5759.9999999993652</v>
      </c>
      <c r="G219" s="131">
        <f t="shared" si="21"/>
        <v>0</v>
      </c>
      <c r="H219" s="131">
        <f t="shared" si="22"/>
        <v>-552960000.00002527</v>
      </c>
      <c r="I219" s="131">
        <f t="shared" si="23"/>
        <v>0</v>
      </c>
    </row>
    <row r="220" spans="1:9" x14ac:dyDescent="0.3">
      <c r="A220">
        <v>-143</v>
      </c>
      <c r="B220">
        <v>5.16</v>
      </c>
      <c r="C220">
        <v>0</v>
      </c>
      <c r="D220">
        <f t="shared" si="18"/>
        <v>2.4000000000000128</v>
      </c>
      <c r="E220">
        <f t="shared" si="19"/>
        <v>0</v>
      </c>
      <c r="F220" s="131">
        <f t="shared" si="20"/>
        <v>-34559.999999999258</v>
      </c>
      <c r="G220" s="131">
        <f t="shared" si="21"/>
        <v>0</v>
      </c>
      <c r="H220" s="131">
        <f t="shared" si="22"/>
        <v>-967679999.99996698</v>
      </c>
      <c r="I220" s="131">
        <f t="shared" si="23"/>
        <v>0</v>
      </c>
    </row>
    <row r="221" spans="1:9" x14ac:dyDescent="0.3">
      <c r="A221">
        <v>-142</v>
      </c>
      <c r="B221" s="41">
        <v>5.27</v>
      </c>
      <c r="C221">
        <v>0</v>
      </c>
      <c r="D221">
        <f t="shared" si="18"/>
        <v>2.6399999999999864</v>
      </c>
      <c r="E221">
        <f t="shared" si="19"/>
        <v>0</v>
      </c>
      <c r="F221" s="131">
        <f t="shared" si="20"/>
        <v>5759.9999999993652</v>
      </c>
      <c r="G221" s="131">
        <f t="shared" si="21"/>
        <v>0</v>
      </c>
      <c r="H221" s="131">
        <f t="shared" si="22"/>
        <v>967679999.99996698</v>
      </c>
      <c r="I221" s="131">
        <f t="shared" si="23"/>
        <v>0</v>
      </c>
    </row>
    <row r="222" spans="1:9" x14ac:dyDescent="0.3">
      <c r="A222">
        <v>-141</v>
      </c>
      <c r="B222">
        <v>5.4</v>
      </c>
      <c r="C222">
        <v>0</v>
      </c>
      <c r="D222">
        <f t="shared" si="18"/>
        <v>3.1200000000000183</v>
      </c>
      <c r="E222">
        <f t="shared" si="19"/>
        <v>0</v>
      </c>
      <c r="F222" s="131">
        <f t="shared" si="20"/>
        <v>11520.000000000766</v>
      </c>
      <c r="G222" s="131">
        <f t="shared" si="21"/>
        <v>0</v>
      </c>
      <c r="H222" s="131">
        <f t="shared" si="22"/>
        <v>138240000.00003362</v>
      </c>
      <c r="I222" s="131">
        <f t="shared" si="23"/>
        <v>0</v>
      </c>
    </row>
    <row r="223" spans="1:9" x14ac:dyDescent="0.3">
      <c r="A223">
        <v>-140</v>
      </c>
      <c r="B223" s="41">
        <v>5.53</v>
      </c>
      <c r="C223">
        <v>0</v>
      </c>
      <c r="D223">
        <f t="shared" si="18"/>
        <v>3.119999999999997</v>
      </c>
      <c r="E223">
        <f t="shared" si="19"/>
        <v>0</v>
      </c>
      <c r="F223" s="131">
        <f t="shared" si="20"/>
        <v>-5.1159076974727213E-10</v>
      </c>
      <c r="G223" s="131">
        <f t="shared" si="21"/>
        <v>0</v>
      </c>
      <c r="H223" s="131">
        <f t="shared" si="22"/>
        <v>-276480000.00003064</v>
      </c>
      <c r="I223" s="131">
        <f t="shared" si="23"/>
        <v>0</v>
      </c>
    </row>
    <row r="224" spans="1:9" x14ac:dyDescent="0.3">
      <c r="A224">
        <v>-139</v>
      </c>
      <c r="B224">
        <v>5.66</v>
      </c>
      <c r="C224">
        <v>0</v>
      </c>
      <c r="D224">
        <f t="shared" si="18"/>
        <v>3.119999999999997</v>
      </c>
      <c r="E224">
        <f t="shared" si="19"/>
        <v>0</v>
      </c>
      <c r="F224" s="131">
        <f t="shared" si="20"/>
        <v>0</v>
      </c>
      <c r="G224" s="131">
        <f t="shared" si="21"/>
        <v>0</v>
      </c>
      <c r="H224" s="131">
        <f t="shared" si="22"/>
        <v>1.2278178473934531E-5</v>
      </c>
      <c r="I224" s="131">
        <f t="shared" si="23"/>
        <v>0</v>
      </c>
    </row>
    <row r="225" spans="1:9" x14ac:dyDescent="0.3">
      <c r="A225">
        <v>-138</v>
      </c>
      <c r="B225" s="41">
        <v>5.79</v>
      </c>
      <c r="C225">
        <v>0</v>
      </c>
      <c r="D225">
        <f t="shared" si="18"/>
        <v>3.119999999999997</v>
      </c>
      <c r="E225">
        <f t="shared" si="19"/>
        <v>0</v>
      </c>
      <c r="F225" s="131">
        <f t="shared" si="20"/>
        <v>0</v>
      </c>
      <c r="G225" s="131">
        <f t="shared" si="21"/>
        <v>0</v>
      </c>
      <c r="H225" s="131">
        <f t="shared" si="22"/>
        <v>0</v>
      </c>
      <c r="I225" s="131">
        <f t="shared" si="23"/>
        <v>0</v>
      </c>
    </row>
    <row r="226" spans="1:9" x14ac:dyDescent="0.3">
      <c r="A226">
        <v>-137</v>
      </c>
      <c r="B226">
        <v>5.96</v>
      </c>
      <c r="C226">
        <v>0</v>
      </c>
      <c r="D226">
        <f t="shared" si="18"/>
        <v>4.0799999999999983</v>
      </c>
      <c r="E226">
        <f t="shared" si="19"/>
        <v>0</v>
      </c>
      <c r="F226" s="131">
        <f t="shared" si="20"/>
        <v>23040.000000000029</v>
      </c>
      <c r="G226" s="131">
        <f t="shared" si="21"/>
        <v>0</v>
      </c>
      <c r="H226" s="131">
        <f t="shared" si="22"/>
        <v>552960000.0000006</v>
      </c>
      <c r="I226" s="131">
        <f t="shared" si="23"/>
        <v>0</v>
      </c>
    </row>
    <row r="227" spans="1:9" x14ac:dyDescent="0.3">
      <c r="A227">
        <v>-136</v>
      </c>
      <c r="B227" s="41">
        <v>6.12</v>
      </c>
      <c r="C227">
        <v>0</v>
      </c>
      <c r="D227">
        <f t="shared" si="18"/>
        <v>3.840000000000003</v>
      </c>
      <c r="E227">
        <f t="shared" si="19"/>
        <v>0</v>
      </c>
      <c r="F227" s="131">
        <f t="shared" si="20"/>
        <v>-5759.9999999998881</v>
      </c>
      <c r="G227" s="131">
        <f t="shared" si="21"/>
        <v>0</v>
      </c>
      <c r="H227" s="131">
        <f t="shared" si="22"/>
        <v>-691199999.99999797</v>
      </c>
      <c r="I227" s="131">
        <f t="shared" si="23"/>
        <v>0</v>
      </c>
    </row>
    <row r="228" spans="1:9" x14ac:dyDescent="0.3">
      <c r="A228">
        <v>-135</v>
      </c>
      <c r="B228">
        <v>6.25</v>
      </c>
      <c r="C228">
        <v>0</v>
      </c>
      <c r="D228">
        <f t="shared" si="18"/>
        <v>3.119999999999997</v>
      </c>
      <c r="E228">
        <f t="shared" si="19"/>
        <v>0</v>
      </c>
      <c r="F228" s="131">
        <f t="shared" si="20"/>
        <v>-17280.000000000142</v>
      </c>
      <c r="G228" s="131">
        <f t="shared" si="21"/>
        <v>0</v>
      </c>
      <c r="H228" s="131">
        <f t="shared" si="22"/>
        <v>-276480000.00000614</v>
      </c>
      <c r="I228" s="131">
        <f t="shared" si="23"/>
        <v>0</v>
      </c>
    </row>
    <row r="229" spans="1:9" x14ac:dyDescent="0.3">
      <c r="A229">
        <v>-134</v>
      </c>
      <c r="B229" s="41">
        <v>6.38</v>
      </c>
      <c r="C229">
        <v>0</v>
      </c>
      <c r="D229">
        <f t="shared" si="18"/>
        <v>3.119999999999997</v>
      </c>
      <c r="E229">
        <f t="shared" si="19"/>
        <v>0</v>
      </c>
      <c r="F229" s="131">
        <f t="shared" si="20"/>
        <v>0</v>
      </c>
      <c r="G229" s="131">
        <f t="shared" si="21"/>
        <v>0</v>
      </c>
      <c r="H229" s="131">
        <f t="shared" si="22"/>
        <v>414720000.00000334</v>
      </c>
      <c r="I229" s="131">
        <f t="shared" si="23"/>
        <v>0</v>
      </c>
    </row>
    <row r="230" spans="1:9" x14ac:dyDescent="0.3">
      <c r="A230">
        <v>-133</v>
      </c>
      <c r="B230">
        <v>6.49</v>
      </c>
      <c r="C230">
        <v>0</v>
      </c>
      <c r="D230">
        <f t="shared" si="18"/>
        <v>2.6400000000000072</v>
      </c>
      <c r="E230">
        <f t="shared" si="19"/>
        <v>0</v>
      </c>
      <c r="F230" s="131">
        <f t="shared" si="20"/>
        <v>-11519.999999999753</v>
      </c>
      <c r="G230" s="131">
        <f t="shared" si="21"/>
        <v>0</v>
      </c>
      <c r="H230" s="131">
        <f t="shared" si="22"/>
        <v>-276479999.99999404</v>
      </c>
      <c r="I230" s="131">
        <f t="shared" si="23"/>
        <v>0</v>
      </c>
    </row>
    <row r="231" spans="1:9" x14ac:dyDescent="0.3">
      <c r="A231">
        <v>-132</v>
      </c>
      <c r="B231" s="41">
        <v>6.59</v>
      </c>
      <c r="C231">
        <v>0</v>
      </c>
      <c r="D231">
        <f t="shared" si="18"/>
        <v>2.399999999999991</v>
      </c>
      <c r="E231">
        <f t="shared" si="19"/>
        <v>0</v>
      </c>
      <c r="F231" s="131">
        <f t="shared" si="20"/>
        <v>-5760.0000000003884</v>
      </c>
      <c r="G231" s="131">
        <f t="shared" si="21"/>
        <v>0</v>
      </c>
      <c r="H231" s="131">
        <f t="shared" si="22"/>
        <v>138239999.99998471</v>
      </c>
      <c r="I231" s="131">
        <f t="shared" si="23"/>
        <v>0</v>
      </c>
    </row>
    <row r="232" spans="1:9" x14ac:dyDescent="0.3">
      <c r="A232">
        <v>-131</v>
      </c>
      <c r="B232">
        <v>6.74</v>
      </c>
      <c r="C232">
        <v>0</v>
      </c>
      <c r="D232">
        <f t="shared" si="18"/>
        <v>3.6000000000000085</v>
      </c>
      <c r="E232">
        <f t="shared" si="19"/>
        <v>0</v>
      </c>
      <c r="F232" s="131">
        <f t="shared" si="20"/>
        <v>28800.000000000418</v>
      </c>
      <c r="G232" s="131">
        <f t="shared" si="21"/>
        <v>0</v>
      </c>
      <c r="H232" s="131">
        <f t="shared" si="22"/>
        <v>829440000.00001931</v>
      </c>
      <c r="I232" s="131">
        <f t="shared" si="23"/>
        <v>0</v>
      </c>
    </row>
    <row r="233" spans="1:9" x14ac:dyDescent="0.3">
      <c r="A233">
        <v>-130</v>
      </c>
      <c r="B233" s="41">
        <v>6.89</v>
      </c>
      <c r="C233">
        <v>0</v>
      </c>
      <c r="D233">
        <f t="shared" si="18"/>
        <v>3.5999999999999872</v>
      </c>
      <c r="E233">
        <f t="shared" si="19"/>
        <v>0</v>
      </c>
      <c r="F233" s="131">
        <f t="shared" si="20"/>
        <v>-5.1159076974727213E-10</v>
      </c>
      <c r="G233" s="131">
        <f t="shared" si="21"/>
        <v>0</v>
      </c>
      <c r="H233" s="131">
        <f t="shared" si="22"/>
        <v>-691200000.00002229</v>
      </c>
      <c r="I233" s="131">
        <f t="shared" si="23"/>
        <v>0</v>
      </c>
    </row>
    <row r="234" spans="1:9" x14ac:dyDescent="0.3">
      <c r="A234">
        <v>-129</v>
      </c>
      <c r="B234">
        <v>7.03</v>
      </c>
      <c r="C234">
        <v>0</v>
      </c>
      <c r="D234">
        <f t="shared" si="18"/>
        <v>3.3600000000000128</v>
      </c>
      <c r="E234">
        <f t="shared" si="19"/>
        <v>0</v>
      </c>
      <c r="F234" s="131">
        <f t="shared" si="20"/>
        <v>-5759.9999999993861</v>
      </c>
      <c r="G234" s="131">
        <f t="shared" si="21"/>
        <v>0</v>
      </c>
      <c r="H234" s="131">
        <f t="shared" si="22"/>
        <v>-138239999.99997297</v>
      </c>
      <c r="I234" s="131">
        <f t="shared" si="23"/>
        <v>0</v>
      </c>
    </row>
    <row r="235" spans="1:9" x14ac:dyDescent="0.3">
      <c r="A235">
        <v>-128</v>
      </c>
      <c r="B235" s="41">
        <v>7.16</v>
      </c>
      <c r="C235">
        <v>0</v>
      </c>
      <c r="D235">
        <f t="shared" si="18"/>
        <v>3.119999999999997</v>
      </c>
      <c r="E235">
        <f t="shared" si="19"/>
        <v>0</v>
      </c>
      <c r="F235" s="131">
        <f t="shared" si="20"/>
        <v>-5760.0000000003783</v>
      </c>
      <c r="G235" s="131">
        <f t="shared" si="21"/>
        <v>0</v>
      </c>
      <c r="H235" s="131">
        <f t="shared" si="22"/>
        <v>-2.3814209271222353E-5</v>
      </c>
      <c r="I235" s="131">
        <f t="shared" si="23"/>
        <v>0</v>
      </c>
    </row>
    <row r="236" spans="1:9" x14ac:dyDescent="0.3">
      <c r="A236">
        <v>-127</v>
      </c>
      <c r="B236">
        <v>7.29</v>
      </c>
      <c r="C236">
        <v>0</v>
      </c>
      <c r="D236">
        <f t="shared" si="18"/>
        <v>3.119999999999997</v>
      </c>
      <c r="E236">
        <f t="shared" si="19"/>
        <v>0</v>
      </c>
      <c r="F236" s="131">
        <f t="shared" si="20"/>
        <v>0</v>
      </c>
      <c r="G236" s="131">
        <f t="shared" si="21"/>
        <v>0</v>
      </c>
      <c r="H236" s="131">
        <f t="shared" si="22"/>
        <v>138240000.00000909</v>
      </c>
      <c r="I236" s="131">
        <f t="shared" si="23"/>
        <v>0</v>
      </c>
    </row>
    <row r="237" spans="1:9" x14ac:dyDescent="0.3">
      <c r="A237">
        <v>-126</v>
      </c>
      <c r="B237" s="41">
        <v>7.41</v>
      </c>
      <c r="C237">
        <v>0</v>
      </c>
      <c r="D237">
        <f t="shared" si="18"/>
        <v>2.8800000000000026</v>
      </c>
      <c r="E237">
        <f t="shared" si="19"/>
        <v>0</v>
      </c>
      <c r="F237" s="131">
        <f t="shared" si="20"/>
        <v>-5759.9999999998663</v>
      </c>
      <c r="G237" s="131">
        <f t="shared" si="21"/>
        <v>0</v>
      </c>
      <c r="H237" s="131">
        <f t="shared" si="22"/>
        <v>-138239999.99999678</v>
      </c>
      <c r="I237" s="131">
        <f t="shared" si="23"/>
        <v>0</v>
      </c>
    </row>
    <row r="238" spans="1:9" x14ac:dyDescent="0.3">
      <c r="A238">
        <v>-125</v>
      </c>
      <c r="B238">
        <v>7.52</v>
      </c>
      <c r="C238">
        <v>0</v>
      </c>
      <c r="D238">
        <f t="shared" si="18"/>
        <v>2.6399999999999864</v>
      </c>
      <c r="E238">
        <f t="shared" si="19"/>
        <v>0</v>
      </c>
      <c r="F238" s="131">
        <f t="shared" si="20"/>
        <v>-5760.0000000003884</v>
      </c>
      <c r="G238" s="131">
        <f t="shared" si="21"/>
        <v>0</v>
      </c>
      <c r="H238" s="131">
        <f t="shared" si="22"/>
        <v>-1.2529199011623858E-5</v>
      </c>
      <c r="I238" s="131">
        <f t="shared" si="23"/>
        <v>0</v>
      </c>
    </row>
    <row r="239" spans="1:9" x14ac:dyDescent="0.3">
      <c r="A239">
        <v>-124</v>
      </c>
      <c r="B239" s="41">
        <v>7.63</v>
      </c>
      <c r="C239">
        <v>0</v>
      </c>
      <c r="D239">
        <f t="shared" si="18"/>
        <v>2.6400000000000072</v>
      </c>
      <c r="E239">
        <f t="shared" si="19"/>
        <v>0</v>
      </c>
      <c r="F239" s="131">
        <f t="shared" si="20"/>
        <v>5.0093262871087063E-10</v>
      </c>
      <c r="G239" s="131">
        <f t="shared" si="21"/>
        <v>0</v>
      </c>
      <c r="H239" s="131">
        <f t="shared" si="22"/>
        <v>138240000.00002134</v>
      </c>
      <c r="I239" s="131">
        <f t="shared" si="23"/>
        <v>0</v>
      </c>
    </row>
    <row r="240" spans="1:9" x14ac:dyDescent="0.3">
      <c r="A240">
        <v>-123</v>
      </c>
      <c r="B240">
        <v>7.74</v>
      </c>
      <c r="C240">
        <v>0</v>
      </c>
      <c r="D240">
        <f t="shared" si="18"/>
        <v>2.6400000000000072</v>
      </c>
      <c r="E240">
        <f t="shared" si="19"/>
        <v>0</v>
      </c>
      <c r="F240" s="131">
        <f t="shared" si="20"/>
        <v>0</v>
      </c>
      <c r="G240" s="131">
        <f t="shared" si="21"/>
        <v>0</v>
      </c>
      <c r="H240" s="131">
        <f t="shared" si="22"/>
        <v>-1.2022383089060895E-5</v>
      </c>
      <c r="I240" s="131">
        <f t="shared" si="23"/>
        <v>0</v>
      </c>
    </row>
    <row r="241" spans="1:9" x14ac:dyDescent="0.3">
      <c r="A241">
        <v>-122</v>
      </c>
      <c r="B241" s="41">
        <v>7.84</v>
      </c>
      <c r="C241">
        <v>0</v>
      </c>
      <c r="D241">
        <f t="shared" si="18"/>
        <v>2.399999999999991</v>
      </c>
      <c r="E241">
        <f t="shared" si="19"/>
        <v>0</v>
      </c>
      <c r="F241" s="131">
        <f t="shared" si="20"/>
        <v>-5760.0000000003884</v>
      </c>
      <c r="G241" s="131">
        <f t="shared" si="21"/>
        <v>0</v>
      </c>
      <c r="H241" s="131">
        <f t="shared" si="22"/>
        <v>-138240000.00000933</v>
      </c>
      <c r="I241" s="131">
        <f t="shared" si="23"/>
        <v>0</v>
      </c>
    </row>
    <row r="242" spans="1:9" x14ac:dyDescent="0.3">
      <c r="A242">
        <v>-121</v>
      </c>
      <c r="B242">
        <v>7.93</v>
      </c>
      <c r="C242">
        <v>0</v>
      </c>
      <c r="D242">
        <f t="shared" si="18"/>
        <v>2.1599999999999966</v>
      </c>
      <c r="E242">
        <f t="shared" si="19"/>
        <v>0</v>
      </c>
      <c r="F242" s="131">
        <f t="shared" si="20"/>
        <v>-5759.9999999998663</v>
      </c>
      <c r="G242" s="131">
        <f t="shared" si="21"/>
        <v>0</v>
      </c>
      <c r="H242" s="131">
        <f t="shared" si="22"/>
        <v>1.2529199011623858E-5</v>
      </c>
      <c r="I242" s="131">
        <f t="shared" si="23"/>
        <v>0</v>
      </c>
    </row>
    <row r="243" spans="1:9" x14ac:dyDescent="0.3">
      <c r="A243">
        <v>-120</v>
      </c>
      <c r="B243" s="41">
        <v>8.02</v>
      </c>
      <c r="C243">
        <v>0</v>
      </c>
      <c r="D243">
        <f t="shared" si="18"/>
        <v>2.1599999999999966</v>
      </c>
      <c r="E243">
        <f t="shared" si="19"/>
        <v>0</v>
      </c>
      <c r="F243" s="131">
        <f t="shared" si="20"/>
        <v>0</v>
      </c>
      <c r="G243" s="131">
        <f t="shared" si="21"/>
        <v>0</v>
      </c>
      <c r="H243" s="131">
        <f t="shared" si="22"/>
        <v>138239999.99999678</v>
      </c>
      <c r="I243" s="131">
        <f t="shared" si="23"/>
        <v>0</v>
      </c>
    </row>
    <row r="244" spans="1:9" x14ac:dyDescent="0.3">
      <c r="A244">
        <v>-119</v>
      </c>
      <c r="B244">
        <v>8.06</v>
      </c>
      <c r="C244">
        <v>0</v>
      </c>
      <c r="D244">
        <f t="shared" si="18"/>
        <v>0.96000000000002206</v>
      </c>
      <c r="E244">
        <f t="shared" si="19"/>
        <v>0</v>
      </c>
      <c r="F244" s="131">
        <f t="shared" si="20"/>
        <v>-28799.999999999382</v>
      </c>
      <c r="G244" s="131">
        <f t="shared" si="21"/>
        <v>0</v>
      </c>
      <c r="H244" s="131">
        <f t="shared" si="22"/>
        <v>-691199999.9999851</v>
      </c>
      <c r="I244" s="131">
        <f t="shared" si="23"/>
        <v>0</v>
      </c>
    </row>
    <row r="245" spans="1:9" x14ac:dyDescent="0.3">
      <c r="A245">
        <v>-118</v>
      </c>
      <c r="B245" s="41">
        <v>8.11</v>
      </c>
      <c r="C245">
        <v>0</v>
      </c>
      <c r="D245">
        <f t="shared" si="18"/>
        <v>1.1999999999999744</v>
      </c>
      <c r="E245">
        <f t="shared" si="19"/>
        <v>0</v>
      </c>
      <c r="F245" s="131">
        <f t="shared" si="20"/>
        <v>5759.9999999988568</v>
      </c>
      <c r="G245" s="131">
        <f t="shared" si="21"/>
        <v>0</v>
      </c>
      <c r="H245" s="131">
        <f t="shared" si="22"/>
        <v>829439999.99995768</v>
      </c>
      <c r="I245" s="131">
        <f t="shared" si="23"/>
        <v>0</v>
      </c>
    </row>
    <row r="246" spans="1:9" x14ac:dyDescent="0.3">
      <c r="A246">
        <v>-117</v>
      </c>
      <c r="B246">
        <v>8.14</v>
      </c>
      <c r="C246">
        <v>0</v>
      </c>
      <c r="D246">
        <f t="shared" si="18"/>
        <v>0.72000000000002728</v>
      </c>
      <c r="E246">
        <f t="shared" si="19"/>
        <v>0</v>
      </c>
      <c r="F246" s="131">
        <f t="shared" si="20"/>
        <v>-11519.99999999873</v>
      </c>
      <c r="G246" s="131">
        <f t="shared" si="21"/>
        <v>0</v>
      </c>
      <c r="H246" s="131">
        <f t="shared" si="22"/>
        <v>-414719999.99994206</v>
      </c>
      <c r="I246" s="131">
        <f t="shared" si="23"/>
        <v>0</v>
      </c>
    </row>
    <row r="247" spans="1:9" x14ac:dyDescent="0.3">
      <c r="A247">
        <v>-116</v>
      </c>
      <c r="B247" s="41">
        <v>8.17</v>
      </c>
      <c r="C247">
        <v>0</v>
      </c>
      <c r="D247">
        <f t="shared" si="18"/>
        <v>0.71999999999998454</v>
      </c>
      <c r="E247">
        <f t="shared" si="19"/>
        <v>0</v>
      </c>
      <c r="F247" s="131">
        <f t="shared" si="20"/>
        <v>-1.0258460747536446E-9</v>
      </c>
      <c r="G247" s="131">
        <f t="shared" si="21"/>
        <v>0</v>
      </c>
      <c r="H247" s="131">
        <f t="shared" si="22"/>
        <v>276479999.99994487</v>
      </c>
      <c r="I247" s="131">
        <f t="shared" si="23"/>
        <v>0</v>
      </c>
    </row>
    <row r="248" spans="1:9" x14ac:dyDescent="0.3">
      <c r="A248">
        <v>-115</v>
      </c>
      <c r="B248">
        <v>8.18</v>
      </c>
      <c r="C248">
        <v>0</v>
      </c>
      <c r="D248">
        <f t="shared" si="18"/>
        <v>0.23999999999999488</v>
      </c>
      <c r="E248">
        <f t="shared" si="19"/>
        <v>0</v>
      </c>
      <c r="F248" s="131">
        <f t="shared" si="20"/>
        <v>-11519.999999999751</v>
      </c>
      <c r="G248" s="131">
        <f t="shared" si="21"/>
        <v>0</v>
      </c>
      <c r="H248" s="131">
        <f t="shared" si="22"/>
        <v>-276479999.99996942</v>
      </c>
      <c r="I248" s="131">
        <f t="shared" si="23"/>
        <v>0</v>
      </c>
    </row>
    <row r="249" spans="1:9" x14ac:dyDescent="0.3">
      <c r="A249">
        <v>-114</v>
      </c>
      <c r="B249" s="40">
        <v>8.19</v>
      </c>
      <c r="C249">
        <v>0</v>
      </c>
      <c r="D249">
        <f t="shared" si="18"/>
        <v>0.23999999999999488</v>
      </c>
      <c r="E249">
        <f t="shared" si="19"/>
        <v>0</v>
      </c>
      <c r="F249" s="131">
        <f t="shared" si="20"/>
        <v>0</v>
      </c>
      <c r="G249" s="131">
        <f t="shared" si="21"/>
        <v>0</v>
      </c>
      <c r="H249" s="131">
        <f t="shared" si="22"/>
        <v>276479999.99999404</v>
      </c>
      <c r="I249" s="131">
        <f t="shared" si="23"/>
        <v>0</v>
      </c>
    </row>
    <row r="250" spans="1:9" x14ac:dyDescent="0.3">
      <c r="A250">
        <v>-113</v>
      </c>
      <c r="B250">
        <v>8.18</v>
      </c>
      <c r="C250">
        <v>0</v>
      </c>
      <c r="D250">
        <f t="shared" si="18"/>
        <v>-0.23999999999999488</v>
      </c>
      <c r="E250">
        <f t="shared" si="19"/>
        <v>0</v>
      </c>
      <c r="F250" s="131">
        <f t="shared" si="20"/>
        <v>-11519.999999999753</v>
      </c>
      <c r="G250" s="131">
        <f t="shared" si="21"/>
        <v>0</v>
      </c>
      <c r="H250" s="131">
        <f t="shared" si="22"/>
        <v>-276479999.99999404</v>
      </c>
      <c r="I250" s="131">
        <f t="shared" si="23"/>
        <v>0</v>
      </c>
    </row>
    <row r="251" spans="1:9" x14ac:dyDescent="0.3">
      <c r="A251">
        <v>-112</v>
      </c>
      <c r="B251" s="41">
        <v>8.16</v>
      </c>
      <c r="C251">
        <v>0</v>
      </c>
      <c r="D251">
        <f t="shared" si="18"/>
        <v>-0.47999999999998977</v>
      </c>
      <c r="E251">
        <f t="shared" si="19"/>
        <v>0</v>
      </c>
      <c r="F251" s="131">
        <f t="shared" si="20"/>
        <v>-5759.9999999998763</v>
      </c>
      <c r="G251" s="131">
        <f t="shared" si="21"/>
        <v>0</v>
      </c>
      <c r="H251" s="131">
        <f t="shared" si="22"/>
        <v>138239999.99999702</v>
      </c>
      <c r="I251" s="131">
        <f t="shared" si="23"/>
        <v>0</v>
      </c>
    </row>
    <row r="252" spans="1:9" x14ac:dyDescent="0.3">
      <c r="A252">
        <v>-111</v>
      </c>
      <c r="B252">
        <v>8.1300000000000008</v>
      </c>
      <c r="C252">
        <v>0</v>
      </c>
      <c r="D252">
        <f t="shared" si="18"/>
        <v>-0.71999999999998454</v>
      </c>
      <c r="E252">
        <f t="shared" si="19"/>
        <v>0</v>
      </c>
      <c r="F252" s="131">
        <f t="shared" si="20"/>
        <v>-5759.9999999998745</v>
      </c>
      <c r="G252" s="131">
        <f t="shared" si="21"/>
        <v>0</v>
      </c>
      <c r="H252" s="131">
        <f t="shared" si="22"/>
        <v>4.3655745685100555E-8</v>
      </c>
      <c r="I252" s="131">
        <f t="shared" si="23"/>
        <v>0</v>
      </c>
    </row>
    <row r="253" spans="1:9" x14ac:dyDescent="0.3">
      <c r="A253">
        <v>-110</v>
      </c>
      <c r="B253" s="41">
        <v>8.09</v>
      </c>
      <c r="C253">
        <v>0</v>
      </c>
      <c r="D253">
        <f t="shared" si="18"/>
        <v>-0.96000000000002206</v>
      </c>
      <c r="E253">
        <f t="shared" si="19"/>
        <v>0</v>
      </c>
      <c r="F253" s="131">
        <f t="shared" si="20"/>
        <v>-5760.0000000008995</v>
      </c>
      <c r="G253" s="131">
        <f t="shared" si="21"/>
        <v>0</v>
      </c>
      <c r="H253" s="131">
        <f t="shared" si="22"/>
        <v>-2.4600012693554163E-5</v>
      </c>
      <c r="I253" s="131">
        <f t="shared" si="23"/>
        <v>0</v>
      </c>
    </row>
    <row r="254" spans="1:9" x14ac:dyDescent="0.3">
      <c r="A254">
        <v>-109</v>
      </c>
      <c r="B254" s="41">
        <v>8.02</v>
      </c>
      <c r="C254">
        <v>0</v>
      </c>
      <c r="D254">
        <f t="shared" si="18"/>
        <v>-1.6800000000000064</v>
      </c>
      <c r="E254">
        <f t="shared" si="19"/>
        <v>0</v>
      </c>
      <c r="F254" s="131">
        <f t="shared" si="20"/>
        <v>-17279.999999999625</v>
      </c>
      <c r="G254" s="131">
        <f t="shared" si="21"/>
        <v>0</v>
      </c>
      <c r="H254" s="131">
        <f t="shared" si="22"/>
        <v>-276479999.99996942</v>
      </c>
      <c r="I254" s="131">
        <f t="shared" si="23"/>
        <v>0</v>
      </c>
    </row>
    <row r="255" spans="1:9" x14ac:dyDescent="0.3">
      <c r="A255">
        <v>-108</v>
      </c>
      <c r="B255" s="41">
        <v>7.94</v>
      </c>
      <c r="C255">
        <v>0</v>
      </c>
      <c r="D255">
        <f t="shared" si="18"/>
        <v>-1.9199999999999802</v>
      </c>
      <c r="E255">
        <f t="shared" si="19"/>
        <v>0</v>
      </c>
      <c r="F255" s="131">
        <f t="shared" si="20"/>
        <v>-5759.9999999993706</v>
      </c>
      <c r="G255" s="131">
        <f t="shared" si="21"/>
        <v>0</v>
      </c>
      <c r="H255" s="131">
        <f t="shared" si="22"/>
        <v>276480000.00000614</v>
      </c>
      <c r="I255" s="131">
        <f t="shared" si="23"/>
        <v>0</v>
      </c>
    </row>
    <row r="256" spans="1:9" x14ac:dyDescent="0.3">
      <c r="A256">
        <v>-107</v>
      </c>
      <c r="B256" s="41">
        <v>7.76</v>
      </c>
      <c r="C256">
        <v>0</v>
      </c>
      <c r="D256">
        <f t="shared" si="18"/>
        <v>-4.3200000000000145</v>
      </c>
      <c r="E256">
        <f t="shared" si="19"/>
        <v>0</v>
      </c>
      <c r="F256" s="131">
        <f t="shared" si="20"/>
        <v>-57600.000000000815</v>
      </c>
      <c r="G256" s="131">
        <f t="shared" si="21"/>
        <v>0</v>
      </c>
      <c r="H256" s="131">
        <f t="shared" si="22"/>
        <v>-1244160000.0000346</v>
      </c>
      <c r="I256" s="131">
        <f t="shared" si="23"/>
        <v>0</v>
      </c>
    </row>
    <row r="257" spans="1:9" x14ac:dyDescent="0.3">
      <c r="A257">
        <v>-106</v>
      </c>
      <c r="B257" s="41">
        <v>7.58</v>
      </c>
      <c r="C257">
        <v>0</v>
      </c>
      <c r="D257">
        <f t="shared" si="18"/>
        <v>-4.3199999999999932</v>
      </c>
      <c r="E257">
        <f t="shared" si="19"/>
        <v>0</v>
      </c>
      <c r="F257" s="131">
        <f t="shared" si="20"/>
        <v>5.1159076974727213E-10</v>
      </c>
      <c r="G257" s="131">
        <f t="shared" si="21"/>
        <v>0</v>
      </c>
      <c r="H257" s="131">
        <f t="shared" si="22"/>
        <v>1382400000.0000317</v>
      </c>
      <c r="I257" s="131">
        <f t="shared" si="23"/>
        <v>0</v>
      </c>
    </row>
    <row r="258" spans="1:9" x14ac:dyDescent="0.3">
      <c r="A258">
        <v>-105</v>
      </c>
      <c r="B258" s="41">
        <v>7.47</v>
      </c>
      <c r="C258">
        <v>0</v>
      </c>
      <c r="D258">
        <f t="shared" si="18"/>
        <v>-2.6400000000000072</v>
      </c>
      <c r="E258">
        <f t="shared" si="19"/>
        <v>0</v>
      </c>
      <c r="F258" s="131">
        <f t="shared" si="20"/>
        <v>40319.999999999658</v>
      </c>
      <c r="G258" s="131">
        <f t="shared" si="21"/>
        <v>0</v>
      </c>
      <c r="H258" s="131">
        <f t="shared" si="22"/>
        <v>967679999.9999795</v>
      </c>
      <c r="I258" s="131">
        <f t="shared" si="23"/>
        <v>0</v>
      </c>
    </row>
    <row r="259" spans="1:9" x14ac:dyDescent="0.3">
      <c r="A259">
        <v>-104</v>
      </c>
      <c r="B259" s="41">
        <v>7.37</v>
      </c>
      <c r="C259">
        <v>0</v>
      </c>
      <c r="D259">
        <f t="shared" si="18"/>
        <v>-2.399999999999991</v>
      </c>
      <c r="E259">
        <f t="shared" si="19"/>
        <v>0</v>
      </c>
      <c r="F259" s="131">
        <f t="shared" si="20"/>
        <v>5760.0000000003884</v>
      </c>
      <c r="G259" s="131">
        <f t="shared" si="21"/>
        <v>0</v>
      </c>
      <c r="H259" s="131">
        <f t="shared" si="22"/>
        <v>-829439999.99998248</v>
      </c>
      <c r="I259" s="131">
        <f t="shared" si="23"/>
        <v>0</v>
      </c>
    </row>
    <row r="260" spans="1:9" x14ac:dyDescent="0.3">
      <c r="A260">
        <v>-103</v>
      </c>
      <c r="B260">
        <v>7.22</v>
      </c>
      <c r="C260">
        <v>0</v>
      </c>
      <c r="D260">
        <f t="shared" si="18"/>
        <v>-3.6000000000000085</v>
      </c>
      <c r="E260">
        <f t="shared" si="19"/>
        <v>0</v>
      </c>
      <c r="F260" s="131">
        <f t="shared" si="20"/>
        <v>-28800.000000000418</v>
      </c>
      <c r="G260" s="131">
        <f t="shared" si="21"/>
        <v>0</v>
      </c>
      <c r="H260" s="131">
        <f t="shared" si="22"/>
        <v>-829440000.00001931</v>
      </c>
      <c r="I260" s="131">
        <f t="shared" si="23"/>
        <v>0</v>
      </c>
    </row>
    <row r="261" spans="1:9" x14ac:dyDescent="0.3">
      <c r="A261">
        <v>-102</v>
      </c>
      <c r="B261" s="41">
        <v>7.08</v>
      </c>
      <c r="C261">
        <v>0</v>
      </c>
      <c r="D261">
        <f t="shared" ref="D261:D324" si="24">(((B261-B260)/1000)/RADIANS(1))*$J$3</f>
        <v>-3.3599999999999923</v>
      </c>
      <c r="E261">
        <f t="shared" ref="E261:E324" si="25">(((C261-C260)/1000)/RADIANS(1))*$J$3</f>
        <v>0</v>
      </c>
      <c r="F261" s="131">
        <f t="shared" ref="F261:F324" si="26">((D261-D260)/RADIANS(1))*$J$3</f>
        <v>5760.0000000003884</v>
      </c>
      <c r="G261" s="131">
        <f t="shared" ref="G261:G324" si="27">((E261-E260)/RADIANS(1))*$J$3</f>
        <v>0</v>
      </c>
      <c r="H261" s="131">
        <f t="shared" ref="H261:H324" si="28">((F261-F260)/RADIANS(1))*$J$3</f>
        <v>829440000.00001931</v>
      </c>
      <c r="I261" s="131">
        <f t="shared" ref="I261:I324" si="29">((G261-G260)/RADIANS(1))*$J$3</f>
        <v>0</v>
      </c>
    </row>
    <row r="262" spans="1:9" x14ac:dyDescent="0.3">
      <c r="A262">
        <v>-101</v>
      </c>
      <c r="B262">
        <v>6.92</v>
      </c>
      <c r="C262">
        <v>0</v>
      </c>
      <c r="D262">
        <f t="shared" si="24"/>
        <v>-3.840000000000003</v>
      </c>
      <c r="E262">
        <f t="shared" si="25"/>
        <v>0</v>
      </c>
      <c r="F262" s="131">
        <f t="shared" si="26"/>
        <v>-11520.000000000255</v>
      </c>
      <c r="G262" s="131">
        <f t="shared" si="27"/>
        <v>0</v>
      </c>
      <c r="H262" s="131">
        <f t="shared" si="28"/>
        <v>-414720000.00001544</v>
      </c>
      <c r="I262" s="131">
        <f t="shared" si="29"/>
        <v>0</v>
      </c>
    </row>
    <row r="263" spans="1:9" x14ac:dyDescent="0.3">
      <c r="A263">
        <v>-100</v>
      </c>
      <c r="B263" s="41">
        <v>6.76</v>
      </c>
      <c r="C263">
        <v>0.01</v>
      </c>
      <c r="D263">
        <f t="shared" si="24"/>
        <v>-3.840000000000003</v>
      </c>
      <c r="E263">
        <f t="shared" si="25"/>
        <v>0.24000000000000002</v>
      </c>
      <c r="F263" s="131">
        <f t="shared" si="26"/>
        <v>0</v>
      </c>
      <c r="G263" s="131">
        <f t="shared" si="27"/>
        <v>5760</v>
      </c>
      <c r="H263" s="131">
        <f t="shared" si="28"/>
        <v>276480000.00000614</v>
      </c>
      <c r="I263" s="131">
        <f t="shared" si="29"/>
        <v>138239999.99999997</v>
      </c>
    </row>
    <row r="264" spans="1:9" x14ac:dyDescent="0.3">
      <c r="A264">
        <v>-99</v>
      </c>
      <c r="B264">
        <v>6.65</v>
      </c>
      <c r="C264">
        <v>0.01</v>
      </c>
      <c r="D264">
        <f t="shared" si="24"/>
        <v>-2.6399999999999864</v>
      </c>
      <c r="E264">
        <f t="shared" si="25"/>
        <v>0</v>
      </c>
      <c r="F264" s="131">
        <f t="shared" si="26"/>
        <v>28800.000000000397</v>
      </c>
      <c r="G264" s="131">
        <f t="shared" si="27"/>
        <v>-5760</v>
      </c>
      <c r="H264" s="131">
        <f t="shared" si="28"/>
        <v>691200000.00000942</v>
      </c>
      <c r="I264" s="131">
        <f t="shared" si="29"/>
        <v>-276479999.99999994</v>
      </c>
    </row>
    <row r="265" spans="1:9" x14ac:dyDescent="0.3">
      <c r="A265">
        <v>-98</v>
      </c>
      <c r="B265" s="41">
        <v>6.54</v>
      </c>
      <c r="C265">
        <v>0.01</v>
      </c>
      <c r="D265">
        <f t="shared" si="24"/>
        <v>-2.6400000000000072</v>
      </c>
      <c r="E265">
        <f t="shared" si="25"/>
        <v>0</v>
      </c>
      <c r="F265" s="131">
        <f t="shared" si="26"/>
        <v>-5.0093262871087063E-10</v>
      </c>
      <c r="G265" s="131">
        <f t="shared" si="27"/>
        <v>0</v>
      </c>
      <c r="H265" s="131">
        <f t="shared" si="28"/>
        <v>-691200000.00002158</v>
      </c>
      <c r="I265" s="131">
        <f t="shared" si="29"/>
        <v>138239999.99999997</v>
      </c>
    </row>
    <row r="266" spans="1:9" x14ac:dyDescent="0.3">
      <c r="A266">
        <v>-97</v>
      </c>
      <c r="B266">
        <v>6.39</v>
      </c>
      <c r="C266">
        <v>0.01</v>
      </c>
      <c r="D266">
        <f t="shared" si="24"/>
        <v>-3.6000000000000085</v>
      </c>
      <c r="E266">
        <f t="shared" si="25"/>
        <v>0</v>
      </c>
      <c r="F266" s="131">
        <f t="shared" si="26"/>
        <v>-23040.000000000029</v>
      </c>
      <c r="G266" s="131">
        <f t="shared" si="27"/>
        <v>0</v>
      </c>
      <c r="H266" s="131">
        <f t="shared" si="28"/>
        <v>-552959999.99998868</v>
      </c>
      <c r="I266" s="131">
        <f t="shared" si="29"/>
        <v>0</v>
      </c>
    </row>
    <row r="267" spans="1:9" x14ac:dyDescent="0.3">
      <c r="A267">
        <v>-96</v>
      </c>
      <c r="B267" s="41">
        <v>6.24</v>
      </c>
      <c r="C267">
        <v>0.01</v>
      </c>
      <c r="D267">
        <f t="shared" si="24"/>
        <v>-3.5999999999999872</v>
      </c>
      <c r="E267">
        <f t="shared" si="25"/>
        <v>0</v>
      </c>
      <c r="F267" s="131">
        <f t="shared" si="26"/>
        <v>5.1159076974727213E-10</v>
      </c>
      <c r="G267" s="131">
        <f t="shared" si="27"/>
        <v>0</v>
      </c>
      <c r="H267" s="131">
        <f t="shared" si="28"/>
        <v>552960000.00001299</v>
      </c>
      <c r="I267" s="131">
        <f t="shared" si="29"/>
        <v>0</v>
      </c>
    </row>
    <row r="268" spans="1:9" x14ac:dyDescent="0.3">
      <c r="A268">
        <v>-95</v>
      </c>
      <c r="B268">
        <v>6.11</v>
      </c>
      <c r="C268">
        <v>0.01</v>
      </c>
      <c r="D268">
        <f t="shared" si="24"/>
        <v>-3.119999999999997</v>
      </c>
      <c r="E268">
        <f t="shared" si="25"/>
        <v>0</v>
      </c>
      <c r="F268" s="131">
        <f t="shared" si="26"/>
        <v>11519.999999999764</v>
      </c>
      <c r="G268" s="131">
        <f t="shared" si="27"/>
        <v>0</v>
      </c>
      <c r="H268" s="131">
        <f t="shared" si="28"/>
        <v>276479999.999982</v>
      </c>
      <c r="I268" s="131">
        <f t="shared" si="29"/>
        <v>0</v>
      </c>
    </row>
    <row r="269" spans="1:9" x14ac:dyDescent="0.3">
      <c r="A269">
        <v>-94</v>
      </c>
      <c r="B269" s="41">
        <v>5.98</v>
      </c>
      <c r="C269">
        <v>0.01</v>
      </c>
      <c r="D269">
        <f t="shared" si="24"/>
        <v>-3.119999999999997</v>
      </c>
      <c r="E269">
        <f t="shared" si="25"/>
        <v>0</v>
      </c>
      <c r="F269" s="131">
        <f t="shared" si="26"/>
        <v>0</v>
      </c>
      <c r="G269" s="131">
        <f t="shared" si="27"/>
        <v>0</v>
      </c>
      <c r="H269" s="131">
        <f t="shared" si="28"/>
        <v>-276479999.99999434</v>
      </c>
      <c r="I269" s="131">
        <f t="shared" si="29"/>
        <v>0</v>
      </c>
    </row>
    <row r="270" spans="1:9" x14ac:dyDescent="0.3">
      <c r="A270">
        <v>-93</v>
      </c>
      <c r="B270">
        <v>5.84</v>
      </c>
      <c r="C270">
        <v>0.01</v>
      </c>
      <c r="D270">
        <f t="shared" si="24"/>
        <v>-3.3600000000000128</v>
      </c>
      <c r="E270">
        <f t="shared" si="25"/>
        <v>0</v>
      </c>
      <c r="F270" s="131">
        <f t="shared" si="26"/>
        <v>-5760.0000000003783</v>
      </c>
      <c r="G270" s="131">
        <f t="shared" si="27"/>
        <v>0</v>
      </c>
      <c r="H270" s="131">
        <f t="shared" si="28"/>
        <v>-138240000.00000909</v>
      </c>
      <c r="I270" s="131">
        <f t="shared" si="29"/>
        <v>0</v>
      </c>
    </row>
    <row r="271" spans="1:9" x14ac:dyDescent="0.3">
      <c r="A271">
        <v>-92</v>
      </c>
      <c r="B271" s="41">
        <v>5.7</v>
      </c>
      <c r="C271">
        <v>0.01</v>
      </c>
      <c r="D271">
        <f t="shared" si="24"/>
        <v>-3.3599999999999923</v>
      </c>
      <c r="E271">
        <f t="shared" si="25"/>
        <v>0</v>
      </c>
      <c r="F271" s="131">
        <f t="shared" si="26"/>
        <v>4.9027448767446913E-10</v>
      </c>
      <c r="G271" s="131">
        <f t="shared" si="27"/>
        <v>0</v>
      </c>
      <c r="H271" s="131">
        <f t="shared" si="28"/>
        <v>138240000.00002083</v>
      </c>
      <c r="I271" s="131">
        <f t="shared" si="29"/>
        <v>0</v>
      </c>
    </row>
    <row r="272" spans="1:9" x14ac:dyDescent="0.3">
      <c r="A272">
        <v>-91</v>
      </c>
      <c r="B272">
        <v>5.56</v>
      </c>
      <c r="C272">
        <v>0.01</v>
      </c>
      <c r="D272">
        <f t="shared" si="24"/>
        <v>-3.3600000000000128</v>
      </c>
      <c r="E272">
        <f t="shared" si="25"/>
        <v>0</v>
      </c>
      <c r="F272" s="131">
        <f t="shared" si="26"/>
        <v>-4.9027448767446913E-10</v>
      </c>
      <c r="G272" s="131">
        <f t="shared" si="27"/>
        <v>0</v>
      </c>
      <c r="H272" s="131">
        <f t="shared" si="28"/>
        <v>-2.3533175408374515E-5</v>
      </c>
      <c r="I272" s="131">
        <f t="shared" si="29"/>
        <v>0</v>
      </c>
    </row>
    <row r="273" spans="1:9" x14ac:dyDescent="0.3">
      <c r="A273">
        <v>-90</v>
      </c>
      <c r="B273" s="41">
        <v>5.42</v>
      </c>
      <c r="C273">
        <v>0.01</v>
      </c>
      <c r="D273">
        <f t="shared" si="24"/>
        <v>-3.3599999999999923</v>
      </c>
      <c r="E273">
        <f t="shared" si="25"/>
        <v>0</v>
      </c>
      <c r="F273" s="131">
        <f t="shared" si="26"/>
        <v>4.9027448767446913E-10</v>
      </c>
      <c r="G273" s="131">
        <f t="shared" si="27"/>
        <v>0</v>
      </c>
      <c r="H273" s="131">
        <f t="shared" si="28"/>
        <v>2.3533175408374515E-5</v>
      </c>
      <c r="I273" s="131">
        <f t="shared" si="29"/>
        <v>0</v>
      </c>
    </row>
    <row r="274" spans="1:9" x14ac:dyDescent="0.3">
      <c r="A274">
        <v>-89</v>
      </c>
      <c r="B274">
        <v>5.28</v>
      </c>
      <c r="C274">
        <v>0.01</v>
      </c>
      <c r="D274">
        <f t="shared" si="24"/>
        <v>-3.3599999999999923</v>
      </c>
      <c r="E274">
        <f t="shared" si="25"/>
        <v>0</v>
      </c>
      <c r="F274" s="131">
        <f t="shared" si="26"/>
        <v>0</v>
      </c>
      <c r="G274" s="131">
        <f t="shared" si="27"/>
        <v>0</v>
      </c>
      <c r="H274" s="131">
        <f t="shared" si="28"/>
        <v>-1.1766587704187257E-5</v>
      </c>
      <c r="I274" s="131">
        <f t="shared" si="29"/>
        <v>0</v>
      </c>
    </row>
    <row r="275" spans="1:9" x14ac:dyDescent="0.3">
      <c r="A275">
        <v>-88</v>
      </c>
      <c r="B275" s="41">
        <v>5.14</v>
      </c>
      <c r="C275">
        <v>0.01</v>
      </c>
      <c r="D275">
        <f t="shared" si="24"/>
        <v>-3.3600000000000128</v>
      </c>
      <c r="E275">
        <f t="shared" si="25"/>
        <v>0</v>
      </c>
      <c r="F275" s="131">
        <f t="shared" si="26"/>
        <v>-4.9027448767446913E-10</v>
      </c>
      <c r="G275" s="131">
        <f t="shared" si="27"/>
        <v>0</v>
      </c>
      <c r="H275" s="131">
        <f t="shared" si="28"/>
        <v>-1.1766587704187257E-5</v>
      </c>
      <c r="I275" s="131">
        <f t="shared" si="29"/>
        <v>0</v>
      </c>
    </row>
    <row r="276" spans="1:9" x14ac:dyDescent="0.3">
      <c r="A276">
        <v>-87</v>
      </c>
      <c r="B276">
        <v>4.99</v>
      </c>
      <c r="C276">
        <v>0.01</v>
      </c>
      <c r="D276">
        <f t="shared" si="24"/>
        <v>-3.5999999999999872</v>
      </c>
      <c r="E276">
        <f t="shared" si="25"/>
        <v>0</v>
      </c>
      <c r="F276" s="131">
        <f t="shared" si="26"/>
        <v>-5759.9999999993861</v>
      </c>
      <c r="G276" s="131">
        <f t="shared" si="27"/>
        <v>0</v>
      </c>
      <c r="H276" s="131">
        <f t="shared" si="28"/>
        <v>-138239999.99997348</v>
      </c>
      <c r="I276" s="131">
        <f t="shared" si="29"/>
        <v>0</v>
      </c>
    </row>
    <row r="277" spans="1:9" x14ac:dyDescent="0.3">
      <c r="A277">
        <v>-86</v>
      </c>
      <c r="B277" s="41">
        <v>4.84</v>
      </c>
      <c r="C277">
        <v>0.01</v>
      </c>
      <c r="D277">
        <f t="shared" si="24"/>
        <v>-3.6000000000000085</v>
      </c>
      <c r="E277">
        <f t="shared" si="25"/>
        <v>0</v>
      </c>
      <c r="F277" s="131">
        <f t="shared" si="26"/>
        <v>-5.1159076974727213E-10</v>
      </c>
      <c r="G277" s="131">
        <f t="shared" si="27"/>
        <v>0</v>
      </c>
      <c r="H277" s="131">
        <f t="shared" si="28"/>
        <v>138239999.99997297</v>
      </c>
      <c r="I277" s="131">
        <f t="shared" si="29"/>
        <v>0</v>
      </c>
    </row>
    <row r="278" spans="1:9" x14ac:dyDescent="0.3">
      <c r="A278">
        <v>-85</v>
      </c>
      <c r="B278">
        <v>4.7300000000000004</v>
      </c>
      <c r="C278">
        <v>0.01</v>
      </c>
      <c r="D278">
        <f t="shared" si="24"/>
        <v>-2.6399999999999864</v>
      </c>
      <c r="E278">
        <f t="shared" si="25"/>
        <v>0</v>
      </c>
      <c r="F278" s="131">
        <f t="shared" si="26"/>
        <v>23040.000000000531</v>
      </c>
      <c r="G278" s="131">
        <f t="shared" si="27"/>
        <v>0</v>
      </c>
      <c r="H278" s="131">
        <f t="shared" si="28"/>
        <v>552960000.00002503</v>
      </c>
      <c r="I278" s="131">
        <f t="shared" si="29"/>
        <v>0</v>
      </c>
    </row>
    <row r="279" spans="1:9" x14ac:dyDescent="0.3">
      <c r="A279">
        <v>-84</v>
      </c>
      <c r="B279" s="41">
        <v>4.62</v>
      </c>
      <c r="C279">
        <v>0.01</v>
      </c>
      <c r="D279">
        <f t="shared" si="24"/>
        <v>-2.6400000000000072</v>
      </c>
      <c r="E279">
        <f t="shared" si="25"/>
        <v>0</v>
      </c>
      <c r="F279" s="131">
        <f t="shared" si="26"/>
        <v>-5.0093262871087063E-10</v>
      </c>
      <c r="G279" s="131">
        <f t="shared" si="27"/>
        <v>0</v>
      </c>
      <c r="H279" s="131">
        <f t="shared" si="28"/>
        <v>-552960000.0000248</v>
      </c>
      <c r="I279" s="131">
        <f t="shared" si="29"/>
        <v>0</v>
      </c>
    </row>
    <row r="280" spans="1:9" x14ac:dyDescent="0.3">
      <c r="A280">
        <v>-83</v>
      </c>
      <c r="B280">
        <v>4.49</v>
      </c>
      <c r="C280">
        <v>0.01</v>
      </c>
      <c r="D280">
        <f t="shared" si="24"/>
        <v>-3.119999999999997</v>
      </c>
      <c r="E280">
        <f t="shared" si="25"/>
        <v>0</v>
      </c>
      <c r="F280" s="131">
        <f t="shared" si="26"/>
        <v>-11519.999999999753</v>
      </c>
      <c r="G280" s="131">
        <f t="shared" si="27"/>
        <v>0</v>
      </c>
      <c r="H280" s="131">
        <f t="shared" si="28"/>
        <v>-276479999.999982</v>
      </c>
      <c r="I280" s="131">
        <f t="shared" si="29"/>
        <v>0</v>
      </c>
    </row>
    <row r="281" spans="1:9" x14ac:dyDescent="0.3">
      <c r="A281">
        <v>-82</v>
      </c>
      <c r="B281" s="41">
        <v>4.3600000000000003</v>
      </c>
      <c r="C281">
        <v>0.01</v>
      </c>
      <c r="D281">
        <f t="shared" si="24"/>
        <v>-3.119999999999997</v>
      </c>
      <c r="E281">
        <f t="shared" si="25"/>
        <v>0</v>
      </c>
      <c r="F281" s="131">
        <f t="shared" si="26"/>
        <v>0</v>
      </c>
      <c r="G281" s="131">
        <f t="shared" si="27"/>
        <v>0</v>
      </c>
      <c r="H281" s="131">
        <f t="shared" si="28"/>
        <v>276479999.99999404</v>
      </c>
      <c r="I281" s="131">
        <f t="shared" si="29"/>
        <v>0</v>
      </c>
    </row>
    <row r="282" spans="1:9" x14ac:dyDescent="0.3">
      <c r="A282">
        <v>-81</v>
      </c>
      <c r="B282">
        <v>4.2300000000000004</v>
      </c>
      <c r="C282">
        <v>0.01</v>
      </c>
      <c r="D282">
        <f t="shared" si="24"/>
        <v>-3.119999999999997</v>
      </c>
      <c r="E282">
        <f t="shared" si="25"/>
        <v>0</v>
      </c>
      <c r="F282" s="131">
        <f t="shared" si="26"/>
        <v>0</v>
      </c>
      <c r="G282" s="131">
        <f t="shared" si="27"/>
        <v>0</v>
      </c>
      <c r="H282" s="131">
        <f t="shared" si="28"/>
        <v>0</v>
      </c>
      <c r="I282" s="131">
        <f t="shared" si="29"/>
        <v>0</v>
      </c>
    </row>
    <row r="283" spans="1:9" x14ac:dyDescent="0.3">
      <c r="A283">
        <v>-80</v>
      </c>
      <c r="B283" s="41">
        <v>4.1100000000000003</v>
      </c>
      <c r="C283">
        <v>0.01</v>
      </c>
      <c r="D283">
        <f t="shared" si="24"/>
        <v>-2.8800000000000026</v>
      </c>
      <c r="E283">
        <f t="shared" si="25"/>
        <v>0</v>
      </c>
      <c r="F283" s="131">
        <f t="shared" si="26"/>
        <v>5759.9999999998663</v>
      </c>
      <c r="G283" s="131">
        <f t="shared" si="27"/>
        <v>0</v>
      </c>
      <c r="H283" s="131">
        <f t="shared" si="28"/>
        <v>138239999.99999678</v>
      </c>
      <c r="I283" s="131">
        <f t="shared" si="29"/>
        <v>0</v>
      </c>
    </row>
    <row r="284" spans="1:9" x14ac:dyDescent="0.3">
      <c r="A284">
        <v>-79</v>
      </c>
      <c r="B284">
        <v>4.01</v>
      </c>
      <c r="C284">
        <v>0.01</v>
      </c>
      <c r="D284">
        <f t="shared" si="24"/>
        <v>-2.4000000000000128</v>
      </c>
      <c r="E284">
        <f t="shared" si="25"/>
        <v>0</v>
      </c>
      <c r="F284" s="131">
        <f t="shared" si="26"/>
        <v>11519.999999999753</v>
      </c>
      <c r="G284" s="131">
        <f t="shared" si="27"/>
        <v>0</v>
      </c>
      <c r="H284" s="131">
        <f t="shared" si="28"/>
        <v>138239999.99999726</v>
      </c>
      <c r="I284" s="131">
        <f t="shared" si="29"/>
        <v>0</v>
      </c>
    </row>
    <row r="285" spans="1:9" x14ac:dyDescent="0.3">
      <c r="A285">
        <v>-78</v>
      </c>
      <c r="B285" s="41">
        <v>3.92</v>
      </c>
      <c r="C285">
        <v>0.01</v>
      </c>
      <c r="D285">
        <f t="shared" si="24"/>
        <v>-2.1599999999999966</v>
      </c>
      <c r="E285">
        <f t="shared" si="25"/>
        <v>0</v>
      </c>
      <c r="F285" s="131">
        <f t="shared" si="26"/>
        <v>5760.0000000003884</v>
      </c>
      <c r="G285" s="131">
        <f t="shared" si="27"/>
        <v>0</v>
      </c>
      <c r="H285" s="131">
        <f t="shared" si="28"/>
        <v>-138239999.99998471</v>
      </c>
      <c r="I285" s="131">
        <f t="shared" si="29"/>
        <v>0</v>
      </c>
    </row>
    <row r="286" spans="1:9" x14ac:dyDescent="0.3">
      <c r="A286">
        <v>-77</v>
      </c>
      <c r="B286">
        <v>3.8</v>
      </c>
      <c r="C286">
        <v>0.01</v>
      </c>
      <c r="D286">
        <f t="shared" si="24"/>
        <v>-2.8800000000000026</v>
      </c>
      <c r="E286">
        <f t="shared" si="25"/>
        <v>0</v>
      </c>
      <c r="F286" s="131">
        <f t="shared" si="26"/>
        <v>-17280.000000000142</v>
      </c>
      <c r="G286" s="131">
        <f t="shared" si="27"/>
        <v>0</v>
      </c>
      <c r="H286" s="131">
        <f t="shared" si="28"/>
        <v>-552960000.00001276</v>
      </c>
      <c r="I286" s="131">
        <f t="shared" si="29"/>
        <v>0</v>
      </c>
    </row>
    <row r="287" spans="1:9" x14ac:dyDescent="0.3">
      <c r="A287">
        <v>-76</v>
      </c>
      <c r="B287" s="41">
        <v>3.69</v>
      </c>
      <c r="C287">
        <v>0.01</v>
      </c>
      <c r="D287">
        <f t="shared" si="24"/>
        <v>-2.639999999999997</v>
      </c>
      <c r="E287">
        <f t="shared" si="25"/>
        <v>0</v>
      </c>
      <c r="F287" s="131">
        <f t="shared" si="26"/>
        <v>5760.0000000001328</v>
      </c>
      <c r="G287" s="131">
        <f t="shared" si="27"/>
        <v>0</v>
      </c>
      <c r="H287" s="131">
        <f t="shared" si="28"/>
        <v>552960000.00000656</v>
      </c>
      <c r="I287" s="131">
        <f t="shared" si="29"/>
        <v>0</v>
      </c>
    </row>
    <row r="288" spans="1:9" x14ac:dyDescent="0.3">
      <c r="A288">
        <v>-75</v>
      </c>
      <c r="B288">
        <v>3.58</v>
      </c>
      <c r="C288">
        <v>0.01</v>
      </c>
      <c r="D288">
        <f t="shared" si="24"/>
        <v>-2.639999999999997</v>
      </c>
      <c r="E288">
        <f t="shared" si="25"/>
        <v>0</v>
      </c>
      <c r="F288" s="131">
        <f t="shared" si="26"/>
        <v>0</v>
      </c>
      <c r="G288" s="131">
        <f t="shared" si="27"/>
        <v>0</v>
      </c>
      <c r="H288" s="131">
        <f t="shared" si="28"/>
        <v>-138240000.00000319</v>
      </c>
      <c r="I288" s="131">
        <f t="shared" si="29"/>
        <v>0</v>
      </c>
    </row>
    <row r="289" spans="1:9" x14ac:dyDescent="0.3">
      <c r="A289">
        <v>-74</v>
      </c>
      <c r="B289" s="41">
        <v>3.48</v>
      </c>
      <c r="C289">
        <v>0.01</v>
      </c>
      <c r="D289">
        <f t="shared" si="24"/>
        <v>-2.4000000000000021</v>
      </c>
      <c r="E289">
        <f t="shared" si="25"/>
        <v>0</v>
      </c>
      <c r="F289" s="131">
        <f t="shared" si="26"/>
        <v>5759.9999999998763</v>
      </c>
      <c r="G289" s="131">
        <f t="shared" si="27"/>
        <v>0</v>
      </c>
      <c r="H289" s="131">
        <f t="shared" si="28"/>
        <v>138239999.99999702</v>
      </c>
      <c r="I289" s="131">
        <f t="shared" si="29"/>
        <v>0</v>
      </c>
    </row>
    <row r="290" spans="1:9" x14ac:dyDescent="0.3">
      <c r="A290">
        <v>-73</v>
      </c>
      <c r="B290">
        <v>3.4</v>
      </c>
      <c r="C290">
        <v>0.01</v>
      </c>
      <c r="D290">
        <f t="shared" si="24"/>
        <v>-1.9200000000000015</v>
      </c>
      <c r="E290">
        <f t="shared" si="25"/>
        <v>0</v>
      </c>
      <c r="F290" s="131">
        <f t="shared" si="26"/>
        <v>11520.000000000015</v>
      </c>
      <c r="G290" s="131">
        <f t="shared" si="27"/>
        <v>0</v>
      </c>
      <c r="H290" s="131">
        <f t="shared" si="28"/>
        <v>138240000.00000331</v>
      </c>
      <c r="I290" s="131">
        <f t="shared" si="29"/>
        <v>0</v>
      </c>
    </row>
    <row r="291" spans="1:9" x14ac:dyDescent="0.3">
      <c r="A291">
        <v>-72</v>
      </c>
      <c r="B291" s="41">
        <v>3.32</v>
      </c>
      <c r="C291">
        <v>0.01</v>
      </c>
      <c r="D291">
        <f t="shared" si="24"/>
        <v>-1.9200000000000015</v>
      </c>
      <c r="E291">
        <f t="shared" si="25"/>
        <v>0</v>
      </c>
      <c r="F291" s="131">
        <f t="shared" si="26"/>
        <v>0</v>
      </c>
      <c r="G291" s="131">
        <f t="shared" si="27"/>
        <v>0</v>
      </c>
      <c r="H291" s="131">
        <f t="shared" si="28"/>
        <v>-276480000.0000003</v>
      </c>
      <c r="I291" s="131">
        <f t="shared" si="29"/>
        <v>0</v>
      </c>
    </row>
    <row r="292" spans="1:9" x14ac:dyDescent="0.3">
      <c r="A292">
        <v>-71</v>
      </c>
      <c r="B292">
        <v>3.21</v>
      </c>
      <c r="C292">
        <v>0.01</v>
      </c>
      <c r="D292">
        <f t="shared" si="24"/>
        <v>-2.639999999999997</v>
      </c>
      <c r="E292">
        <f t="shared" si="25"/>
        <v>0</v>
      </c>
      <c r="F292" s="131">
        <f t="shared" si="26"/>
        <v>-17279.999999999891</v>
      </c>
      <c r="G292" s="131">
        <f t="shared" si="27"/>
        <v>0</v>
      </c>
      <c r="H292" s="131">
        <f t="shared" si="28"/>
        <v>-414719999.99999738</v>
      </c>
      <c r="I292" s="131">
        <f t="shared" si="29"/>
        <v>0</v>
      </c>
    </row>
    <row r="293" spans="1:9" x14ac:dyDescent="0.3">
      <c r="A293">
        <v>-70</v>
      </c>
      <c r="B293" s="41">
        <v>3.11</v>
      </c>
      <c r="C293">
        <v>0.01</v>
      </c>
      <c r="D293">
        <f t="shared" si="24"/>
        <v>-2.4000000000000021</v>
      </c>
      <c r="E293">
        <f t="shared" si="25"/>
        <v>0</v>
      </c>
      <c r="F293" s="131">
        <f t="shared" si="26"/>
        <v>5759.9999999998763</v>
      </c>
      <c r="G293" s="131">
        <f t="shared" si="27"/>
        <v>0</v>
      </c>
      <c r="H293" s="131">
        <f t="shared" si="28"/>
        <v>552959999.9999944</v>
      </c>
      <c r="I293" s="131">
        <f t="shared" si="29"/>
        <v>0</v>
      </c>
    </row>
    <row r="294" spans="1:9" x14ac:dyDescent="0.3">
      <c r="A294">
        <v>-69</v>
      </c>
      <c r="B294">
        <v>3.02</v>
      </c>
      <c r="C294">
        <v>0.01</v>
      </c>
      <c r="D294">
        <f t="shared" si="24"/>
        <v>-2.1599999999999966</v>
      </c>
      <c r="E294">
        <f t="shared" si="25"/>
        <v>0</v>
      </c>
      <c r="F294" s="131">
        <f t="shared" si="26"/>
        <v>5760.0000000001328</v>
      </c>
      <c r="G294" s="131">
        <f t="shared" si="27"/>
        <v>0</v>
      </c>
      <c r="H294" s="131">
        <f t="shared" si="28"/>
        <v>6.1554601415991775E-6</v>
      </c>
      <c r="I294" s="131">
        <f t="shared" si="29"/>
        <v>0</v>
      </c>
    </row>
    <row r="295" spans="1:9" x14ac:dyDescent="0.3">
      <c r="A295">
        <v>-68</v>
      </c>
      <c r="B295" s="41">
        <v>2.93</v>
      </c>
      <c r="C295">
        <v>0.01</v>
      </c>
      <c r="D295">
        <f t="shared" si="24"/>
        <v>-2.1599999999999966</v>
      </c>
      <c r="E295">
        <f t="shared" si="25"/>
        <v>0</v>
      </c>
      <c r="F295" s="131">
        <f t="shared" si="26"/>
        <v>0</v>
      </c>
      <c r="G295" s="131">
        <f t="shared" si="27"/>
        <v>0</v>
      </c>
      <c r="H295" s="131">
        <f t="shared" si="28"/>
        <v>-138240000.00000319</v>
      </c>
      <c r="I295" s="131">
        <f t="shared" si="29"/>
        <v>0</v>
      </c>
    </row>
    <row r="296" spans="1:9" x14ac:dyDescent="0.3">
      <c r="A296">
        <v>-67</v>
      </c>
      <c r="B296">
        <v>2.85</v>
      </c>
      <c r="C296">
        <v>0.01</v>
      </c>
      <c r="D296">
        <f t="shared" si="24"/>
        <v>-1.9200000000000015</v>
      </c>
      <c r="E296">
        <f t="shared" si="25"/>
        <v>0</v>
      </c>
      <c r="F296" s="131">
        <f t="shared" si="26"/>
        <v>5759.9999999998818</v>
      </c>
      <c r="G296" s="131">
        <f t="shared" si="27"/>
        <v>0</v>
      </c>
      <c r="H296" s="131">
        <f t="shared" si="28"/>
        <v>138239999.99999717</v>
      </c>
      <c r="I296" s="131">
        <f t="shared" si="29"/>
        <v>0</v>
      </c>
    </row>
    <row r="297" spans="1:9" x14ac:dyDescent="0.3">
      <c r="A297">
        <v>-66</v>
      </c>
      <c r="B297" s="41">
        <v>2.77</v>
      </c>
      <c r="C297">
        <v>0.01</v>
      </c>
      <c r="D297">
        <f t="shared" si="24"/>
        <v>-1.9200000000000015</v>
      </c>
      <c r="E297">
        <f t="shared" si="25"/>
        <v>0</v>
      </c>
      <c r="F297" s="131">
        <f t="shared" si="26"/>
        <v>0</v>
      </c>
      <c r="G297" s="131">
        <f t="shared" si="27"/>
        <v>0</v>
      </c>
      <c r="H297" s="131">
        <f t="shared" si="28"/>
        <v>-138239999.99999717</v>
      </c>
      <c r="I297" s="131">
        <f t="shared" si="29"/>
        <v>0</v>
      </c>
    </row>
    <row r="298" spans="1:9" x14ac:dyDescent="0.3">
      <c r="A298">
        <v>-65</v>
      </c>
      <c r="B298">
        <v>2.69</v>
      </c>
      <c r="C298">
        <v>0.01</v>
      </c>
      <c r="D298">
        <f t="shared" si="24"/>
        <v>-1.9200000000000015</v>
      </c>
      <c r="E298">
        <f t="shared" si="25"/>
        <v>0</v>
      </c>
      <c r="F298" s="131">
        <f t="shared" si="26"/>
        <v>0</v>
      </c>
      <c r="G298" s="131">
        <f t="shared" si="27"/>
        <v>0</v>
      </c>
      <c r="H298" s="131">
        <f t="shared" si="28"/>
        <v>0</v>
      </c>
      <c r="I298" s="131">
        <f t="shared" si="29"/>
        <v>0</v>
      </c>
    </row>
    <row r="299" spans="1:9" x14ac:dyDescent="0.3">
      <c r="A299">
        <v>-64</v>
      </c>
      <c r="B299" s="41">
        <v>2.61</v>
      </c>
      <c r="C299">
        <v>0.01</v>
      </c>
      <c r="D299">
        <f t="shared" si="24"/>
        <v>-1.9200000000000015</v>
      </c>
      <c r="E299">
        <f t="shared" si="25"/>
        <v>0</v>
      </c>
      <c r="F299" s="131">
        <f t="shared" si="26"/>
        <v>0</v>
      </c>
      <c r="G299" s="131">
        <f t="shared" si="27"/>
        <v>0</v>
      </c>
      <c r="H299" s="131">
        <f t="shared" si="28"/>
        <v>0</v>
      </c>
      <c r="I299" s="131">
        <f t="shared" si="29"/>
        <v>0</v>
      </c>
    </row>
    <row r="300" spans="1:9" x14ac:dyDescent="0.3">
      <c r="A300">
        <v>-63</v>
      </c>
      <c r="B300">
        <v>2.52</v>
      </c>
      <c r="C300">
        <v>0.01</v>
      </c>
      <c r="D300">
        <f t="shared" si="24"/>
        <v>-2.1599999999999966</v>
      </c>
      <c r="E300">
        <f t="shared" si="25"/>
        <v>0</v>
      </c>
      <c r="F300" s="131">
        <f t="shared" si="26"/>
        <v>-5759.9999999998818</v>
      </c>
      <c r="G300" s="131">
        <f t="shared" si="27"/>
        <v>0</v>
      </c>
      <c r="H300" s="131">
        <f t="shared" si="28"/>
        <v>-138239999.99999717</v>
      </c>
      <c r="I300" s="131">
        <f t="shared" si="29"/>
        <v>0</v>
      </c>
    </row>
    <row r="301" spans="1:9" x14ac:dyDescent="0.3">
      <c r="A301">
        <v>-62</v>
      </c>
      <c r="B301" s="41">
        <v>2.44</v>
      </c>
      <c r="C301">
        <v>0.01</v>
      </c>
      <c r="D301">
        <f t="shared" si="24"/>
        <v>-1.9200000000000015</v>
      </c>
      <c r="E301">
        <f t="shared" si="25"/>
        <v>0</v>
      </c>
      <c r="F301" s="131">
        <f t="shared" si="26"/>
        <v>5759.9999999998818</v>
      </c>
      <c r="G301" s="131">
        <f t="shared" si="27"/>
        <v>0</v>
      </c>
      <c r="H301" s="131">
        <f t="shared" si="28"/>
        <v>276479999.99999434</v>
      </c>
      <c r="I301" s="131">
        <f t="shared" si="29"/>
        <v>0</v>
      </c>
    </row>
    <row r="302" spans="1:9" x14ac:dyDescent="0.3">
      <c r="A302">
        <v>-61</v>
      </c>
      <c r="B302">
        <v>2.37</v>
      </c>
      <c r="C302">
        <v>0.01</v>
      </c>
      <c r="D302">
        <f t="shared" si="24"/>
        <v>-1.6799999999999962</v>
      </c>
      <c r="E302">
        <f t="shared" si="25"/>
        <v>0</v>
      </c>
      <c r="F302" s="131">
        <f t="shared" si="26"/>
        <v>5760.0000000001273</v>
      </c>
      <c r="G302" s="131">
        <f t="shared" si="27"/>
        <v>0</v>
      </c>
      <c r="H302" s="131">
        <f t="shared" si="28"/>
        <v>5.8935256674885741E-6</v>
      </c>
      <c r="I302" s="131">
        <f t="shared" si="29"/>
        <v>0</v>
      </c>
    </row>
    <row r="303" spans="1:9" x14ac:dyDescent="0.3">
      <c r="A303">
        <v>-60</v>
      </c>
      <c r="B303" s="41">
        <v>2.2999999999999998</v>
      </c>
      <c r="C303">
        <v>0.01</v>
      </c>
      <c r="D303">
        <f t="shared" si="24"/>
        <v>-1.6800000000000064</v>
      </c>
      <c r="E303">
        <f t="shared" si="25"/>
        <v>0</v>
      </c>
      <c r="F303" s="131">
        <f t="shared" si="26"/>
        <v>-2.4513724383723456E-10</v>
      </c>
      <c r="G303" s="131">
        <f t="shared" si="27"/>
        <v>0</v>
      </c>
      <c r="H303" s="131">
        <f t="shared" si="28"/>
        <v>-138240000.00000894</v>
      </c>
      <c r="I303" s="131">
        <f t="shared" si="29"/>
        <v>0</v>
      </c>
    </row>
    <row r="304" spans="1:9" x14ac:dyDescent="0.3">
      <c r="A304">
        <v>-59</v>
      </c>
      <c r="B304">
        <v>2.23</v>
      </c>
      <c r="C304">
        <v>0.01</v>
      </c>
      <c r="D304">
        <f t="shared" si="24"/>
        <v>-1.6799999999999962</v>
      </c>
      <c r="E304">
        <f t="shared" si="25"/>
        <v>0</v>
      </c>
      <c r="F304" s="131">
        <f t="shared" si="26"/>
        <v>2.4513724383723456E-10</v>
      </c>
      <c r="G304" s="131">
        <f t="shared" si="27"/>
        <v>0</v>
      </c>
      <c r="H304" s="131">
        <f t="shared" si="28"/>
        <v>1.1766587704187257E-5</v>
      </c>
      <c r="I304" s="131">
        <f t="shared" si="29"/>
        <v>0</v>
      </c>
    </row>
    <row r="305" spans="1:9" x14ac:dyDescent="0.3">
      <c r="A305">
        <v>-58</v>
      </c>
      <c r="B305" s="41">
        <v>2.16</v>
      </c>
      <c r="C305">
        <v>0.01</v>
      </c>
      <c r="D305">
        <f t="shared" si="24"/>
        <v>-1.6799999999999962</v>
      </c>
      <c r="E305">
        <f t="shared" si="25"/>
        <v>0</v>
      </c>
      <c r="F305" s="131">
        <f t="shared" si="26"/>
        <v>0</v>
      </c>
      <c r="G305" s="131">
        <f t="shared" si="27"/>
        <v>0</v>
      </c>
      <c r="H305" s="131">
        <f t="shared" si="28"/>
        <v>-5.8832938520936287E-6</v>
      </c>
      <c r="I305" s="131">
        <f t="shared" si="29"/>
        <v>0</v>
      </c>
    </row>
    <row r="306" spans="1:9" x14ac:dyDescent="0.3">
      <c r="A306">
        <v>-57</v>
      </c>
      <c r="B306">
        <v>2.09</v>
      </c>
      <c r="C306">
        <v>0.01</v>
      </c>
      <c r="D306">
        <f t="shared" si="24"/>
        <v>-1.6800000000000064</v>
      </c>
      <c r="E306">
        <f t="shared" si="25"/>
        <v>0</v>
      </c>
      <c r="F306" s="131">
        <f t="shared" si="26"/>
        <v>-2.4513724383723456E-10</v>
      </c>
      <c r="G306" s="131">
        <f t="shared" si="27"/>
        <v>0</v>
      </c>
      <c r="H306" s="131">
        <f t="shared" si="28"/>
        <v>-5.8832938520936287E-6</v>
      </c>
      <c r="I306" s="131">
        <f t="shared" si="29"/>
        <v>0</v>
      </c>
    </row>
    <row r="307" spans="1:9" x14ac:dyDescent="0.3">
      <c r="A307">
        <v>-56</v>
      </c>
      <c r="B307" s="41">
        <v>2.02</v>
      </c>
      <c r="C307">
        <v>0.01</v>
      </c>
      <c r="D307">
        <f t="shared" si="24"/>
        <v>-1.6799999999999962</v>
      </c>
      <c r="E307">
        <f t="shared" si="25"/>
        <v>0</v>
      </c>
      <c r="F307" s="131">
        <f t="shared" si="26"/>
        <v>2.4513724383723456E-10</v>
      </c>
      <c r="G307" s="131">
        <f t="shared" si="27"/>
        <v>0</v>
      </c>
      <c r="H307" s="131">
        <f t="shared" si="28"/>
        <v>1.1766587704187257E-5</v>
      </c>
      <c r="I307" s="131">
        <f t="shared" si="29"/>
        <v>0</v>
      </c>
    </row>
    <row r="308" spans="1:9" x14ac:dyDescent="0.3">
      <c r="A308">
        <v>-55</v>
      </c>
      <c r="B308">
        <v>1.96</v>
      </c>
      <c r="C308">
        <v>0.01</v>
      </c>
      <c r="D308">
        <f t="shared" si="24"/>
        <v>-1.4400000000000013</v>
      </c>
      <c r="E308">
        <f t="shared" si="25"/>
        <v>0</v>
      </c>
      <c r="F308" s="131">
        <f t="shared" si="26"/>
        <v>5759.9999999998763</v>
      </c>
      <c r="G308" s="131">
        <f t="shared" si="27"/>
        <v>0</v>
      </c>
      <c r="H308" s="131">
        <f t="shared" si="28"/>
        <v>138239999.99999112</v>
      </c>
      <c r="I308" s="131">
        <f t="shared" si="29"/>
        <v>0</v>
      </c>
    </row>
    <row r="309" spans="1:9" x14ac:dyDescent="0.3">
      <c r="A309">
        <v>-54</v>
      </c>
      <c r="B309" s="41">
        <v>1.9</v>
      </c>
      <c r="C309">
        <v>0.01</v>
      </c>
      <c r="D309">
        <f t="shared" si="24"/>
        <v>-1.4400000000000013</v>
      </c>
      <c r="E309">
        <f t="shared" si="25"/>
        <v>0</v>
      </c>
      <c r="F309" s="131">
        <f t="shared" si="26"/>
        <v>0</v>
      </c>
      <c r="G309" s="131">
        <f t="shared" si="27"/>
        <v>0</v>
      </c>
      <c r="H309" s="131">
        <f t="shared" si="28"/>
        <v>-138239999.99999702</v>
      </c>
      <c r="I309" s="131">
        <f t="shared" si="29"/>
        <v>0</v>
      </c>
    </row>
    <row r="310" spans="1:9" x14ac:dyDescent="0.3">
      <c r="A310">
        <v>-53</v>
      </c>
      <c r="B310">
        <v>1.84</v>
      </c>
      <c r="C310">
        <v>0.01</v>
      </c>
      <c r="D310">
        <f t="shared" si="24"/>
        <v>-1.4399999999999957</v>
      </c>
      <c r="E310">
        <f t="shared" si="25"/>
        <v>0</v>
      </c>
      <c r="F310" s="131">
        <f t="shared" si="26"/>
        <v>1.3322676295501878E-10</v>
      </c>
      <c r="G310" s="131">
        <f t="shared" si="27"/>
        <v>0</v>
      </c>
      <c r="H310" s="131">
        <f t="shared" si="28"/>
        <v>3.1974423109204504E-6</v>
      </c>
      <c r="I310" s="131">
        <f t="shared" si="29"/>
        <v>0</v>
      </c>
    </row>
    <row r="311" spans="1:9" x14ac:dyDescent="0.3">
      <c r="A311">
        <v>-52</v>
      </c>
      <c r="B311" s="41">
        <v>1.79</v>
      </c>
      <c r="C311">
        <v>0.01</v>
      </c>
      <c r="D311">
        <f t="shared" si="24"/>
        <v>-1.2000000000000011</v>
      </c>
      <c r="E311">
        <f t="shared" si="25"/>
        <v>0</v>
      </c>
      <c r="F311" s="131">
        <f t="shared" si="26"/>
        <v>5759.9999999998718</v>
      </c>
      <c r="G311" s="131">
        <f t="shared" si="27"/>
        <v>0</v>
      </c>
      <c r="H311" s="131">
        <f t="shared" si="28"/>
        <v>138239999.99999371</v>
      </c>
      <c r="I311" s="131">
        <f t="shared" si="29"/>
        <v>0</v>
      </c>
    </row>
    <row r="312" spans="1:9" x14ac:dyDescent="0.3">
      <c r="A312">
        <v>-51</v>
      </c>
      <c r="B312">
        <v>1.72</v>
      </c>
      <c r="C312">
        <v>0.01</v>
      </c>
      <c r="D312">
        <f t="shared" si="24"/>
        <v>-1.6800000000000013</v>
      </c>
      <c r="E312">
        <f t="shared" si="25"/>
        <v>0</v>
      </c>
      <c r="F312" s="131">
        <f t="shared" si="26"/>
        <v>-11520.000000000005</v>
      </c>
      <c r="G312" s="131">
        <f t="shared" si="27"/>
        <v>0</v>
      </c>
      <c r="H312" s="131">
        <f t="shared" si="28"/>
        <v>-414719999.99999702</v>
      </c>
      <c r="I312" s="131">
        <f t="shared" si="29"/>
        <v>0</v>
      </c>
    </row>
    <row r="313" spans="1:9" x14ac:dyDescent="0.3">
      <c r="A313">
        <v>-50</v>
      </c>
      <c r="B313" s="41">
        <v>1.66</v>
      </c>
      <c r="C313">
        <v>0.01</v>
      </c>
      <c r="D313">
        <f t="shared" si="24"/>
        <v>-1.4400000000000013</v>
      </c>
      <c r="E313">
        <f t="shared" si="25"/>
        <v>0</v>
      </c>
      <c r="F313" s="131">
        <f t="shared" si="26"/>
        <v>5759.9999999999991</v>
      </c>
      <c r="G313" s="131">
        <f t="shared" si="27"/>
        <v>0</v>
      </c>
      <c r="H313" s="131">
        <f t="shared" si="28"/>
        <v>414720000.00000006</v>
      </c>
      <c r="I313" s="131">
        <f t="shared" si="29"/>
        <v>0</v>
      </c>
    </row>
    <row r="314" spans="1:9" x14ac:dyDescent="0.3">
      <c r="A314">
        <v>-49</v>
      </c>
      <c r="B314">
        <v>1.6</v>
      </c>
      <c r="C314">
        <v>0.01</v>
      </c>
      <c r="D314">
        <f t="shared" si="24"/>
        <v>-1.4399999999999957</v>
      </c>
      <c r="E314">
        <f t="shared" si="25"/>
        <v>0</v>
      </c>
      <c r="F314" s="131">
        <f t="shared" si="26"/>
        <v>1.3322676295501878E-10</v>
      </c>
      <c r="G314" s="131">
        <f t="shared" si="27"/>
        <v>0</v>
      </c>
      <c r="H314" s="131">
        <f t="shared" si="28"/>
        <v>-138239999.99999678</v>
      </c>
      <c r="I314" s="131">
        <f t="shared" si="29"/>
        <v>0</v>
      </c>
    </row>
    <row r="315" spans="1:9" x14ac:dyDescent="0.3">
      <c r="A315">
        <v>-48</v>
      </c>
      <c r="B315" s="41">
        <v>1.55</v>
      </c>
      <c r="C315">
        <v>0.01</v>
      </c>
      <c r="D315">
        <f t="shared" si="24"/>
        <v>-1.2000000000000011</v>
      </c>
      <c r="E315">
        <f t="shared" si="25"/>
        <v>0</v>
      </c>
      <c r="F315" s="131">
        <f t="shared" si="26"/>
        <v>5759.9999999998718</v>
      </c>
      <c r="G315" s="131">
        <f t="shared" si="27"/>
        <v>0</v>
      </c>
      <c r="H315" s="131">
        <f t="shared" si="28"/>
        <v>138239999.99999371</v>
      </c>
      <c r="I315" s="131">
        <f t="shared" si="29"/>
        <v>0</v>
      </c>
    </row>
    <row r="316" spans="1:9" x14ac:dyDescent="0.3">
      <c r="A316">
        <v>-47</v>
      </c>
      <c r="B316">
        <v>1.5</v>
      </c>
      <c r="C316">
        <v>0.01</v>
      </c>
      <c r="D316">
        <f t="shared" si="24"/>
        <v>-1.2000000000000011</v>
      </c>
      <c r="E316">
        <f t="shared" si="25"/>
        <v>0</v>
      </c>
      <c r="F316" s="131">
        <f t="shared" si="26"/>
        <v>0</v>
      </c>
      <c r="G316" s="131">
        <f t="shared" si="27"/>
        <v>0</v>
      </c>
      <c r="H316" s="131">
        <f t="shared" si="28"/>
        <v>-138239999.9999969</v>
      </c>
      <c r="I316" s="131">
        <f t="shared" si="29"/>
        <v>0</v>
      </c>
    </row>
    <row r="317" spans="1:9" x14ac:dyDescent="0.3">
      <c r="A317">
        <v>-46</v>
      </c>
      <c r="B317" s="41">
        <v>1.45</v>
      </c>
      <c r="C317">
        <v>0.01</v>
      </c>
      <c r="D317">
        <f t="shared" si="24"/>
        <v>-1.2000000000000011</v>
      </c>
      <c r="E317">
        <f t="shared" si="25"/>
        <v>0</v>
      </c>
      <c r="F317" s="131">
        <f t="shared" si="26"/>
        <v>0</v>
      </c>
      <c r="G317" s="131">
        <f t="shared" si="27"/>
        <v>0</v>
      </c>
      <c r="H317" s="131">
        <f t="shared" si="28"/>
        <v>0</v>
      </c>
      <c r="I317" s="131">
        <f t="shared" si="29"/>
        <v>0</v>
      </c>
    </row>
    <row r="318" spans="1:9" x14ac:dyDescent="0.3">
      <c r="A318">
        <v>-45</v>
      </c>
      <c r="B318">
        <v>1.41</v>
      </c>
      <c r="C318">
        <v>0.01</v>
      </c>
      <c r="D318">
        <f t="shared" si="24"/>
        <v>-0.96000000000000074</v>
      </c>
      <c r="E318">
        <f t="shared" si="25"/>
        <v>0</v>
      </c>
      <c r="F318" s="131">
        <f t="shared" si="26"/>
        <v>5760.0000000000073</v>
      </c>
      <c r="G318" s="131">
        <f t="shared" si="27"/>
        <v>0</v>
      </c>
      <c r="H318" s="131">
        <f t="shared" si="28"/>
        <v>138240000.00000015</v>
      </c>
      <c r="I318" s="131">
        <f t="shared" si="29"/>
        <v>0</v>
      </c>
    </row>
    <row r="319" spans="1:9" x14ac:dyDescent="0.3">
      <c r="A319">
        <v>-44</v>
      </c>
      <c r="B319" s="41">
        <v>1.37</v>
      </c>
      <c r="C319">
        <v>0.01</v>
      </c>
      <c r="D319">
        <f t="shared" si="24"/>
        <v>-0.95999999999999552</v>
      </c>
      <c r="E319">
        <f t="shared" si="25"/>
        <v>0</v>
      </c>
      <c r="F319" s="131">
        <f t="shared" si="26"/>
        <v>1.2523315717771766E-10</v>
      </c>
      <c r="G319" s="131">
        <f t="shared" si="27"/>
        <v>0</v>
      </c>
      <c r="H319" s="131">
        <f t="shared" si="28"/>
        <v>-138239999.99999717</v>
      </c>
      <c r="I319" s="131">
        <f t="shared" si="29"/>
        <v>0</v>
      </c>
    </row>
    <row r="320" spans="1:9" x14ac:dyDescent="0.3">
      <c r="A320">
        <v>-43</v>
      </c>
      <c r="B320">
        <v>1.32</v>
      </c>
      <c r="C320">
        <v>0.01</v>
      </c>
      <c r="D320">
        <f t="shared" si="24"/>
        <v>-1.2000000000000011</v>
      </c>
      <c r="E320">
        <f t="shared" si="25"/>
        <v>0</v>
      </c>
      <c r="F320" s="131">
        <f t="shared" si="26"/>
        <v>-5760.0000000001328</v>
      </c>
      <c r="G320" s="131">
        <f t="shared" si="27"/>
        <v>0</v>
      </c>
      <c r="H320" s="131">
        <f t="shared" si="28"/>
        <v>-138240000.0000062</v>
      </c>
      <c r="I320" s="131">
        <f t="shared" si="29"/>
        <v>0</v>
      </c>
    </row>
    <row r="321" spans="1:9" x14ac:dyDescent="0.3">
      <c r="A321">
        <v>-42</v>
      </c>
      <c r="B321" s="41">
        <v>1.28</v>
      </c>
      <c r="C321">
        <v>0.01</v>
      </c>
      <c r="D321">
        <f t="shared" si="24"/>
        <v>-0.96000000000000074</v>
      </c>
      <c r="E321">
        <f t="shared" si="25"/>
        <v>0</v>
      </c>
      <c r="F321" s="131">
        <f t="shared" si="26"/>
        <v>5760.0000000000073</v>
      </c>
      <c r="G321" s="131">
        <f t="shared" si="27"/>
        <v>0</v>
      </c>
      <c r="H321" s="131">
        <f t="shared" si="28"/>
        <v>276480000.00000334</v>
      </c>
      <c r="I321" s="131">
        <f t="shared" si="29"/>
        <v>0</v>
      </c>
    </row>
    <row r="322" spans="1:9" x14ac:dyDescent="0.3">
      <c r="A322">
        <v>-41</v>
      </c>
      <c r="B322">
        <v>1.23</v>
      </c>
      <c r="C322">
        <v>0.01</v>
      </c>
      <c r="D322">
        <f t="shared" si="24"/>
        <v>-1.2000000000000011</v>
      </c>
      <c r="E322">
        <f t="shared" si="25"/>
        <v>0</v>
      </c>
      <c r="F322" s="131">
        <f t="shared" si="26"/>
        <v>-5760.0000000000073</v>
      </c>
      <c r="G322" s="131">
        <f t="shared" si="27"/>
        <v>0</v>
      </c>
      <c r="H322" s="131">
        <f t="shared" si="28"/>
        <v>-276480000.0000003</v>
      </c>
      <c r="I322" s="131">
        <f t="shared" si="29"/>
        <v>0</v>
      </c>
    </row>
    <row r="323" spans="1:9" x14ac:dyDescent="0.3">
      <c r="A323">
        <v>-40</v>
      </c>
      <c r="B323" s="41">
        <v>1.19</v>
      </c>
      <c r="C323">
        <v>0.01</v>
      </c>
      <c r="D323">
        <f t="shared" si="24"/>
        <v>-0.96000000000000074</v>
      </c>
      <c r="E323">
        <f t="shared" si="25"/>
        <v>0</v>
      </c>
      <c r="F323" s="131">
        <f t="shared" si="26"/>
        <v>5760.0000000000073</v>
      </c>
      <c r="G323" s="131">
        <f t="shared" si="27"/>
        <v>0</v>
      </c>
      <c r="H323" s="131">
        <f t="shared" si="28"/>
        <v>276480000.0000003</v>
      </c>
      <c r="I323" s="131">
        <f t="shared" si="29"/>
        <v>0</v>
      </c>
    </row>
    <row r="324" spans="1:9" x14ac:dyDescent="0.3">
      <c r="A324">
        <v>-39</v>
      </c>
      <c r="B324">
        <v>1.1399999999999999</v>
      </c>
      <c r="C324">
        <v>0.01</v>
      </c>
      <c r="D324">
        <f t="shared" si="24"/>
        <v>-1.2000000000000011</v>
      </c>
      <c r="E324">
        <f t="shared" si="25"/>
        <v>0</v>
      </c>
      <c r="F324" s="131">
        <f t="shared" si="26"/>
        <v>-5760.0000000000073</v>
      </c>
      <c r="G324" s="131">
        <f t="shared" si="27"/>
        <v>0</v>
      </c>
      <c r="H324" s="131">
        <f t="shared" si="28"/>
        <v>-276480000.0000003</v>
      </c>
      <c r="I324" s="131">
        <f t="shared" si="29"/>
        <v>0</v>
      </c>
    </row>
    <row r="325" spans="1:9" x14ac:dyDescent="0.3">
      <c r="A325">
        <v>-38</v>
      </c>
      <c r="B325" s="41">
        <v>1.1000000000000001</v>
      </c>
      <c r="C325">
        <v>0.01</v>
      </c>
      <c r="D325">
        <f t="shared" ref="D325:D388" si="30">(((B325-B324)/1000)/RADIANS(1))*$J$3</f>
        <v>-0.95999999999999552</v>
      </c>
      <c r="E325">
        <f t="shared" ref="E325:E388" si="31">(((C325-C324)/1000)/RADIANS(1))*$J$3</f>
        <v>0</v>
      </c>
      <c r="F325" s="131">
        <f t="shared" ref="F325:F388" si="32">((D325-D324)/RADIANS(1))*$J$3</f>
        <v>5760.0000000001328</v>
      </c>
      <c r="G325" s="131">
        <f t="shared" ref="G325:G388" si="33">((E325-E324)/RADIANS(1))*$J$3</f>
        <v>0</v>
      </c>
      <c r="H325" s="131">
        <f t="shared" ref="H325:H388" si="34">((F325-F324)/RADIANS(1))*$J$3</f>
        <v>276480000.00000334</v>
      </c>
      <c r="I325" s="131">
        <f t="shared" ref="I325:I388" si="35">((G325-G324)/RADIANS(1))*$J$3</f>
        <v>0</v>
      </c>
    </row>
    <row r="326" spans="1:9" x14ac:dyDescent="0.3">
      <c r="A326">
        <v>-37</v>
      </c>
      <c r="B326">
        <v>1.06</v>
      </c>
      <c r="C326">
        <v>0.01</v>
      </c>
      <c r="D326">
        <f t="shared" si="30"/>
        <v>-0.96000000000000074</v>
      </c>
      <c r="E326">
        <f t="shared" si="31"/>
        <v>0</v>
      </c>
      <c r="F326" s="131">
        <f t="shared" si="32"/>
        <v>-1.2523315717771766E-10</v>
      </c>
      <c r="G326" s="131">
        <f t="shared" si="33"/>
        <v>0</v>
      </c>
      <c r="H326" s="131">
        <f t="shared" si="34"/>
        <v>-138240000.0000062</v>
      </c>
      <c r="I326" s="131">
        <f t="shared" si="35"/>
        <v>0</v>
      </c>
    </row>
    <row r="327" spans="1:9" x14ac:dyDescent="0.3">
      <c r="A327">
        <v>-36</v>
      </c>
      <c r="B327" s="41">
        <v>1.02</v>
      </c>
      <c r="C327">
        <v>0.01</v>
      </c>
      <c r="D327">
        <f t="shared" si="30"/>
        <v>-0.96000000000000074</v>
      </c>
      <c r="E327">
        <f t="shared" si="31"/>
        <v>0</v>
      </c>
      <c r="F327" s="131">
        <f t="shared" si="32"/>
        <v>0</v>
      </c>
      <c r="G327" s="131">
        <f t="shared" si="33"/>
        <v>0</v>
      </c>
      <c r="H327" s="131">
        <f t="shared" si="34"/>
        <v>3.0055957722652238E-6</v>
      </c>
      <c r="I327" s="131">
        <f t="shared" si="35"/>
        <v>0</v>
      </c>
    </row>
    <row r="328" spans="1:9" x14ac:dyDescent="0.3">
      <c r="A328">
        <v>-35</v>
      </c>
      <c r="B328">
        <v>0.99</v>
      </c>
      <c r="C328">
        <v>0.01</v>
      </c>
      <c r="D328">
        <f t="shared" si="30"/>
        <v>-0.72000000000000064</v>
      </c>
      <c r="E328">
        <f t="shared" si="31"/>
        <v>0</v>
      </c>
      <c r="F328" s="131">
        <f t="shared" si="32"/>
        <v>5760.0000000000027</v>
      </c>
      <c r="G328" s="131">
        <f t="shared" si="33"/>
        <v>0</v>
      </c>
      <c r="H328" s="131">
        <f t="shared" si="34"/>
        <v>138240000.00000006</v>
      </c>
      <c r="I328" s="131">
        <f t="shared" si="35"/>
        <v>0</v>
      </c>
    </row>
    <row r="329" spans="1:9" x14ac:dyDescent="0.3">
      <c r="A329">
        <v>-34</v>
      </c>
      <c r="B329" s="41">
        <v>0.97</v>
      </c>
      <c r="C329">
        <v>0.02</v>
      </c>
      <c r="D329">
        <f t="shared" si="30"/>
        <v>-0.48000000000000037</v>
      </c>
      <c r="E329">
        <f t="shared" si="31"/>
        <v>0.24000000000000002</v>
      </c>
      <c r="F329" s="131">
        <f t="shared" si="32"/>
        <v>5760.0000000000064</v>
      </c>
      <c r="G329" s="131">
        <f t="shared" si="33"/>
        <v>5760</v>
      </c>
      <c r="H329" s="131">
        <f t="shared" si="34"/>
        <v>8.7311491370201111E-8</v>
      </c>
      <c r="I329" s="131">
        <f t="shared" si="35"/>
        <v>138239999.99999997</v>
      </c>
    </row>
    <row r="330" spans="1:9" x14ac:dyDescent="0.3">
      <c r="A330">
        <v>-33</v>
      </c>
      <c r="B330">
        <v>0.93</v>
      </c>
      <c r="C330">
        <v>0.02</v>
      </c>
      <c r="D330">
        <f t="shared" si="30"/>
        <v>-0.95999999999999808</v>
      </c>
      <c r="E330">
        <f t="shared" si="31"/>
        <v>0</v>
      </c>
      <c r="F330" s="131">
        <f t="shared" si="32"/>
        <v>-11519.999999999944</v>
      </c>
      <c r="G330" s="131">
        <f t="shared" si="33"/>
        <v>-5760</v>
      </c>
      <c r="H330" s="131">
        <f t="shared" si="34"/>
        <v>-414719999.99999875</v>
      </c>
      <c r="I330" s="131">
        <f t="shared" si="35"/>
        <v>-276479999.99999994</v>
      </c>
    </row>
    <row r="331" spans="1:9" x14ac:dyDescent="0.3">
      <c r="A331">
        <v>-32</v>
      </c>
      <c r="B331" s="41">
        <v>0.9</v>
      </c>
      <c r="C331">
        <v>0.03</v>
      </c>
      <c r="D331">
        <f t="shared" si="30"/>
        <v>-0.72000000000000064</v>
      </c>
      <c r="E331">
        <f t="shared" si="31"/>
        <v>0.23999999999999996</v>
      </c>
      <c r="F331" s="131">
        <f t="shared" si="32"/>
        <v>5759.9999999999382</v>
      </c>
      <c r="G331" s="131">
        <f t="shared" si="33"/>
        <v>5759.9999999999991</v>
      </c>
      <c r="H331" s="131">
        <f t="shared" si="34"/>
        <v>414719999.9999972</v>
      </c>
      <c r="I331" s="131">
        <f t="shared" si="35"/>
        <v>276479999.99999994</v>
      </c>
    </row>
    <row r="332" spans="1:9" x14ac:dyDescent="0.3">
      <c r="A332">
        <v>-31</v>
      </c>
      <c r="B332">
        <v>0.87</v>
      </c>
      <c r="C332">
        <v>0.03</v>
      </c>
      <c r="D332">
        <f t="shared" si="30"/>
        <v>-0.72000000000000064</v>
      </c>
      <c r="E332">
        <f t="shared" si="31"/>
        <v>0</v>
      </c>
      <c r="F332" s="131">
        <f t="shared" si="32"/>
        <v>0</v>
      </c>
      <c r="G332" s="131">
        <f t="shared" si="33"/>
        <v>-5759.9999999999991</v>
      </c>
      <c r="H332" s="131">
        <f t="shared" si="34"/>
        <v>-138239999.99999851</v>
      </c>
      <c r="I332" s="131">
        <f t="shared" si="35"/>
        <v>-276479999.99999994</v>
      </c>
    </row>
    <row r="333" spans="1:9" x14ac:dyDescent="0.3">
      <c r="A333">
        <v>-30</v>
      </c>
      <c r="B333" s="41">
        <v>0.84</v>
      </c>
      <c r="C333">
        <v>0.04</v>
      </c>
      <c r="D333">
        <f t="shared" si="30"/>
        <v>-0.72000000000000064</v>
      </c>
      <c r="E333">
        <f t="shared" si="31"/>
        <v>0.24000000000000007</v>
      </c>
      <c r="F333" s="131">
        <f t="shared" si="32"/>
        <v>0</v>
      </c>
      <c r="G333" s="131">
        <f t="shared" si="33"/>
        <v>5760.0000000000018</v>
      </c>
      <c r="H333" s="131">
        <f t="shared" si="34"/>
        <v>0</v>
      </c>
      <c r="I333" s="131">
        <f t="shared" si="35"/>
        <v>276479999.99999994</v>
      </c>
    </row>
    <row r="334" spans="1:9" x14ac:dyDescent="0.3">
      <c r="A334">
        <v>-29</v>
      </c>
      <c r="B334">
        <v>0.82</v>
      </c>
      <c r="C334">
        <v>0.04</v>
      </c>
      <c r="D334">
        <f t="shared" si="30"/>
        <v>-0.48000000000000037</v>
      </c>
      <c r="E334">
        <f t="shared" si="31"/>
        <v>0</v>
      </c>
      <c r="F334" s="131">
        <f t="shared" si="32"/>
        <v>5760.0000000000064</v>
      </c>
      <c r="G334" s="131">
        <f t="shared" si="33"/>
        <v>-5760.0000000000018</v>
      </c>
      <c r="H334" s="131">
        <f t="shared" si="34"/>
        <v>138240000.00000015</v>
      </c>
      <c r="I334" s="131">
        <f t="shared" si="35"/>
        <v>-276480000.00000006</v>
      </c>
    </row>
    <row r="335" spans="1:9" x14ac:dyDescent="0.3">
      <c r="A335">
        <v>-28</v>
      </c>
      <c r="B335" s="41">
        <v>0.8</v>
      </c>
      <c r="C335">
        <v>0.05</v>
      </c>
      <c r="D335">
        <f t="shared" si="30"/>
        <v>-0.47999999999999776</v>
      </c>
      <c r="E335">
        <f t="shared" si="31"/>
        <v>0.24000000000000007</v>
      </c>
      <c r="F335" s="131">
        <f t="shared" si="32"/>
        <v>6.2616578588858829E-11</v>
      </c>
      <c r="G335" s="131">
        <f t="shared" si="33"/>
        <v>5760.0000000000018</v>
      </c>
      <c r="H335" s="131">
        <f t="shared" si="34"/>
        <v>-138239999.99999863</v>
      </c>
      <c r="I335" s="131">
        <f t="shared" si="35"/>
        <v>276480000.00000006</v>
      </c>
    </row>
    <row r="336" spans="1:9" x14ac:dyDescent="0.3">
      <c r="A336">
        <v>-27</v>
      </c>
      <c r="B336">
        <v>0.77</v>
      </c>
      <c r="C336">
        <v>0.06</v>
      </c>
      <c r="D336">
        <f t="shared" si="30"/>
        <v>-0.72000000000000064</v>
      </c>
      <c r="E336">
        <f t="shared" si="31"/>
        <v>0.23999999999999988</v>
      </c>
      <c r="F336" s="131">
        <f t="shared" si="32"/>
        <v>-5760.0000000000682</v>
      </c>
      <c r="G336" s="131">
        <f t="shared" si="33"/>
        <v>-4.6629367034256575E-12</v>
      </c>
      <c r="H336" s="131">
        <f t="shared" si="34"/>
        <v>-138240000.00000313</v>
      </c>
      <c r="I336" s="131">
        <f t="shared" si="35"/>
        <v>-138240000.00000015</v>
      </c>
    </row>
    <row r="337" spans="1:9" x14ac:dyDescent="0.3">
      <c r="A337">
        <v>-26</v>
      </c>
      <c r="B337" s="41">
        <v>0.75</v>
      </c>
      <c r="C337">
        <v>7.0000000000000007E-2</v>
      </c>
      <c r="D337">
        <f t="shared" si="30"/>
        <v>-0.48000000000000037</v>
      </c>
      <c r="E337">
        <f t="shared" si="31"/>
        <v>0.24000000000000019</v>
      </c>
      <c r="F337" s="131">
        <f t="shared" si="32"/>
        <v>5760.0000000000064</v>
      </c>
      <c r="G337" s="131">
        <f t="shared" si="33"/>
        <v>7.3274719625260316E-12</v>
      </c>
      <c r="H337" s="131">
        <f t="shared" si="34"/>
        <v>276480000.00000179</v>
      </c>
      <c r="I337" s="131">
        <f t="shared" si="35"/>
        <v>2.8776980798284052E-7</v>
      </c>
    </row>
    <row r="338" spans="1:9" x14ac:dyDescent="0.3">
      <c r="A338">
        <v>-25</v>
      </c>
      <c r="B338">
        <v>0.72</v>
      </c>
      <c r="C338">
        <v>0.08</v>
      </c>
      <c r="D338">
        <f t="shared" si="30"/>
        <v>-0.72000000000000064</v>
      </c>
      <c r="E338">
        <f t="shared" si="31"/>
        <v>0.23999999999999988</v>
      </c>
      <c r="F338" s="131">
        <f t="shared" si="32"/>
        <v>-5760.0000000000064</v>
      </c>
      <c r="G338" s="131">
        <f t="shared" si="33"/>
        <v>-7.3274719625260316E-12</v>
      </c>
      <c r="H338" s="131">
        <f t="shared" si="34"/>
        <v>-276480000.0000003</v>
      </c>
      <c r="I338" s="131">
        <f t="shared" si="35"/>
        <v>-3.5171865420124949E-7</v>
      </c>
    </row>
    <row r="339" spans="1:9" x14ac:dyDescent="0.3">
      <c r="A339">
        <v>-24</v>
      </c>
      <c r="B339" s="41">
        <v>0.7</v>
      </c>
      <c r="C339">
        <v>0.09</v>
      </c>
      <c r="D339">
        <f t="shared" si="30"/>
        <v>-0.48000000000000037</v>
      </c>
      <c r="E339">
        <f t="shared" si="31"/>
        <v>0.23999999999999988</v>
      </c>
      <c r="F339" s="131">
        <f t="shared" si="32"/>
        <v>5760.0000000000064</v>
      </c>
      <c r="G339" s="131">
        <f t="shared" si="33"/>
        <v>0</v>
      </c>
      <c r="H339" s="131">
        <f t="shared" si="34"/>
        <v>276480000.0000003</v>
      </c>
      <c r="I339" s="131">
        <f t="shared" si="35"/>
        <v>1.7585932710062474E-7</v>
      </c>
    </row>
    <row r="340" spans="1:9" x14ac:dyDescent="0.3">
      <c r="A340">
        <v>-23</v>
      </c>
      <c r="B340">
        <v>0.69</v>
      </c>
      <c r="C340">
        <v>0.09</v>
      </c>
      <c r="D340">
        <f t="shared" si="30"/>
        <v>-0.24000000000000019</v>
      </c>
      <c r="E340">
        <f t="shared" si="31"/>
        <v>0</v>
      </c>
      <c r="F340" s="131">
        <f t="shared" si="32"/>
        <v>5760.0000000000036</v>
      </c>
      <c r="G340" s="131">
        <f t="shared" si="33"/>
        <v>-5759.9999999999964</v>
      </c>
      <c r="H340" s="131">
        <f t="shared" si="34"/>
        <v>-6.5483618527650833E-8</v>
      </c>
      <c r="I340" s="131">
        <f t="shared" si="35"/>
        <v>-138239999.99999991</v>
      </c>
    </row>
    <row r="341" spans="1:9" x14ac:dyDescent="0.3">
      <c r="A341">
        <v>-22</v>
      </c>
      <c r="B341" s="41">
        <v>0.68</v>
      </c>
      <c r="C341">
        <v>0.1</v>
      </c>
      <c r="D341">
        <f t="shared" si="30"/>
        <v>-0.23999999999999752</v>
      </c>
      <c r="E341">
        <f t="shared" si="31"/>
        <v>0.24000000000000019</v>
      </c>
      <c r="F341" s="131">
        <f t="shared" si="32"/>
        <v>6.3948846218409017E-11</v>
      </c>
      <c r="G341" s="131">
        <f t="shared" si="33"/>
        <v>5760.0000000000036</v>
      </c>
      <c r="H341" s="131">
        <f t="shared" si="34"/>
        <v>-138239999.99999854</v>
      </c>
      <c r="I341" s="131">
        <f t="shared" si="35"/>
        <v>276479999.99999994</v>
      </c>
    </row>
    <row r="342" spans="1:9" x14ac:dyDescent="0.3">
      <c r="A342">
        <v>-21</v>
      </c>
      <c r="B342">
        <v>0.66</v>
      </c>
      <c r="C342">
        <v>0.11</v>
      </c>
      <c r="D342">
        <f t="shared" si="30"/>
        <v>-0.48000000000000037</v>
      </c>
      <c r="E342">
        <f t="shared" si="31"/>
        <v>0.23999999999999988</v>
      </c>
      <c r="F342" s="131">
        <f t="shared" si="32"/>
        <v>-5760.0000000000682</v>
      </c>
      <c r="G342" s="131">
        <f t="shared" si="33"/>
        <v>-7.3274719625260316E-12</v>
      </c>
      <c r="H342" s="131">
        <f t="shared" si="34"/>
        <v>-138240000.00000316</v>
      </c>
      <c r="I342" s="131">
        <f t="shared" si="35"/>
        <v>-138240000.00000024</v>
      </c>
    </row>
    <row r="343" spans="1:9" x14ac:dyDescent="0.3">
      <c r="A343">
        <v>-20</v>
      </c>
      <c r="B343" s="41">
        <v>0.65</v>
      </c>
      <c r="C343">
        <v>0.12</v>
      </c>
      <c r="D343">
        <f t="shared" si="30"/>
        <v>-0.24000000000000019</v>
      </c>
      <c r="E343">
        <f t="shared" si="31"/>
        <v>0.23999999999999988</v>
      </c>
      <c r="F343" s="131">
        <f t="shared" si="32"/>
        <v>5760.0000000000036</v>
      </c>
      <c r="G343" s="131">
        <f t="shared" si="33"/>
        <v>0</v>
      </c>
      <c r="H343" s="131">
        <f t="shared" si="34"/>
        <v>276480000.00000173</v>
      </c>
      <c r="I343" s="131">
        <f t="shared" si="35"/>
        <v>1.7585932710062474E-7</v>
      </c>
    </row>
    <row r="344" spans="1:9" x14ac:dyDescent="0.3">
      <c r="A344">
        <v>-19</v>
      </c>
      <c r="B344">
        <v>0.63</v>
      </c>
      <c r="C344">
        <v>0.13</v>
      </c>
      <c r="D344">
        <f t="shared" si="30"/>
        <v>-0.48000000000000037</v>
      </c>
      <c r="E344">
        <f t="shared" si="31"/>
        <v>0.24000000000000019</v>
      </c>
      <c r="F344" s="131">
        <f t="shared" si="32"/>
        <v>-5760.0000000000036</v>
      </c>
      <c r="G344" s="131">
        <f t="shared" si="33"/>
        <v>7.3274719625260316E-12</v>
      </c>
      <c r="H344" s="131">
        <f t="shared" si="34"/>
        <v>-276480000.00000018</v>
      </c>
      <c r="I344" s="131">
        <f t="shared" si="35"/>
        <v>1.7585932710062474E-7</v>
      </c>
    </row>
    <row r="345" spans="1:9" x14ac:dyDescent="0.3">
      <c r="A345">
        <v>-18</v>
      </c>
      <c r="B345" s="41">
        <v>0.62</v>
      </c>
      <c r="C345">
        <v>0.14000000000000001</v>
      </c>
      <c r="D345">
        <f t="shared" si="30"/>
        <v>-0.24000000000000019</v>
      </c>
      <c r="E345">
        <f t="shared" si="31"/>
        <v>0.24000000000000019</v>
      </c>
      <c r="F345" s="131">
        <f t="shared" si="32"/>
        <v>5760.0000000000036</v>
      </c>
      <c r="G345" s="131">
        <f t="shared" si="33"/>
        <v>0</v>
      </c>
      <c r="H345" s="131">
        <f t="shared" si="34"/>
        <v>276480000.00000018</v>
      </c>
      <c r="I345" s="131">
        <f t="shared" si="35"/>
        <v>-1.7585932710062474E-7</v>
      </c>
    </row>
    <row r="346" spans="1:9" x14ac:dyDescent="0.3">
      <c r="A346">
        <v>-17</v>
      </c>
      <c r="B346">
        <v>0.6</v>
      </c>
      <c r="C346">
        <v>0.14000000000000001</v>
      </c>
      <c r="D346">
        <f t="shared" si="30"/>
        <v>-0.48000000000000037</v>
      </c>
      <c r="E346">
        <f t="shared" si="31"/>
        <v>0</v>
      </c>
      <c r="F346" s="131">
        <f t="shared" si="32"/>
        <v>-5760.0000000000036</v>
      </c>
      <c r="G346" s="131">
        <f t="shared" si="33"/>
        <v>-5760.0000000000036</v>
      </c>
      <c r="H346" s="131">
        <f t="shared" si="34"/>
        <v>-276480000.00000018</v>
      </c>
      <c r="I346" s="131">
        <f t="shared" si="35"/>
        <v>-138240000.00000009</v>
      </c>
    </row>
    <row r="347" spans="1:9" x14ac:dyDescent="0.3">
      <c r="A347">
        <v>-16</v>
      </c>
      <c r="B347" s="41">
        <v>0.59</v>
      </c>
      <c r="C347">
        <v>0.15</v>
      </c>
      <c r="D347">
        <f t="shared" si="30"/>
        <v>-0.24000000000000019</v>
      </c>
      <c r="E347">
        <f t="shared" si="31"/>
        <v>0.23999999999999952</v>
      </c>
      <c r="F347" s="131">
        <f t="shared" si="32"/>
        <v>5760.0000000000036</v>
      </c>
      <c r="G347" s="131">
        <f t="shared" si="33"/>
        <v>5759.9999999999882</v>
      </c>
      <c r="H347" s="131">
        <f t="shared" si="34"/>
        <v>276480000.00000018</v>
      </c>
      <c r="I347" s="131">
        <f t="shared" si="35"/>
        <v>276479999.99999982</v>
      </c>
    </row>
    <row r="348" spans="1:9" x14ac:dyDescent="0.3">
      <c r="A348">
        <v>-15</v>
      </c>
      <c r="B348">
        <v>0.57999999999999996</v>
      </c>
      <c r="C348">
        <v>0.16</v>
      </c>
      <c r="D348">
        <f t="shared" si="30"/>
        <v>-0.24000000000000019</v>
      </c>
      <c r="E348">
        <f t="shared" si="31"/>
        <v>0.24000000000000019</v>
      </c>
      <c r="F348" s="131">
        <f t="shared" si="32"/>
        <v>0</v>
      </c>
      <c r="G348" s="131">
        <f t="shared" si="33"/>
        <v>1.5987211554602254E-11</v>
      </c>
      <c r="H348" s="131">
        <f t="shared" si="34"/>
        <v>-138240000.00000009</v>
      </c>
      <c r="I348" s="131">
        <f t="shared" si="35"/>
        <v>-138239999.99999931</v>
      </c>
    </row>
    <row r="349" spans="1:9" x14ac:dyDescent="0.3">
      <c r="A349">
        <v>-14</v>
      </c>
      <c r="B349" s="41">
        <v>0.57999999999999996</v>
      </c>
      <c r="C349">
        <v>0.17</v>
      </c>
      <c r="D349">
        <f t="shared" si="30"/>
        <v>0</v>
      </c>
      <c r="E349">
        <f t="shared" si="31"/>
        <v>0.24000000000000019</v>
      </c>
      <c r="F349" s="131">
        <f t="shared" si="32"/>
        <v>5760.0000000000036</v>
      </c>
      <c r="G349" s="131">
        <f t="shared" si="33"/>
        <v>0</v>
      </c>
      <c r="H349" s="131">
        <f t="shared" si="34"/>
        <v>138240000.00000009</v>
      </c>
      <c r="I349" s="131">
        <f t="shared" si="35"/>
        <v>-3.836930773104541E-7</v>
      </c>
    </row>
    <row r="350" spans="1:9" x14ac:dyDescent="0.3">
      <c r="A350">
        <v>-13</v>
      </c>
      <c r="B350">
        <v>0.56000000000000005</v>
      </c>
      <c r="C350">
        <v>0.18</v>
      </c>
      <c r="D350">
        <f t="shared" si="30"/>
        <v>-0.47999999999999776</v>
      </c>
      <c r="E350">
        <f t="shared" si="31"/>
        <v>0.23999999999999952</v>
      </c>
      <c r="F350" s="131">
        <f t="shared" si="32"/>
        <v>-11519.999999999945</v>
      </c>
      <c r="G350" s="131">
        <f t="shared" si="33"/>
        <v>-1.5987211554602254E-11</v>
      </c>
      <c r="H350" s="131">
        <f t="shared" si="34"/>
        <v>-414719999.99999875</v>
      </c>
      <c r="I350" s="131">
        <f t="shared" si="35"/>
        <v>-3.836930773104541E-7</v>
      </c>
    </row>
    <row r="351" spans="1:9" x14ac:dyDescent="0.3">
      <c r="A351">
        <v>-12</v>
      </c>
      <c r="B351" s="41">
        <v>0.55000000000000004</v>
      </c>
      <c r="C351">
        <v>0.19</v>
      </c>
      <c r="D351">
        <f t="shared" si="30"/>
        <v>-0.24000000000000019</v>
      </c>
      <c r="E351">
        <f t="shared" si="31"/>
        <v>0.24000000000000019</v>
      </c>
      <c r="F351" s="131">
        <f t="shared" si="32"/>
        <v>5759.9999999999418</v>
      </c>
      <c r="G351" s="131">
        <f t="shared" si="33"/>
        <v>1.5987211554602254E-11</v>
      </c>
      <c r="H351" s="131">
        <f t="shared" si="34"/>
        <v>414719999.99999726</v>
      </c>
      <c r="I351" s="131">
        <f t="shared" si="35"/>
        <v>7.673861546209082E-7</v>
      </c>
    </row>
    <row r="352" spans="1:9" x14ac:dyDescent="0.3">
      <c r="A352">
        <v>-11</v>
      </c>
      <c r="B352">
        <v>0.54</v>
      </c>
      <c r="C352">
        <v>0.19</v>
      </c>
      <c r="D352">
        <f t="shared" si="30"/>
        <v>-0.24000000000000019</v>
      </c>
      <c r="E352">
        <f t="shared" si="31"/>
        <v>0</v>
      </c>
      <c r="F352" s="131">
        <f t="shared" si="32"/>
        <v>0</v>
      </c>
      <c r="G352" s="131">
        <f t="shared" si="33"/>
        <v>-5760.0000000000036</v>
      </c>
      <c r="H352" s="131">
        <f t="shared" si="34"/>
        <v>-138239999.9999986</v>
      </c>
      <c r="I352" s="131">
        <f t="shared" si="35"/>
        <v>-138240000.00000048</v>
      </c>
    </row>
    <row r="353" spans="1:9" x14ac:dyDescent="0.3">
      <c r="A353">
        <v>-10</v>
      </c>
      <c r="B353" s="41">
        <v>0.53</v>
      </c>
      <c r="C353">
        <v>0.2</v>
      </c>
      <c r="D353">
        <f t="shared" si="30"/>
        <v>-0.24000000000000019</v>
      </c>
      <c r="E353">
        <f t="shared" si="31"/>
        <v>0.24000000000000019</v>
      </c>
      <c r="F353" s="131">
        <f t="shared" si="32"/>
        <v>0</v>
      </c>
      <c r="G353" s="131">
        <f t="shared" si="33"/>
        <v>5760.0000000000036</v>
      </c>
      <c r="H353" s="131">
        <f t="shared" si="34"/>
        <v>0</v>
      </c>
      <c r="I353" s="131">
        <f t="shared" si="35"/>
        <v>276480000.00000018</v>
      </c>
    </row>
    <row r="354" spans="1:9" x14ac:dyDescent="0.3">
      <c r="A354">
        <v>-9</v>
      </c>
      <c r="B354">
        <v>0.52</v>
      </c>
      <c r="C354">
        <v>0.21</v>
      </c>
      <c r="D354">
        <f t="shared" si="30"/>
        <v>-0.24000000000000019</v>
      </c>
      <c r="E354">
        <f t="shared" si="31"/>
        <v>0.23999999999999952</v>
      </c>
      <c r="F354" s="131">
        <f t="shared" si="32"/>
        <v>0</v>
      </c>
      <c r="G354" s="131">
        <f t="shared" si="33"/>
        <v>-1.5987211554602254E-11</v>
      </c>
      <c r="H354" s="131">
        <f t="shared" si="34"/>
        <v>0</v>
      </c>
      <c r="I354" s="131">
        <f t="shared" si="35"/>
        <v>-138240000.00000048</v>
      </c>
    </row>
    <row r="355" spans="1:9" x14ac:dyDescent="0.3">
      <c r="A355">
        <v>-8</v>
      </c>
      <c r="B355" s="41">
        <v>0.51</v>
      </c>
      <c r="C355">
        <v>0.22</v>
      </c>
      <c r="D355">
        <f t="shared" si="30"/>
        <v>-0.24000000000000019</v>
      </c>
      <c r="E355">
        <f t="shared" si="31"/>
        <v>0.24000000000000019</v>
      </c>
      <c r="F355" s="131">
        <f t="shared" si="32"/>
        <v>0</v>
      </c>
      <c r="G355" s="131">
        <f t="shared" si="33"/>
        <v>1.5987211554602254E-11</v>
      </c>
      <c r="H355" s="131">
        <f t="shared" si="34"/>
        <v>0</v>
      </c>
      <c r="I355" s="131">
        <f t="shared" si="35"/>
        <v>7.673861546209082E-7</v>
      </c>
    </row>
    <row r="356" spans="1:9" x14ac:dyDescent="0.3">
      <c r="A356">
        <v>-7</v>
      </c>
      <c r="B356" s="41">
        <v>0.5</v>
      </c>
      <c r="C356">
        <v>0.23</v>
      </c>
      <c r="D356">
        <f t="shared" si="30"/>
        <v>-0.24000000000000019</v>
      </c>
      <c r="E356">
        <f t="shared" si="31"/>
        <v>0.24000000000000019</v>
      </c>
      <c r="F356" s="131">
        <f t="shared" si="32"/>
        <v>0</v>
      </c>
      <c r="G356" s="131">
        <f t="shared" si="33"/>
        <v>0</v>
      </c>
      <c r="H356" s="131">
        <f t="shared" si="34"/>
        <v>0</v>
      </c>
      <c r="I356" s="131">
        <f t="shared" si="35"/>
        <v>-3.836930773104541E-7</v>
      </c>
    </row>
    <row r="357" spans="1:9" x14ac:dyDescent="0.3">
      <c r="A357">
        <v>-6</v>
      </c>
      <c r="B357" s="41">
        <v>0.5</v>
      </c>
      <c r="C357">
        <v>0.24</v>
      </c>
      <c r="D357">
        <f t="shared" si="30"/>
        <v>0</v>
      </c>
      <c r="E357">
        <f t="shared" si="31"/>
        <v>0.23999999999999952</v>
      </c>
      <c r="F357" s="131">
        <f t="shared" si="32"/>
        <v>5760.0000000000036</v>
      </c>
      <c r="G357" s="131">
        <f t="shared" si="33"/>
        <v>-1.5987211554602254E-11</v>
      </c>
      <c r="H357" s="131">
        <f t="shared" si="34"/>
        <v>138240000.00000009</v>
      </c>
      <c r="I357" s="131">
        <f t="shared" si="35"/>
        <v>-3.836930773104541E-7</v>
      </c>
    </row>
    <row r="358" spans="1:9" x14ac:dyDescent="0.3">
      <c r="A358">
        <v>-5</v>
      </c>
      <c r="B358">
        <v>0.49</v>
      </c>
      <c r="C358">
        <v>0.25</v>
      </c>
      <c r="D358">
        <f t="shared" si="30"/>
        <v>-0.24000000000000019</v>
      </c>
      <c r="E358">
        <f t="shared" si="31"/>
        <v>0.24000000000000019</v>
      </c>
      <c r="F358" s="131">
        <f t="shared" si="32"/>
        <v>-5760.0000000000036</v>
      </c>
      <c r="G358" s="131">
        <f t="shared" si="33"/>
        <v>1.5987211554602254E-11</v>
      </c>
      <c r="H358" s="131">
        <f t="shared" si="34"/>
        <v>-276480000.00000018</v>
      </c>
      <c r="I358" s="131">
        <f t="shared" si="35"/>
        <v>7.673861546209082E-7</v>
      </c>
    </row>
    <row r="359" spans="1:9" x14ac:dyDescent="0.3">
      <c r="A359">
        <v>-4</v>
      </c>
      <c r="B359" s="41">
        <v>0.48</v>
      </c>
      <c r="C359">
        <v>0.26</v>
      </c>
      <c r="D359">
        <f t="shared" si="30"/>
        <v>-0.24000000000000019</v>
      </c>
      <c r="E359">
        <f t="shared" si="31"/>
        <v>0.24000000000000019</v>
      </c>
      <c r="F359" s="131">
        <f t="shared" si="32"/>
        <v>0</v>
      </c>
      <c r="G359" s="131">
        <f t="shared" si="33"/>
        <v>0</v>
      </c>
      <c r="H359" s="131">
        <f t="shared" si="34"/>
        <v>138240000.00000009</v>
      </c>
      <c r="I359" s="131">
        <f t="shared" si="35"/>
        <v>-3.836930773104541E-7</v>
      </c>
    </row>
    <row r="360" spans="1:9" x14ac:dyDescent="0.3">
      <c r="A360">
        <v>-3</v>
      </c>
      <c r="B360">
        <v>0.47</v>
      </c>
      <c r="C360">
        <v>0.26</v>
      </c>
      <c r="D360">
        <f t="shared" si="30"/>
        <v>-0.24000000000000019</v>
      </c>
      <c r="E360">
        <f t="shared" si="31"/>
        <v>0</v>
      </c>
      <c r="F360" s="131">
        <f t="shared" si="32"/>
        <v>0</v>
      </c>
      <c r="G360" s="131">
        <f t="shared" si="33"/>
        <v>-5760.0000000000036</v>
      </c>
      <c r="H360" s="131">
        <f t="shared" si="34"/>
        <v>0</v>
      </c>
      <c r="I360" s="131">
        <f t="shared" si="35"/>
        <v>-138240000.00000009</v>
      </c>
    </row>
    <row r="361" spans="1:9" x14ac:dyDescent="0.3">
      <c r="A361">
        <v>-2</v>
      </c>
      <c r="B361" s="41">
        <v>0.46</v>
      </c>
      <c r="C361">
        <v>0.27</v>
      </c>
      <c r="D361">
        <f t="shared" si="30"/>
        <v>-0.23999999999999888</v>
      </c>
      <c r="E361">
        <f t="shared" si="31"/>
        <v>0.24000000000000019</v>
      </c>
      <c r="F361" s="131">
        <f t="shared" si="32"/>
        <v>3.1308289294429414E-11</v>
      </c>
      <c r="G361" s="131">
        <f t="shared" si="33"/>
        <v>5760.0000000000036</v>
      </c>
      <c r="H361" s="131">
        <f t="shared" si="34"/>
        <v>7.5139894306630595E-7</v>
      </c>
      <c r="I361" s="131">
        <f t="shared" si="35"/>
        <v>276480000.00000018</v>
      </c>
    </row>
    <row r="362" spans="1:9" x14ac:dyDescent="0.3">
      <c r="A362">
        <v>-1</v>
      </c>
      <c r="B362">
        <v>0.45</v>
      </c>
      <c r="C362">
        <v>0.28000000000000003</v>
      </c>
      <c r="D362">
        <f t="shared" si="30"/>
        <v>-0.24000000000000019</v>
      </c>
      <c r="E362">
        <f t="shared" si="31"/>
        <v>0.24000000000000019</v>
      </c>
      <c r="F362" s="131">
        <f t="shared" si="32"/>
        <v>-3.1308289294429414E-11</v>
      </c>
      <c r="G362" s="131">
        <f t="shared" si="33"/>
        <v>0</v>
      </c>
      <c r="H362" s="131">
        <f t="shared" si="34"/>
        <v>-1.5027978861326119E-6</v>
      </c>
      <c r="I362" s="131">
        <f t="shared" si="35"/>
        <v>-138240000.00000009</v>
      </c>
    </row>
    <row r="363" spans="1:9" x14ac:dyDescent="0.3">
      <c r="A363">
        <v>0</v>
      </c>
      <c r="B363" s="41">
        <v>0.44</v>
      </c>
      <c r="C363">
        <v>0.28999999999999998</v>
      </c>
      <c r="D363">
        <f t="shared" si="30"/>
        <v>-0.24000000000000019</v>
      </c>
      <c r="E363">
        <f t="shared" si="31"/>
        <v>0.23999999999999888</v>
      </c>
      <c r="F363" s="131">
        <f t="shared" si="32"/>
        <v>0</v>
      </c>
      <c r="G363" s="131">
        <f t="shared" si="33"/>
        <v>-3.1308289294429414E-11</v>
      </c>
      <c r="H363" s="131">
        <f t="shared" si="34"/>
        <v>7.5139894306630595E-7</v>
      </c>
      <c r="I363" s="131">
        <f t="shared" si="35"/>
        <v>-7.5139894306630595E-7</v>
      </c>
    </row>
    <row r="364" spans="1:9" x14ac:dyDescent="0.3">
      <c r="A364">
        <v>1</v>
      </c>
      <c r="B364">
        <v>0.43</v>
      </c>
      <c r="C364">
        <v>0.28999999999999998</v>
      </c>
      <c r="D364">
        <f t="shared" si="30"/>
        <v>-0.24000000000000019</v>
      </c>
      <c r="E364">
        <f t="shared" si="31"/>
        <v>0</v>
      </c>
      <c r="F364" s="131">
        <f t="shared" si="32"/>
        <v>0</v>
      </c>
      <c r="G364" s="131">
        <f t="shared" si="33"/>
        <v>-5759.9999999999727</v>
      </c>
      <c r="H364" s="131">
        <f t="shared" si="34"/>
        <v>0</v>
      </c>
      <c r="I364" s="131">
        <f t="shared" si="35"/>
        <v>-138239999.9999986</v>
      </c>
    </row>
    <row r="365" spans="1:9" x14ac:dyDescent="0.3">
      <c r="A365">
        <v>2</v>
      </c>
      <c r="B365" s="41">
        <v>0.42</v>
      </c>
      <c r="C365">
        <v>0.3</v>
      </c>
      <c r="D365">
        <f t="shared" si="30"/>
        <v>-0.24000000000000019</v>
      </c>
      <c r="E365">
        <f t="shared" si="31"/>
        <v>0.24000000000000019</v>
      </c>
      <c r="F365" s="131">
        <f t="shared" si="32"/>
        <v>0</v>
      </c>
      <c r="G365" s="131">
        <f t="shared" si="33"/>
        <v>5760.0000000000036</v>
      </c>
      <c r="H365" s="131">
        <f t="shared" si="34"/>
        <v>0</v>
      </c>
      <c r="I365" s="131">
        <f t="shared" si="35"/>
        <v>276479999.9999994</v>
      </c>
    </row>
    <row r="366" spans="1:9" x14ac:dyDescent="0.3">
      <c r="A366">
        <v>3</v>
      </c>
      <c r="B366">
        <v>0.41</v>
      </c>
      <c r="C366">
        <v>0.31</v>
      </c>
      <c r="D366">
        <f t="shared" si="30"/>
        <v>-0.24000000000000019</v>
      </c>
      <c r="E366">
        <f t="shared" si="31"/>
        <v>0.24000000000000019</v>
      </c>
      <c r="F366" s="131">
        <f t="shared" si="32"/>
        <v>0</v>
      </c>
      <c r="G366" s="131">
        <f t="shared" si="33"/>
        <v>0</v>
      </c>
      <c r="H366" s="131">
        <f t="shared" si="34"/>
        <v>0</v>
      </c>
      <c r="I366" s="131">
        <f t="shared" si="35"/>
        <v>-138240000.00000009</v>
      </c>
    </row>
    <row r="367" spans="1:9" x14ac:dyDescent="0.3">
      <c r="A367">
        <v>4</v>
      </c>
      <c r="B367" s="41">
        <v>0.4</v>
      </c>
      <c r="C367">
        <v>0.32</v>
      </c>
      <c r="D367">
        <f t="shared" si="30"/>
        <v>-0.23999999999999888</v>
      </c>
      <c r="E367">
        <f t="shared" si="31"/>
        <v>0.24000000000000019</v>
      </c>
      <c r="F367" s="131">
        <f t="shared" si="32"/>
        <v>3.1308289294429414E-11</v>
      </c>
      <c r="G367" s="131">
        <f t="shared" si="33"/>
        <v>0</v>
      </c>
      <c r="H367" s="131">
        <f t="shared" si="34"/>
        <v>7.5139894306630595E-7</v>
      </c>
      <c r="I367" s="131">
        <f t="shared" si="35"/>
        <v>0</v>
      </c>
    </row>
    <row r="368" spans="1:9" x14ac:dyDescent="0.3">
      <c r="A368">
        <v>5</v>
      </c>
      <c r="B368">
        <v>0.39</v>
      </c>
      <c r="C368">
        <v>0.33</v>
      </c>
      <c r="D368">
        <f t="shared" si="30"/>
        <v>-0.24000000000000019</v>
      </c>
      <c r="E368">
        <f t="shared" si="31"/>
        <v>0.24000000000000019</v>
      </c>
      <c r="F368" s="131">
        <f t="shared" si="32"/>
        <v>-3.1308289294429414E-11</v>
      </c>
      <c r="G368" s="131">
        <f t="shared" si="33"/>
        <v>0</v>
      </c>
      <c r="H368" s="131">
        <f t="shared" si="34"/>
        <v>-1.5027978861326119E-6</v>
      </c>
      <c r="I368" s="131">
        <f t="shared" si="35"/>
        <v>0</v>
      </c>
    </row>
    <row r="369" spans="1:9" x14ac:dyDescent="0.3">
      <c r="A369">
        <v>6</v>
      </c>
      <c r="B369" s="41">
        <v>0.38</v>
      </c>
      <c r="C369">
        <v>0.34</v>
      </c>
      <c r="D369">
        <f t="shared" si="30"/>
        <v>-0.24000000000000019</v>
      </c>
      <c r="E369">
        <f t="shared" si="31"/>
        <v>0.24000000000000019</v>
      </c>
      <c r="F369" s="131">
        <f t="shared" si="32"/>
        <v>0</v>
      </c>
      <c r="G369" s="131">
        <f t="shared" si="33"/>
        <v>0</v>
      </c>
      <c r="H369" s="131">
        <f t="shared" si="34"/>
        <v>7.5139894306630595E-7</v>
      </c>
      <c r="I369" s="131">
        <f t="shared" si="35"/>
        <v>0</v>
      </c>
    </row>
    <row r="370" spans="1:9" x14ac:dyDescent="0.3">
      <c r="A370">
        <v>7</v>
      </c>
      <c r="B370">
        <v>0.37</v>
      </c>
      <c r="C370">
        <v>0.35</v>
      </c>
      <c r="D370">
        <f t="shared" si="30"/>
        <v>-0.24000000000000019</v>
      </c>
      <c r="E370">
        <f t="shared" si="31"/>
        <v>0.23999999999999888</v>
      </c>
      <c r="F370" s="131">
        <f t="shared" si="32"/>
        <v>0</v>
      </c>
      <c r="G370" s="131">
        <f t="shared" si="33"/>
        <v>-3.1308289294429414E-11</v>
      </c>
      <c r="H370" s="131">
        <f t="shared" si="34"/>
        <v>0</v>
      </c>
      <c r="I370" s="131">
        <f t="shared" si="35"/>
        <v>-7.5139894306630595E-7</v>
      </c>
    </row>
    <row r="371" spans="1:9" x14ac:dyDescent="0.3">
      <c r="A371">
        <v>8</v>
      </c>
      <c r="B371" s="41">
        <v>0.36</v>
      </c>
      <c r="C371">
        <v>0.36</v>
      </c>
      <c r="D371">
        <f t="shared" si="30"/>
        <v>-0.24000000000000019</v>
      </c>
      <c r="E371">
        <f t="shared" si="31"/>
        <v>0.24000000000000019</v>
      </c>
      <c r="F371" s="131">
        <f t="shared" si="32"/>
        <v>0</v>
      </c>
      <c r="G371" s="131">
        <f t="shared" si="33"/>
        <v>3.1308289294429414E-11</v>
      </c>
      <c r="H371" s="131">
        <f t="shared" si="34"/>
        <v>0</v>
      </c>
      <c r="I371" s="131">
        <f t="shared" si="35"/>
        <v>1.5027978861326119E-6</v>
      </c>
    </row>
    <row r="372" spans="1:9" x14ac:dyDescent="0.3">
      <c r="A372">
        <v>9</v>
      </c>
      <c r="B372">
        <v>0.35</v>
      </c>
      <c r="C372">
        <v>0.37</v>
      </c>
      <c r="D372">
        <f t="shared" si="30"/>
        <v>-0.24000000000000019</v>
      </c>
      <c r="E372">
        <f t="shared" si="31"/>
        <v>0.24000000000000019</v>
      </c>
      <c r="F372" s="131">
        <f t="shared" si="32"/>
        <v>0</v>
      </c>
      <c r="G372" s="131">
        <f t="shared" si="33"/>
        <v>0</v>
      </c>
      <c r="H372" s="131">
        <f t="shared" si="34"/>
        <v>0</v>
      </c>
      <c r="I372" s="131">
        <f t="shared" si="35"/>
        <v>-7.5139894306630595E-7</v>
      </c>
    </row>
    <row r="373" spans="1:9" x14ac:dyDescent="0.3">
      <c r="A373">
        <v>10</v>
      </c>
      <c r="B373" s="41">
        <v>0.34</v>
      </c>
      <c r="C373">
        <v>0.38</v>
      </c>
      <c r="D373">
        <f t="shared" si="30"/>
        <v>-0.23999999999999888</v>
      </c>
      <c r="E373">
        <f t="shared" si="31"/>
        <v>0.24000000000000019</v>
      </c>
      <c r="F373" s="131">
        <f t="shared" si="32"/>
        <v>3.1308289294429414E-11</v>
      </c>
      <c r="G373" s="131">
        <f t="shared" si="33"/>
        <v>0</v>
      </c>
      <c r="H373" s="131">
        <f t="shared" si="34"/>
        <v>7.5139894306630595E-7</v>
      </c>
      <c r="I373" s="131">
        <f t="shared" si="35"/>
        <v>0</v>
      </c>
    </row>
    <row r="374" spans="1:9" x14ac:dyDescent="0.3">
      <c r="A374">
        <v>11</v>
      </c>
      <c r="B374">
        <v>0.33</v>
      </c>
      <c r="C374">
        <v>0.39</v>
      </c>
      <c r="D374">
        <f t="shared" si="30"/>
        <v>-0.24000000000000019</v>
      </c>
      <c r="E374">
        <f t="shared" si="31"/>
        <v>0.24000000000000019</v>
      </c>
      <c r="F374" s="131">
        <f t="shared" si="32"/>
        <v>-3.1308289294429414E-11</v>
      </c>
      <c r="G374" s="131">
        <f t="shared" si="33"/>
        <v>0</v>
      </c>
      <c r="H374" s="131">
        <f t="shared" si="34"/>
        <v>-1.5027978861326119E-6</v>
      </c>
      <c r="I374" s="131">
        <f t="shared" si="35"/>
        <v>0</v>
      </c>
    </row>
    <row r="375" spans="1:9" x14ac:dyDescent="0.3">
      <c r="A375">
        <v>12</v>
      </c>
      <c r="B375" s="41">
        <v>0.32</v>
      </c>
      <c r="C375">
        <v>0.4</v>
      </c>
      <c r="D375">
        <f t="shared" si="30"/>
        <v>-0.24000000000000019</v>
      </c>
      <c r="E375">
        <f t="shared" si="31"/>
        <v>0.24000000000000019</v>
      </c>
      <c r="F375" s="131">
        <f t="shared" si="32"/>
        <v>0</v>
      </c>
      <c r="G375" s="131">
        <f t="shared" si="33"/>
        <v>0</v>
      </c>
      <c r="H375" s="131">
        <f t="shared" si="34"/>
        <v>7.5139894306630595E-7</v>
      </c>
      <c r="I375" s="131">
        <f t="shared" si="35"/>
        <v>0</v>
      </c>
    </row>
    <row r="376" spans="1:9" x14ac:dyDescent="0.3">
      <c r="A376">
        <v>13</v>
      </c>
      <c r="B376">
        <v>0.31</v>
      </c>
      <c r="C376">
        <v>0.41</v>
      </c>
      <c r="D376">
        <f t="shared" si="30"/>
        <v>-0.24000000000000019</v>
      </c>
      <c r="E376">
        <f t="shared" si="31"/>
        <v>0.23999999999999888</v>
      </c>
      <c r="F376" s="131">
        <f t="shared" si="32"/>
        <v>0</v>
      </c>
      <c r="G376" s="131">
        <f t="shared" si="33"/>
        <v>-3.1308289294429414E-11</v>
      </c>
      <c r="H376" s="131">
        <f t="shared" si="34"/>
        <v>0</v>
      </c>
      <c r="I376" s="131">
        <f t="shared" si="35"/>
        <v>-7.5139894306630595E-7</v>
      </c>
    </row>
    <row r="377" spans="1:9" x14ac:dyDescent="0.3">
      <c r="A377">
        <v>14</v>
      </c>
      <c r="B377" s="41">
        <v>0.3</v>
      </c>
      <c r="C377">
        <v>0.43</v>
      </c>
      <c r="D377">
        <f t="shared" si="30"/>
        <v>-0.24000000000000019</v>
      </c>
      <c r="E377">
        <f t="shared" si="31"/>
        <v>0.48000000000000037</v>
      </c>
      <c r="F377" s="131">
        <f t="shared" si="32"/>
        <v>0</v>
      </c>
      <c r="G377" s="131">
        <f t="shared" si="33"/>
        <v>5760.0000000000355</v>
      </c>
      <c r="H377" s="131">
        <f t="shared" si="34"/>
        <v>0</v>
      </c>
      <c r="I377" s="131">
        <f t="shared" si="35"/>
        <v>138240000.00000158</v>
      </c>
    </row>
    <row r="378" spans="1:9" x14ac:dyDescent="0.3">
      <c r="A378">
        <v>15</v>
      </c>
      <c r="B378">
        <v>0.28999999999999998</v>
      </c>
      <c r="C378">
        <v>0.45</v>
      </c>
      <c r="D378">
        <f t="shared" si="30"/>
        <v>-0.24000000000000019</v>
      </c>
      <c r="E378">
        <f t="shared" si="31"/>
        <v>0.48000000000000037</v>
      </c>
      <c r="F378" s="131">
        <f t="shared" si="32"/>
        <v>0</v>
      </c>
      <c r="G378" s="131">
        <f t="shared" si="33"/>
        <v>0</v>
      </c>
      <c r="H378" s="131">
        <f t="shared" si="34"/>
        <v>0</v>
      </c>
      <c r="I378" s="131">
        <f t="shared" si="35"/>
        <v>-138240000.00000083</v>
      </c>
    </row>
    <row r="379" spans="1:9" x14ac:dyDescent="0.3">
      <c r="A379">
        <v>16</v>
      </c>
      <c r="B379" s="41">
        <v>0.28000000000000003</v>
      </c>
      <c r="C379">
        <v>0.47</v>
      </c>
      <c r="D379">
        <f t="shared" si="30"/>
        <v>-0.23999999999999888</v>
      </c>
      <c r="E379">
        <f t="shared" si="31"/>
        <v>0.47999999999999904</v>
      </c>
      <c r="F379" s="131">
        <f t="shared" si="32"/>
        <v>3.1308289294429414E-11</v>
      </c>
      <c r="G379" s="131">
        <f t="shared" si="33"/>
        <v>-3.1974423109204508E-11</v>
      </c>
      <c r="H379" s="131">
        <f t="shared" si="34"/>
        <v>7.5139894306630595E-7</v>
      </c>
      <c r="I379" s="131">
        <f t="shared" si="35"/>
        <v>-7.673861546209082E-7</v>
      </c>
    </row>
    <row r="380" spans="1:9" x14ac:dyDescent="0.3">
      <c r="A380">
        <v>17</v>
      </c>
      <c r="B380">
        <v>0.27</v>
      </c>
      <c r="C380">
        <v>0.48</v>
      </c>
      <c r="D380">
        <f t="shared" si="30"/>
        <v>-0.24000000000000019</v>
      </c>
      <c r="E380">
        <f t="shared" si="31"/>
        <v>0.24000000000000019</v>
      </c>
      <c r="F380" s="131">
        <f t="shared" si="32"/>
        <v>-3.1308289294429414E-11</v>
      </c>
      <c r="G380" s="131">
        <f t="shared" si="33"/>
        <v>-5759.9999999999718</v>
      </c>
      <c r="H380" s="131">
        <f t="shared" si="34"/>
        <v>-1.5027978861326119E-6</v>
      </c>
      <c r="I380" s="131">
        <f t="shared" si="35"/>
        <v>-138239999.99999854</v>
      </c>
    </row>
    <row r="381" spans="1:9" x14ac:dyDescent="0.3">
      <c r="A381">
        <v>18</v>
      </c>
      <c r="B381" s="41">
        <v>0.26</v>
      </c>
      <c r="C381">
        <v>0.5</v>
      </c>
      <c r="D381">
        <f t="shared" si="30"/>
        <v>-0.24000000000000019</v>
      </c>
      <c r="E381">
        <f t="shared" si="31"/>
        <v>0.48000000000000037</v>
      </c>
      <c r="F381" s="131">
        <f t="shared" si="32"/>
        <v>0</v>
      </c>
      <c r="G381" s="131">
        <f t="shared" si="33"/>
        <v>5760.0000000000036</v>
      </c>
      <c r="H381" s="131">
        <f t="shared" si="34"/>
        <v>7.5139894306630595E-7</v>
      </c>
      <c r="I381" s="131">
        <f t="shared" si="35"/>
        <v>276479999.9999994</v>
      </c>
    </row>
    <row r="382" spans="1:9" x14ac:dyDescent="0.3">
      <c r="A382">
        <v>19</v>
      </c>
      <c r="B382">
        <v>0.25</v>
      </c>
      <c r="C382">
        <v>0.52</v>
      </c>
      <c r="D382">
        <f t="shared" si="30"/>
        <v>-0.24000000000000019</v>
      </c>
      <c r="E382">
        <f t="shared" si="31"/>
        <v>0.48000000000000037</v>
      </c>
      <c r="F382" s="131">
        <f t="shared" si="32"/>
        <v>0</v>
      </c>
      <c r="G382" s="131">
        <f t="shared" si="33"/>
        <v>0</v>
      </c>
      <c r="H382" s="131">
        <f t="shared" si="34"/>
        <v>0</v>
      </c>
      <c r="I382" s="131">
        <f t="shared" si="35"/>
        <v>-138240000.00000009</v>
      </c>
    </row>
    <row r="383" spans="1:9" x14ac:dyDescent="0.3">
      <c r="A383">
        <v>20</v>
      </c>
      <c r="B383">
        <v>0.24</v>
      </c>
      <c r="C383">
        <v>0.55000000000000004</v>
      </c>
      <c r="D383">
        <f t="shared" si="30"/>
        <v>-0.24000000000000019</v>
      </c>
      <c r="E383">
        <f t="shared" si="31"/>
        <v>0.72000000000000064</v>
      </c>
      <c r="F383" s="131">
        <f t="shared" si="32"/>
        <v>0</v>
      </c>
      <c r="G383" s="131">
        <f t="shared" si="33"/>
        <v>5760.0000000000064</v>
      </c>
      <c r="H383" s="131">
        <f t="shared" si="34"/>
        <v>0</v>
      </c>
      <c r="I383" s="131">
        <f t="shared" si="35"/>
        <v>138240000.00000015</v>
      </c>
    </row>
    <row r="384" spans="1:9" x14ac:dyDescent="0.3">
      <c r="A384">
        <v>21</v>
      </c>
      <c r="B384">
        <v>0.23</v>
      </c>
      <c r="C384">
        <v>0.56999999999999995</v>
      </c>
      <c r="D384">
        <f t="shared" si="30"/>
        <v>-0.23999999999999952</v>
      </c>
      <c r="E384">
        <f t="shared" si="31"/>
        <v>0.47999999999999776</v>
      </c>
      <c r="F384" s="131">
        <f t="shared" si="32"/>
        <v>1.5987211554602254E-11</v>
      </c>
      <c r="G384" s="131">
        <f t="shared" si="33"/>
        <v>-5760.0000000000682</v>
      </c>
      <c r="H384" s="131">
        <f t="shared" si="34"/>
        <v>3.836930773104541E-7</v>
      </c>
      <c r="I384" s="131">
        <f t="shared" si="35"/>
        <v>-276480000.00000179</v>
      </c>
    </row>
    <row r="385" spans="1:9" x14ac:dyDescent="0.3">
      <c r="A385">
        <v>22</v>
      </c>
      <c r="B385" s="41">
        <v>0.22</v>
      </c>
      <c r="C385">
        <v>0.59</v>
      </c>
      <c r="D385">
        <f t="shared" si="30"/>
        <v>-0.24000000000000019</v>
      </c>
      <c r="E385">
        <f t="shared" si="31"/>
        <v>0.48000000000000037</v>
      </c>
      <c r="F385" s="131">
        <f t="shared" si="32"/>
        <v>-1.5987211554602254E-11</v>
      </c>
      <c r="G385" s="131">
        <f t="shared" si="33"/>
        <v>6.2616578588858829E-11</v>
      </c>
      <c r="H385" s="131">
        <f t="shared" si="34"/>
        <v>-7.673861546209082E-7</v>
      </c>
      <c r="I385" s="131">
        <f t="shared" si="35"/>
        <v>138240000.00000313</v>
      </c>
    </row>
    <row r="386" spans="1:9" x14ac:dyDescent="0.3">
      <c r="A386">
        <v>23</v>
      </c>
      <c r="B386">
        <v>0.21</v>
      </c>
      <c r="C386">
        <v>0.63</v>
      </c>
      <c r="D386">
        <f t="shared" si="30"/>
        <v>-0.24000000000000019</v>
      </c>
      <c r="E386">
        <f t="shared" si="31"/>
        <v>0.96000000000000074</v>
      </c>
      <c r="F386" s="131">
        <f t="shared" si="32"/>
        <v>0</v>
      </c>
      <c r="G386" s="131">
        <f t="shared" si="33"/>
        <v>11520.000000000007</v>
      </c>
      <c r="H386" s="131">
        <f t="shared" si="34"/>
        <v>3.836930773104541E-7</v>
      </c>
      <c r="I386" s="131">
        <f t="shared" si="35"/>
        <v>276479999.99999863</v>
      </c>
    </row>
    <row r="387" spans="1:9" x14ac:dyDescent="0.3">
      <c r="A387">
        <v>24</v>
      </c>
      <c r="B387">
        <v>0.2</v>
      </c>
      <c r="C387">
        <v>0.65</v>
      </c>
      <c r="D387">
        <f t="shared" si="30"/>
        <v>-0.23999999999999952</v>
      </c>
      <c r="E387">
        <f t="shared" si="31"/>
        <v>0.48000000000000037</v>
      </c>
      <c r="F387" s="131">
        <f t="shared" si="32"/>
        <v>1.5987211554602254E-11</v>
      </c>
      <c r="G387" s="131">
        <f t="shared" si="33"/>
        <v>-11520.000000000007</v>
      </c>
      <c r="H387" s="131">
        <f t="shared" si="34"/>
        <v>3.836930773104541E-7</v>
      </c>
      <c r="I387" s="131">
        <f t="shared" si="35"/>
        <v>-552960000.00000036</v>
      </c>
    </row>
    <row r="388" spans="1:9" x14ac:dyDescent="0.3">
      <c r="A388">
        <v>25</v>
      </c>
      <c r="B388">
        <v>0.19</v>
      </c>
      <c r="C388">
        <v>0.68</v>
      </c>
      <c r="D388">
        <f t="shared" si="30"/>
        <v>-0.24000000000000019</v>
      </c>
      <c r="E388">
        <f t="shared" si="31"/>
        <v>0.72000000000000064</v>
      </c>
      <c r="F388" s="131">
        <f t="shared" si="32"/>
        <v>-1.5987211554602254E-11</v>
      </c>
      <c r="G388" s="131">
        <f t="shared" si="33"/>
        <v>5760.0000000000064</v>
      </c>
      <c r="H388" s="131">
        <f t="shared" si="34"/>
        <v>-7.673861546209082E-7</v>
      </c>
      <c r="I388" s="131">
        <f t="shared" si="35"/>
        <v>414720000.00000036</v>
      </c>
    </row>
    <row r="389" spans="1:9" x14ac:dyDescent="0.3">
      <c r="A389">
        <v>26</v>
      </c>
      <c r="B389" s="41">
        <v>0.19</v>
      </c>
      <c r="C389">
        <v>0.71</v>
      </c>
      <c r="D389">
        <f t="shared" ref="D389:D452" si="36">(((B389-B388)/1000)/RADIANS(1))*$J$3</f>
        <v>0</v>
      </c>
      <c r="E389">
        <f t="shared" ref="E389:E452" si="37">(((C389-C388)/1000)/RADIANS(1))*$J$3</f>
        <v>0.71999999999999786</v>
      </c>
      <c r="F389" s="131">
        <f t="shared" ref="F389:F452" si="38">((D389-D388)/RADIANS(1))*$J$3</f>
        <v>5760.0000000000036</v>
      </c>
      <c r="G389" s="131">
        <f t="shared" ref="G389:G452" si="39">((E389-E388)/RADIANS(1))*$J$3</f>
        <v>-6.6613381477509392E-11</v>
      </c>
      <c r="H389" s="131">
        <f t="shared" ref="H389:H452" si="40">((F389-F388)/RADIANS(1))*$J$3</f>
        <v>138240000.00000048</v>
      </c>
      <c r="I389" s="131">
        <f t="shared" ref="I389:I452" si="41">((G389-G388)/RADIANS(1))*$J$3</f>
        <v>-138240000.00000173</v>
      </c>
    </row>
    <row r="390" spans="1:9" x14ac:dyDescent="0.3">
      <c r="A390">
        <v>27</v>
      </c>
      <c r="B390">
        <v>0.18</v>
      </c>
      <c r="C390">
        <v>0.73</v>
      </c>
      <c r="D390">
        <f t="shared" si="36"/>
        <v>-0.24000000000000019</v>
      </c>
      <c r="E390">
        <f t="shared" si="37"/>
        <v>0.48000000000000037</v>
      </c>
      <c r="F390" s="131">
        <f t="shared" si="38"/>
        <v>-5760.0000000000036</v>
      </c>
      <c r="G390" s="131">
        <f t="shared" si="39"/>
        <v>-5759.9999999999391</v>
      </c>
      <c r="H390" s="131">
        <f t="shared" si="40"/>
        <v>-276480000.00000018</v>
      </c>
      <c r="I390" s="131">
        <f t="shared" si="41"/>
        <v>-138239999.99999693</v>
      </c>
    </row>
    <row r="391" spans="1:9" x14ac:dyDescent="0.3">
      <c r="A391">
        <v>28</v>
      </c>
      <c r="B391">
        <v>0.17</v>
      </c>
      <c r="C391">
        <v>0.76</v>
      </c>
      <c r="D391">
        <f t="shared" si="36"/>
        <v>-0.23999999999999952</v>
      </c>
      <c r="E391">
        <f t="shared" si="37"/>
        <v>0.72000000000000064</v>
      </c>
      <c r="F391" s="131">
        <f t="shared" si="38"/>
        <v>1.5987211554602254E-11</v>
      </c>
      <c r="G391" s="131">
        <f t="shared" si="39"/>
        <v>5760.0000000000064</v>
      </c>
      <c r="H391" s="131">
        <f t="shared" si="40"/>
        <v>138240000.00000048</v>
      </c>
      <c r="I391" s="131">
        <f t="shared" si="41"/>
        <v>276479999.99999863</v>
      </c>
    </row>
    <row r="392" spans="1:9" x14ac:dyDescent="0.3">
      <c r="A392">
        <v>29</v>
      </c>
      <c r="B392">
        <v>0.16</v>
      </c>
      <c r="C392">
        <v>0.79</v>
      </c>
      <c r="D392">
        <f t="shared" si="36"/>
        <v>-0.24000000000000019</v>
      </c>
      <c r="E392">
        <f t="shared" si="37"/>
        <v>0.72000000000000064</v>
      </c>
      <c r="F392" s="131">
        <f t="shared" si="38"/>
        <v>-1.5987211554602254E-11</v>
      </c>
      <c r="G392" s="131">
        <f t="shared" si="39"/>
        <v>0</v>
      </c>
      <c r="H392" s="131">
        <f t="shared" si="40"/>
        <v>-7.673861546209082E-7</v>
      </c>
      <c r="I392" s="131">
        <f t="shared" si="41"/>
        <v>-138240000.00000015</v>
      </c>
    </row>
    <row r="393" spans="1:9" x14ac:dyDescent="0.3">
      <c r="A393">
        <v>30</v>
      </c>
      <c r="B393">
        <v>0.15</v>
      </c>
      <c r="C393">
        <v>0.83</v>
      </c>
      <c r="D393">
        <f t="shared" si="36"/>
        <v>-0.24000000000000019</v>
      </c>
      <c r="E393">
        <f t="shared" si="37"/>
        <v>0.95999999999999808</v>
      </c>
      <c r="F393" s="131">
        <f t="shared" si="38"/>
        <v>0</v>
      </c>
      <c r="G393" s="131">
        <f t="shared" si="39"/>
        <v>5759.9999999999382</v>
      </c>
      <c r="H393" s="131">
        <f t="shared" si="40"/>
        <v>3.836930773104541E-7</v>
      </c>
      <c r="I393" s="131">
        <f t="shared" si="41"/>
        <v>138239999.99999851</v>
      </c>
    </row>
    <row r="394" spans="1:9" x14ac:dyDescent="0.3">
      <c r="A394">
        <v>31</v>
      </c>
      <c r="B394">
        <v>0.14000000000000001</v>
      </c>
      <c r="C394">
        <v>0.87</v>
      </c>
      <c r="D394">
        <f t="shared" si="36"/>
        <v>-0.23999999999999952</v>
      </c>
      <c r="E394">
        <f t="shared" si="37"/>
        <v>0.96000000000000074</v>
      </c>
      <c r="F394" s="131">
        <f t="shared" si="38"/>
        <v>1.5987211554602254E-11</v>
      </c>
      <c r="G394" s="131">
        <f t="shared" si="39"/>
        <v>6.3948846218409017E-11</v>
      </c>
      <c r="H394" s="131">
        <f t="shared" si="40"/>
        <v>3.836930773104541E-7</v>
      </c>
      <c r="I394" s="131">
        <f t="shared" si="41"/>
        <v>-138239999.99999699</v>
      </c>
    </row>
    <row r="395" spans="1:9" x14ac:dyDescent="0.3">
      <c r="A395">
        <v>32</v>
      </c>
      <c r="B395">
        <v>0.13</v>
      </c>
      <c r="C395">
        <v>0.91</v>
      </c>
      <c r="D395">
        <f t="shared" si="36"/>
        <v>-0.24000000000000019</v>
      </c>
      <c r="E395">
        <f t="shared" si="37"/>
        <v>0.96000000000000074</v>
      </c>
      <c r="F395" s="131">
        <f t="shared" si="38"/>
        <v>-1.5987211554602254E-11</v>
      </c>
      <c r="G395" s="131">
        <f t="shared" si="39"/>
        <v>0</v>
      </c>
      <c r="H395" s="131">
        <f t="shared" si="40"/>
        <v>-7.673861546209082E-7</v>
      </c>
      <c r="I395" s="131">
        <f t="shared" si="41"/>
        <v>-1.5347723092418164E-6</v>
      </c>
    </row>
    <row r="396" spans="1:9" x14ac:dyDescent="0.3">
      <c r="A396">
        <v>33</v>
      </c>
      <c r="B396">
        <v>0.12</v>
      </c>
      <c r="C396">
        <v>0.95</v>
      </c>
      <c r="D396">
        <f t="shared" si="36"/>
        <v>-0.24000000000000019</v>
      </c>
      <c r="E396">
        <f t="shared" si="37"/>
        <v>0.95999999999999808</v>
      </c>
      <c r="F396" s="131">
        <f t="shared" si="38"/>
        <v>0</v>
      </c>
      <c r="G396" s="131">
        <f t="shared" si="39"/>
        <v>-6.3948846218409017E-11</v>
      </c>
      <c r="H396" s="131">
        <f t="shared" si="40"/>
        <v>3.836930773104541E-7</v>
      </c>
      <c r="I396" s="131">
        <f t="shared" si="41"/>
        <v>-1.5347723092418164E-6</v>
      </c>
    </row>
    <row r="397" spans="1:9" x14ac:dyDescent="0.3">
      <c r="A397">
        <v>34</v>
      </c>
      <c r="B397">
        <v>0.11</v>
      </c>
      <c r="C397">
        <v>0.99</v>
      </c>
      <c r="D397">
        <f t="shared" si="36"/>
        <v>-0.23999999999999988</v>
      </c>
      <c r="E397">
        <f t="shared" si="37"/>
        <v>0.96000000000000074</v>
      </c>
      <c r="F397" s="131">
        <f t="shared" si="38"/>
        <v>7.3274719625260316E-12</v>
      </c>
      <c r="G397" s="131">
        <f t="shared" si="39"/>
        <v>6.3948846218409017E-11</v>
      </c>
      <c r="H397" s="131">
        <f t="shared" si="40"/>
        <v>1.7585932710062474E-7</v>
      </c>
      <c r="I397" s="131">
        <f t="shared" si="41"/>
        <v>3.0695446184836328E-6</v>
      </c>
    </row>
    <row r="398" spans="1:9" x14ac:dyDescent="0.3">
      <c r="A398">
        <v>35</v>
      </c>
      <c r="B398">
        <v>0.11</v>
      </c>
      <c r="C398">
        <v>1.03</v>
      </c>
      <c r="D398">
        <f t="shared" si="36"/>
        <v>0</v>
      </c>
      <c r="E398">
        <f t="shared" si="37"/>
        <v>0.96000000000000074</v>
      </c>
      <c r="F398" s="131">
        <f t="shared" si="38"/>
        <v>5759.9999999999964</v>
      </c>
      <c r="G398" s="131">
        <f t="shared" si="39"/>
        <v>0</v>
      </c>
      <c r="H398" s="131">
        <f t="shared" si="40"/>
        <v>138239999.99999973</v>
      </c>
      <c r="I398" s="131">
        <f t="shared" si="41"/>
        <v>-1.5347723092418164E-6</v>
      </c>
    </row>
    <row r="399" spans="1:9" x14ac:dyDescent="0.3">
      <c r="A399">
        <v>36</v>
      </c>
      <c r="B399" s="41">
        <v>0.1</v>
      </c>
      <c r="C399">
        <v>1.06</v>
      </c>
      <c r="D399">
        <f t="shared" si="36"/>
        <v>-0.23999999999999988</v>
      </c>
      <c r="E399">
        <f t="shared" si="37"/>
        <v>0.72000000000000064</v>
      </c>
      <c r="F399" s="131">
        <f t="shared" si="38"/>
        <v>-5759.9999999999964</v>
      </c>
      <c r="G399" s="131">
        <f t="shared" si="39"/>
        <v>-5760.0000000000027</v>
      </c>
      <c r="H399" s="131">
        <f t="shared" si="40"/>
        <v>-276479999.99999982</v>
      </c>
      <c r="I399" s="131">
        <f t="shared" si="41"/>
        <v>-138240000.00000006</v>
      </c>
    </row>
    <row r="400" spans="1:9" x14ac:dyDescent="0.3">
      <c r="A400">
        <v>37</v>
      </c>
      <c r="B400" s="41">
        <v>0.1</v>
      </c>
      <c r="C400">
        <v>1.1000000000000001</v>
      </c>
      <c r="D400">
        <f t="shared" si="36"/>
        <v>0</v>
      </c>
      <c r="E400">
        <f t="shared" si="37"/>
        <v>0.96000000000000074</v>
      </c>
      <c r="F400" s="131">
        <f t="shared" si="38"/>
        <v>5759.9999999999964</v>
      </c>
      <c r="G400" s="131">
        <f t="shared" si="39"/>
        <v>5760.0000000000027</v>
      </c>
      <c r="H400" s="131">
        <f t="shared" si="40"/>
        <v>276479999.99999982</v>
      </c>
      <c r="I400" s="131">
        <f t="shared" si="41"/>
        <v>276480000.00000012</v>
      </c>
    </row>
    <row r="401" spans="1:9" x14ac:dyDescent="0.3">
      <c r="A401">
        <v>38</v>
      </c>
      <c r="B401">
        <v>0.09</v>
      </c>
      <c r="C401">
        <v>1.1499999999999999</v>
      </c>
      <c r="D401">
        <f t="shared" si="36"/>
        <v>-0.24000000000000019</v>
      </c>
      <c r="E401">
        <f t="shared" si="37"/>
        <v>1.1999999999999955</v>
      </c>
      <c r="F401" s="131">
        <f t="shared" si="38"/>
        <v>-5760.0000000000036</v>
      </c>
      <c r="G401" s="131">
        <f t="shared" si="39"/>
        <v>5759.9999999998745</v>
      </c>
      <c r="H401" s="131">
        <f t="shared" si="40"/>
        <v>-276479999.99999994</v>
      </c>
      <c r="I401" s="131">
        <f t="shared" si="41"/>
        <v>-3.0777300707995887E-6</v>
      </c>
    </row>
    <row r="402" spans="1:9" x14ac:dyDescent="0.3">
      <c r="A402">
        <v>39</v>
      </c>
      <c r="B402">
        <v>0.09</v>
      </c>
      <c r="C402">
        <v>1.19</v>
      </c>
      <c r="D402">
        <f t="shared" si="36"/>
        <v>0</v>
      </c>
      <c r="E402">
        <f t="shared" si="37"/>
        <v>0.96000000000000074</v>
      </c>
      <c r="F402" s="131">
        <f t="shared" si="38"/>
        <v>5760.0000000000036</v>
      </c>
      <c r="G402" s="131">
        <f t="shared" si="39"/>
        <v>-5759.9999999998745</v>
      </c>
      <c r="H402" s="131">
        <f t="shared" si="40"/>
        <v>276480000.00000018</v>
      </c>
      <c r="I402" s="131">
        <f t="shared" si="41"/>
        <v>-276479999.99999398</v>
      </c>
    </row>
    <row r="403" spans="1:9" x14ac:dyDescent="0.3">
      <c r="A403">
        <v>40</v>
      </c>
      <c r="B403">
        <v>0.08</v>
      </c>
      <c r="C403">
        <v>1.24</v>
      </c>
      <c r="D403">
        <f t="shared" si="36"/>
        <v>-0.23999999999999988</v>
      </c>
      <c r="E403">
        <f t="shared" si="37"/>
        <v>1.2000000000000011</v>
      </c>
      <c r="F403" s="131">
        <f t="shared" si="38"/>
        <v>-5759.9999999999964</v>
      </c>
      <c r="G403" s="131">
        <f t="shared" si="39"/>
        <v>5760.0000000000073</v>
      </c>
      <c r="H403" s="131">
        <f t="shared" si="40"/>
        <v>-276479999.99999994</v>
      </c>
      <c r="I403" s="131">
        <f t="shared" si="41"/>
        <v>276479999.99999714</v>
      </c>
    </row>
    <row r="404" spans="1:9" x14ac:dyDescent="0.3">
      <c r="A404">
        <v>41</v>
      </c>
      <c r="B404">
        <v>0.08</v>
      </c>
      <c r="C404">
        <v>1.29</v>
      </c>
      <c r="D404">
        <f t="shared" si="36"/>
        <v>0</v>
      </c>
      <c r="E404">
        <f t="shared" si="37"/>
        <v>1.2000000000000011</v>
      </c>
      <c r="F404" s="131">
        <f t="shared" si="38"/>
        <v>5759.9999999999964</v>
      </c>
      <c r="G404" s="131">
        <f t="shared" si="39"/>
        <v>0</v>
      </c>
      <c r="H404" s="131">
        <f t="shared" si="40"/>
        <v>276479999.99999982</v>
      </c>
      <c r="I404" s="131">
        <f t="shared" si="41"/>
        <v>-138240000.00000015</v>
      </c>
    </row>
    <row r="405" spans="1:9" x14ac:dyDescent="0.3">
      <c r="A405">
        <v>42</v>
      </c>
      <c r="B405">
        <v>7.0000000000000007E-2</v>
      </c>
      <c r="C405">
        <v>1.34</v>
      </c>
      <c r="D405">
        <f t="shared" si="36"/>
        <v>-0.23999999999999988</v>
      </c>
      <c r="E405">
        <f t="shared" si="37"/>
        <v>1.2000000000000011</v>
      </c>
      <c r="F405" s="131">
        <f t="shared" si="38"/>
        <v>-5759.9999999999964</v>
      </c>
      <c r="G405" s="131">
        <f t="shared" si="39"/>
        <v>0</v>
      </c>
      <c r="H405" s="131">
        <f t="shared" si="40"/>
        <v>-276479999.99999982</v>
      </c>
      <c r="I405" s="131">
        <f t="shared" si="41"/>
        <v>0</v>
      </c>
    </row>
    <row r="406" spans="1:9" x14ac:dyDescent="0.3">
      <c r="A406">
        <v>43</v>
      </c>
      <c r="B406">
        <v>7.0000000000000007E-2</v>
      </c>
      <c r="C406">
        <v>1.39</v>
      </c>
      <c r="D406">
        <f t="shared" si="36"/>
        <v>0</v>
      </c>
      <c r="E406">
        <f t="shared" si="37"/>
        <v>1.1999999999999955</v>
      </c>
      <c r="F406" s="131">
        <f t="shared" si="38"/>
        <v>5759.9999999999964</v>
      </c>
      <c r="G406" s="131">
        <f t="shared" si="39"/>
        <v>-1.3322676295501878E-10</v>
      </c>
      <c r="H406" s="131">
        <f t="shared" si="40"/>
        <v>276479999.99999982</v>
      </c>
      <c r="I406" s="131">
        <f t="shared" si="41"/>
        <v>-3.1974423109204504E-6</v>
      </c>
    </row>
    <row r="407" spans="1:9" x14ac:dyDescent="0.3">
      <c r="A407">
        <v>44</v>
      </c>
      <c r="B407">
        <v>7.0000000000000007E-2</v>
      </c>
      <c r="C407">
        <v>1.45</v>
      </c>
      <c r="D407">
        <f t="shared" si="36"/>
        <v>0</v>
      </c>
      <c r="E407">
        <f t="shared" si="37"/>
        <v>1.4400000000000013</v>
      </c>
      <c r="F407" s="131">
        <f t="shared" si="38"/>
        <v>0</v>
      </c>
      <c r="G407" s="131">
        <f t="shared" si="39"/>
        <v>5760.0000000001373</v>
      </c>
      <c r="H407" s="131">
        <f t="shared" si="40"/>
        <v>-138239999.99999991</v>
      </c>
      <c r="I407" s="131">
        <f t="shared" si="41"/>
        <v>138240000.00000647</v>
      </c>
    </row>
    <row r="408" spans="1:9" x14ac:dyDescent="0.3">
      <c r="A408">
        <v>45</v>
      </c>
      <c r="B408">
        <v>7.0000000000000007E-2</v>
      </c>
      <c r="C408">
        <v>1.5</v>
      </c>
      <c r="D408">
        <f t="shared" si="36"/>
        <v>0</v>
      </c>
      <c r="E408">
        <f t="shared" si="37"/>
        <v>1.2000000000000011</v>
      </c>
      <c r="F408" s="131">
        <f t="shared" si="38"/>
        <v>0</v>
      </c>
      <c r="G408" s="131">
        <f t="shared" si="39"/>
        <v>-5760.0000000000045</v>
      </c>
      <c r="H408" s="131">
        <f t="shared" si="40"/>
        <v>0</v>
      </c>
      <c r="I408" s="131">
        <f t="shared" si="41"/>
        <v>-276480000.0000034</v>
      </c>
    </row>
    <row r="409" spans="1:9" x14ac:dyDescent="0.3">
      <c r="A409">
        <v>46</v>
      </c>
      <c r="B409">
        <v>7.0000000000000007E-2</v>
      </c>
      <c r="C409">
        <v>1.56</v>
      </c>
      <c r="D409">
        <f t="shared" si="36"/>
        <v>0</v>
      </c>
      <c r="E409">
        <f t="shared" si="37"/>
        <v>1.4400000000000013</v>
      </c>
      <c r="F409" s="131">
        <f t="shared" si="38"/>
        <v>0</v>
      </c>
      <c r="G409" s="131">
        <f t="shared" si="39"/>
        <v>5760.0000000000045</v>
      </c>
      <c r="H409" s="131">
        <f t="shared" si="40"/>
        <v>0</v>
      </c>
      <c r="I409" s="131">
        <f t="shared" si="41"/>
        <v>276480000.00000024</v>
      </c>
    </row>
    <row r="410" spans="1:9" x14ac:dyDescent="0.3">
      <c r="A410">
        <v>47</v>
      </c>
      <c r="B410">
        <v>7.0000000000000007E-2</v>
      </c>
      <c r="C410">
        <v>1.61</v>
      </c>
      <c r="D410">
        <f t="shared" si="36"/>
        <v>0</v>
      </c>
      <c r="E410">
        <f t="shared" si="37"/>
        <v>1.2000000000000011</v>
      </c>
      <c r="F410" s="131">
        <f t="shared" si="38"/>
        <v>0</v>
      </c>
      <c r="G410" s="131">
        <f t="shared" si="39"/>
        <v>-5760.0000000000045</v>
      </c>
      <c r="H410" s="131">
        <f t="shared" si="40"/>
        <v>0</v>
      </c>
      <c r="I410" s="131">
        <f t="shared" si="41"/>
        <v>-276480000.00000024</v>
      </c>
    </row>
    <row r="411" spans="1:9" x14ac:dyDescent="0.3">
      <c r="A411">
        <v>48</v>
      </c>
      <c r="B411">
        <v>0.06</v>
      </c>
      <c r="C411">
        <v>1.67</v>
      </c>
      <c r="D411">
        <f t="shared" si="36"/>
        <v>-0.24000000000000019</v>
      </c>
      <c r="E411">
        <f t="shared" si="37"/>
        <v>1.4399999999999957</v>
      </c>
      <c r="F411" s="131">
        <f t="shared" si="38"/>
        <v>-5760.0000000000036</v>
      </c>
      <c r="G411" s="131">
        <f t="shared" si="39"/>
        <v>5759.9999999998718</v>
      </c>
      <c r="H411" s="131">
        <f t="shared" si="40"/>
        <v>-138240000.00000009</v>
      </c>
      <c r="I411" s="131">
        <f t="shared" si="41"/>
        <v>276479999.99999702</v>
      </c>
    </row>
    <row r="412" spans="1:9" x14ac:dyDescent="0.3">
      <c r="A412">
        <v>49</v>
      </c>
      <c r="B412">
        <v>0.06</v>
      </c>
      <c r="C412">
        <v>1.73</v>
      </c>
      <c r="D412">
        <f t="shared" si="36"/>
        <v>0</v>
      </c>
      <c r="E412">
        <f t="shared" si="37"/>
        <v>1.4400000000000013</v>
      </c>
      <c r="F412" s="131">
        <f t="shared" si="38"/>
        <v>5760.0000000000036</v>
      </c>
      <c r="G412" s="131">
        <f t="shared" si="39"/>
        <v>1.3322676295501878E-10</v>
      </c>
      <c r="H412" s="131">
        <f t="shared" si="40"/>
        <v>276480000.00000018</v>
      </c>
      <c r="I412" s="131">
        <f t="shared" si="41"/>
        <v>-138239999.99999371</v>
      </c>
    </row>
    <row r="413" spans="1:9" x14ac:dyDescent="0.3">
      <c r="A413">
        <v>50</v>
      </c>
      <c r="B413">
        <v>0.06</v>
      </c>
      <c r="C413">
        <v>1.8</v>
      </c>
      <c r="D413">
        <f t="shared" si="36"/>
        <v>0</v>
      </c>
      <c r="E413">
        <f t="shared" si="37"/>
        <v>1.6800000000000013</v>
      </c>
      <c r="F413" s="131">
        <f t="shared" si="38"/>
        <v>0</v>
      </c>
      <c r="G413" s="131">
        <f t="shared" si="39"/>
        <v>5759.9999999999991</v>
      </c>
      <c r="H413" s="131">
        <f t="shared" si="40"/>
        <v>-138240000.00000009</v>
      </c>
      <c r="I413" s="131">
        <f t="shared" si="41"/>
        <v>138239999.99999678</v>
      </c>
    </row>
    <row r="414" spans="1:9" x14ac:dyDescent="0.3">
      <c r="A414">
        <v>51</v>
      </c>
      <c r="B414">
        <v>0.06</v>
      </c>
      <c r="C414">
        <v>1.85</v>
      </c>
      <c r="D414">
        <f t="shared" si="36"/>
        <v>0</v>
      </c>
      <c r="E414">
        <f t="shared" si="37"/>
        <v>1.2000000000000011</v>
      </c>
      <c r="F414" s="131">
        <f t="shared" si="38"/>
        <v>0</v>
      </c>
      <c r="G414" s="131">
        <f t="shared" si="39"/>
        <v>-11520.000000000005</v>
      </c>
      <c r="H414" s="131">
        <f t="shared" si="40"/>
        <v>0</v>
      </c>
      <c r="I414" s="131">
        <f t="shared" si="41"/>
        <v>-414720000.00000006</v>
      </c>
    </row>
    <row r="415" spans="1:9" x14ac:dyDescent="0.3">
      <c r="A415">
        <v>52</v>
      </c>
      <c r="B415">
        <v>0.06</v>
      </c>
      <c r="C415">
        <v>1.91</v>
      </c>
      <c r="D415">
        <f t="shared" si="36"/>
        <v>0</v>
      </c>
      <c r="E415">
        <f t="shared" si="37"/>
        <v>1.4399999999999957</v>
      </c>
      <c r="F415" s="131">
        <f t="shared" si="38"/>
        <v>0</v>
      </c>
      <c r="G415" s="131">
        <f t="shared" si="39"/>
        <v>5759.9999999998718</v>
      </c>
      <c r="H415" s="131">
        <f t="shared" si="40"/>
        <v>0</v>
      </c>
      <c r="I415" s="131">
        <f t="shared" si="41"/>
        <v>414719999.99999702</v>
      </c>
    </row>
    <row r="416" spans="1:9" x14ac:dyDescent="0.3">
      <c r="A416">
        <v>53</v>
      </c>
      <c r="B416">
        <v>0.06</v>
      </c>
      <c r="C416">
        <v>1.98</v>
      </c>
      <c r="D416">
        <f t="shared" si="36"/>
        <v>0</v>
      </c>
      <c r="E416">
        <f t="shared" si="37"/>
        <v>1.6800000000000013</v>
      </c>
      <c r="F416" s="131">
        <f t="shared" si="38"/>
        <v>0</v>
      </c>
      <c r="G416" s="131">
        <f t="shared" si="39"/>
        <v>5760.0000000001328</v>
      </c>
      <c r="H416" s="131">
        <f t="shared" si="40"/>
        <v>0</v>
      </c>
      <c r="I416" s="131">
        <f t="shared" si="41"/>
        <v>6.2645995058119289E-6</v>
      </c>
    </row>
    <row r="417" spans="1:9" x14ac:dyDescent="0.3">
      <c r="A417">
        <v>54</v>
      </c>
      <c r="B417">
        <v>0.06</v>
      </c>
      <c r="C417">
        <v>2.06</v>
      </c>
      <c r="D417">
        <f t="shared" si="36"/>
        <v>0</v>
      </c>
      <c r="E417">
        <f t="shared" si="37"/>
        <v>1.9200000000000015</v>
      </c>
      <c r="F417" s="131">
        <f t="shared" si="38"/>
        <v>0</v>
      </c>
      <c r="G417" s="131">
        <f t="shared" si="39"/>
        <v>5760.0000000000045</v>
      </c>
      <c r="H417" s="131">
        <f t="shared" si="40"/>
        <v>0</v>
      </c>
      <c r="I417" s="131">
        <f t="shared" si="41"/>
        <v>-3.0777300707995887E-6</v>
      </c>
    </row>
    <row r="418" spans="1:9" x14ac:dyDescent="0.3">
      <c r="A418">
        <v>55</v>
      </c>
      <c r="B418">
        <v>0.06</v>
      </c>
      <c r="C418">
        <v>2.13</v>
      </c>
      <c r="D418">
        <f t="shared" si="36"/>
        <v>0</v>
      </c>
      <c r="E418">
        <f t="shared" si="37"/>
        <v>1.6799999999999962</v>
      </c>
      <c r="F418" s="131">
        <f t="shared" si="38"/>
        <v>0</v>
      </c>
      <c r="G418" s="131">
        <f t="shared" si="39"/>
        <v>-5760.0000000001273</v>
      </c>
      <c r="H418" s="131">
        <f t="shared" si="40"/>
        <v>0</v>
      </c>
      <c r="I418" s="131">
        <f t="shared" si="41"/>
        <v>-276480000.00000316</v>
      </c>
    </row>
    <row r="419" spans="1:9" x14ac:dyDescent="0.3">
      <c r="A419">
        <v>56</v>
      </c>
      <c r="B419">
        <v>0.06</v>
      </c>
      <c r="C419">
        <v>2.2000000000000002</v>
      </c>
      <c r="D419">
        <f t="shared" si="36"/>
        <v>0</v>
      </c>
      <c r="E419">
        <f t="shared" si="37"/>
        <v>1.6800000000000064</v>
      </c>
      <c r="F419" s="131">
        <f t="shared" si="38"/>
        <v>0</v>
      </c>
      <c r="G419" s="131">
        <f t="shared" si="39"/>
        <v>2.4513724383723456E-10</v>
      </c>
      <c r="H419" s="131">
        <f t="shared" si="40"/>
        <v>0</v>
      </c>
      <c r="I419" s="131">
        <f t="shared" si="41"/>
        <v>138240000.00000894</v>
      </c>
    </row>
    <row r="420" spans="1:9" x14ac:dyDescent="0.3">
      <c r="A420">
        <v>57</v>
      </c>
      <c r="B420">
        <v>0.06</v>
      </c>
      <c r="C420">
        <v>2.2599999999999998</v>
      </c>
      <c r="D420">
        <f t="shared" si="36"/>
        <v>0</v>
      </c>
      <c r="E420">
        <f t="shared" si="37"/>
        <v>1.4399999999999906</v>
      </c>
      <c r="F420" s="131">
        <f t="shared" si="38"/>
        <v>0</v>
      </c>
      <c r="G420" s="131">
        <f t="shared" si="39"/>
        <v>-5760.0000000003783</v>
      </c>
      <c r="H420" s="131">
        <f t="shared" si="40"/>
        <v>0</v>
      </c>
      <c r="I420" s="131">
        <f t="shared" si="41"/>
        <v>-138240000.00001496</v>
      </c>
    </row>
    <row r="421" spans="1:9" x14ac:dyDescent="0.3">
      <c r="A421">
        <v>58</v>
      </c>
      <c r="B421" s="41">
        <v>0.05</v>
      </c>
      <c r="C421">
        <v>2.3199999999999998</v>
      </c>
      <c r="D421">
        <f t="shared" si="36"/>
        <v>-0.23999999999999988</v>
      </c>
      <c r="E421">
        <f t="shared" si="37"/>
        <v>1.4400000000000013</v>
      </c>
      <c r="F421" s="131">
        <f t="shared" si="38"/>
        <v>-5759.9999999999964</v>
      </c>
      <c r="G421" s="131">
        <f t="shared" si="39"/>
        <v>2.5579538487363607E-10</v>
      </c>
      <c r="H421" s="131">
        <f t="shared" si="40"/>
        <v>-138239999.99999991</v>
      </c>
      <c r="I421" s="131">
        <f t="shared" si="41"/>
        <v>138240000.0000152</v>
      </c>
    </row>
    <row r="422" spans="1:9" x14ac:dyDescent="0.3">
      <c r="A422">
        <v>59</v>
      </c>
      <c r="B422" s="41">
        <v>0.05</v>
      </c>
      <c r="C422">
        <v>2.41</v>
      </c>
      <c r="D422">
        <f t="shared" si="36"/>
        <v>0</v>
      </c>
      <c r="E422">
        <f t="shared" si="37"/>
        <v>2.1600000000000072</v>
      </c>
      <c r="F422" s="131">
        <f t="shared" si="38"/>
        <v>5759.9999999999964</v>
      </c>
      <c r="G422" s="131">
        <f t="shared" si="39"/>
        <v>17280.000000000142</v>
      </c>
      <c r="H422" s="131">
        <f t="shared" si="40"/>
        <v>276479999.99999982</v>
      </c>
      <c r="I422" s="131">
        <f t="shared" si="41"/>
        <v>414719999.99999726</v>
      </c>
    </row>
    <row r="423" spans="1:9" x14ac:dyDescent="0.3">
      <c r="A423">
        <v>60</v>
      </c>
      <c r="B423" s="41">
        <v>0.05</v>
      </c>
      <c r="C423">
        <v>2.5</v>
      </c>
      <c r="D423">
        <f t="shared" si="36"/>
        <v>0</v>
      </c>
      <c r="E423">
        <f t="shared" si="37"/>
        <v>2.1599999999999966</v>
      </c>
      <c r="F423" s="131">
        <f t="shared" si="38"/>
        <v>0</v>
      </c>
      <c r="G423" s="131">
        <f t="shared" si="39"/>
        <v>-2.5579538487363607E-10</v>
      </c>
      <c r="H423" s="131">
        <f t="shared" si="40"/>
        <v>-138239999.99999991</v>
      </c>
      <c r="I423" s="131">
        <f t="shared" si="41"/>
        <v>-414720000.00000954</v>
      </c>
    </row>
    <row r="424" spans="1:9" x14ac:dyDescent="0.3">
      <c r="A424">
        <v>61</v>
      </c>
      <c r="B424" s="41">
        <v>0.05</v>
      </c>
      <c r="C424">
        <v>2.58</v>
      </c>
      <c r="D424">
        <f t="shared" si="36"/>
        <v>0</v>
      </c>
      <c r="E424">
        <f t="shared" si="37"/>
        <v>1.9200000000000015</v>
      </c>
      <c r="F424" s="131">
        <f t="shared" si="38"/>
        <v>0</v>
      </c>
      <c r="G424" s="131">
        <f t="shared" si="39"/>
        <v>-5759.9999999998818</v>
      </c>
      <c r="H424" s="131">
        <f t="shared" si="40"/>
        <v>0</v>
      </c>
      <c r="I424" s="131">
        <f t="shared" si="41"/>
        <v>-138239999.999991</v>
      </c>
    </row>
    <row r="425" spans="1:9" x14ac:dyDescent="0.3">
      <c r="A425">
        <v>62</v>
      </c>
      <c r="B425" s="41">
        <v>0.05</v>
      </c>
      <c r="C425">
        <v>2.67</v>
      </c>
      <c r="D425">
        <f t="shared" si="36"/>
        <v>0</v>
      </c>
      <c r="E425">
        <f t="shared" si="37"/>
        <v>2.1599999999999966</v>
      </c>
      <c r="F425" s="131">
        <f t="shared" si="38"/>
        <v>0</v>
      </c>
      <c r="G425" s="131">
        <f t="shared" si="39"/>
        <v>5759.9999999998818</v>
      </c>
      <c r="H425" s="131">
        <f t="shared" si="40"/>
        <v>0</v>
      </c>
      <c r="I425" s="131">
        <f t="shared" si="41"/>
        <v>276479999.99999434</v>
      </c>
    </row>
    <row r="426" spans="1:9" x14ac:dyDescent="0.3">
      <c r="A426">
        <v>63</v>
      </c>
      <c r="B426" s="41">
        <v>0.05</v>
      </c>
      <c r="C426">
        <v>2.74</v>
      </c>
      <c r="D426">
        <f t="shared" si="36"/>
        <v>0</v>
      </c>
      <c r="E426">
        <f t="shared" si="37"/>
        <v>1.6800000000000064</v>
      </c>
      <c r="F426" s="131">
        <f t="shared" si="38"/>
        <v>0</v>
      </c>
      <c r="G426" s="131">
        <f t="shared" si="39"/>
        <v>-11519.999999999764</v>
      </c>
      <c r="H426" s="131">
        <f t="shared" si="40"/>
        <v>0</v>
      </c>
      <c r="I426" s="131">
        <f t="shared" si="41"/>
        <v>-414719999.99999142</v>
      </c>
    </row>
    <row r="427" spans="1:9" x14ac:dyDescent="0.3">
      <c r="A427">
        <v>64</v>
      </c>
      <c r="B427" s="41">
        <v>0.05</v>
      </c>
      <c r="C427">
        <v>2.81</v>
      </c>
      <c r="D427">
        <f t="shared" si="36"/>
        <v>0</v>
      </c>
      <c r="E427">
        <f t="shared" si="37"/>
        <v>1.6799999999999962</v>
      </c>
      <c r="F427" s="131">
        <f t="shared" si="38"/>
        <v>0</v>
      </c>
      <c r="G427" s="131">
        <f t="shared" si="39"/>
        <v>-2.4513724383723456E-10</v>
      </c>
      <c r="H427" s="131">
        <f t="shared" si="40"/>
        <v>0</v>
      </c>
      <c r="I427" s="131">
        <f t="shared" si="41"/>
        <v>276479999.99998844</v>
      </c>
    </row>
    <row r="428" spans="1:9" x14ac:dyDescent="0.3">
      <c r="A428">
        <v>65</v>
      </c>
      <c r="B428" s="41">
        <v>0.05</v>
      </c>
      <c r="C428">
        <v>2.9</v>
      </c>
      <c r="D428">
        <f t="shared" si="36"/>
        <v>0</v>
      </c>
      <c r="E428">
        <f t="shared" si="37"/>
        <v>2.1599999999999966</v>
      </c>
      <c r="F428" s="131">
        <f t="shared" si="38"/>
        <v>0</v>
      </c>
      <c r="G428" s="131">
        <f t="shared" si="39"/>
        <v>11520.000000000009</v>
      </c>
      <c r="H428" s="131">
        <f t="shared" si="40"/>
        <v>0</v>
      </c>
      <c r="I428" s="131">
        <f t="shared" si="41"/>
        <v>276480000.00000614</v>
      </c>
    </row>
    <row r="429" spans="1:9" x14ac:dyDescent="0.3">
      <c r="A429">
        <v>66</v>
      </c>
      <c r="B429" s="41">
        <v>0.05</v>
      </c>
      <c r="C429">
        <v>3</v>
      </c>
      <c r="D429">
        <f t="shared" si="36"/>
        <v>0</v>
      </c>
      <c r="E429">
        <f t="shared" si="37"/>
        <v>2.4000000000000021</v>
      </c>
      <c r="F429" s="131">
        <f t="shared" si="38"/>
        <v>0</v>
      </c>
      <c r="G429" s="131">
        <f t="shared" si="39"/>
        <v>5760.0000000001328</v>
      </c>
      <c r="H429" s="131">
        <f t="shared" si="40"/>
        <v>0</v>
      </c>
      <c r="I429" s="131">
        <f t="shared" si="41"/>
        <v>-138239999.99999702</v>
      </c>
    </row>
    <row r="430" spans="1:9" x14ac:dyDescent="0.3">
      <c r="A430">
        <v>67</v>
      </c>
      <c r="B430" s="41">
        <v>0.05</v>
      </c>
      <c r="C430">
        <v>3.09</v>
      </c>
      <c r="D430">
        <f t="shared" si="36"/>
        <v>0</v>
      </c>
      <c r="E430">
        <f t="shared" si="37"/>
        <v>2.1599999999999966</v>
      </c>
      <c r="F430" s="131">
        <f t="shared" si="38"/>
        <v>0</v>
      </c>
      <c r="G430" s="131">
        <f t="shared" si="39"/>
        <v>-5760.0000000001328</v>
      </c>
      <c r="H430" s="131">
        <f t="shared" si="40"/>
        <v>0</v>
      </c>
      <c r="I430" s="131">
        <f t="shared" si="41"/>
        <v>-276480000.00000638</v>
      </c>
    </row>
    <row r="431" spans="1:9" x14ac:dyDescent="0.3">
      <c r="A431">
        <v>68</v>
      </c>
      <c r="B431" s="41">
        <v>0.04</v>
      </c>
      <c r="C431">
        <v>3.19</v>
      </c>
      <c r="D431">
        <f t="shared" si="36"/>
        <v>-0.24000000000000007</v>
      </c>
      <c r="E431">
        <f t="shared" si="37"/>
        <v>2.4000000000000021</v>
      </c>
      <c r="F431" s="131">
        <f t="shared" si="38"/>
        <v>-5760.0000000000018</v>
      </c>
      <c r="G431" s="131">
        <f t="shared" si="39"/>
        <v>5760.0000000001328</v>
      </c>
      <c r="H431" s="131">
        <f t="shared" si="40"/>
        <v>-138240000.00000003</v>
      </c>
      <c r="I431" s="131">
        <f t="shared" si="41"/>
        <v>276480000.00000638</v>
      </c>
    </row>
    <row r="432" spans="1:9" x14ac:dyDescent="0.3">
      <c r="A432">
        <v>69</v>
      </c>
      <c r="B432" s="41">
        <v>0.04</v>
      </c>
      <c r="C432">
        <v>3.28</v>
      </c>
      <c r="D432">
        <f t="shared" si="36"/>
        <v>0</v>
      </c>
      <c r="E432">
        <f t="shared" si="37"/>
        <v>2.1599999999999966</v>
      </c>
      <c r="F432" s="131">
        <f t="shared" si="38"/>
        <v>5760.0000000000018</v>
      </c>
      <c r="G432" s="131">
        <f t="shared" si="39"/>
        <v>-5760.0000000001328</v>
      </c>
      <c r="H432" s="131">
        <f t="shared" si="40"/>
        <v>276480000.00000006</v>
      </c>
      <c r="I432" s="131">
        <f t="shared" si="41"/>
        <v>-276480000.00000638</v>
      </c>
    </row>
    <row r="433" spans="1:9" x14ac:dyDescent="0.3">
      <c r="A433">
        <v>70</v>
      </c>
      <c r="B433" s="41">
        <v>0.04</v>
      </c>
      <c r="C433">
        <v>3.38</v>
      </c>
      <c r="D433">
        <f t="shared" si="36"/>
        <v>0</v>
      </c>
      <c r="E433">
        <f t="shared" si="37"/>
        <v>2.4000000000000021</v>
      </c>
      <c r="F433" s="131">
        <f t="shared" si="38"/>
        <v>0</v>
      </c>
      <c r="G433" s="131">
        <f t="shared" si="39"/>
        <v>5760.0000000001328</v>
      </c>
      <c r="H433" s="131">
        <f t="shared" si="40"/>
        <v>-138240000.00000003</v>
      </c>
      <c r="I433" s="131">
        <f t="shared" si="41"/>
        <v>276480000.00000638</v>
      </c>
    </row>
    <row r="434" spans="1:9" x14ac:dyDescent="0.3">
      <c r="A434">
        <v>71</v>
      </c>
      <c r="B434" s="41">
        <v>0.04</v>
      </c>
      <c r="C434">
        <v>3.47</v>
      </c>
      <c r="D434">
        <f t="shared" si="36"/>
        <v>0</v>
      </c>
      <c r="E434">
        <f t="shared" si="37"/>
        <v>2.1600000000000072</v>
      </c>
      <c r="F434" s="131">
        <f t="shared" si="38"/>
        <v>0</v>
      </c>
      <c r="G434" s="131">
        <f t="shared" si="39"/>
        <v>-5759.9999999998763</v>
      </c>
      <c r="H434" s="131">
        <f t="shared" si="40"/>
        <v>0</v>
      </c>
      <c r="I434" s="131">
        <f t="shared" si="41"/>
        <v>-276480000.00000024</v>
      </c>
    </row>
    <row r="435" spans="1:9" x14ac:dyDescent="0.3">
      <c r="A435">
        <v>72</v>
      </c>
      <c r="B435" s="41">
        <v>0.04</v>
      </c>
      <c r="C435">
        <v>3.56</v>
      </c>
      <c r="D435">
        <f t="shared" si="36"/>
        <v>0</v>
      </c>
      <c r="E435">
        <f t="shared" si="37"/>
        <v>2.1599999999999966</v>
      </c>
      <c r="F435" s="131">
        <f t="shared" si="38"/>
        <v>0</v>
      </c>
      <c r="G435" s="131">
        <f t="shared" si="39"/>
        <v>-2.5579538487363607E-10</v>
      </c>
      <c r="H435" s="131">
        <f t="shared" si="40"/>
        <v>0</v>
      </c>
      <c r="I435" s="131">
        <f t="shared" si="41"/>
        <v>138239999.99999088</v>
      </c>
    </row>
    <row r="436" spans="1:9" x14ac:dyDescent="0.3">
      <c r="A436">
        <v>73</v>
      </c>
      <c r="B436" s="41">
        <v>0.04</v>
      </c>
      <c r="C436">
        <v>3.66</v>
      </c>
      <c r="D436">
        <f t="shared" si="36"/>
        <v>0</v>
      </c>
      <c r="E436">
        <f t="shared" si="37"/>
        <v>2.4000000000000021</v>
      </c>
      <c r="F436" s="131">
        <f t="shared" si="38"/>
        <v>0</v>
      </c>
      <c r="G436" s="131">
        <f t="shared" si="39"/>
        <v>5760.0000000001328</v>
      </c>
      <c r="H436" s="131">
        <f t="shared" si="40"/>
        <v>0</v>
      </c>
      <c r="I436" s="131">
        <f t="shared" si="41"/>
        <v>138240000.00000933</v>
      </c>
    </row>
    <row r="437" spans="1:9" x14ac:dyDescent="0.3">
      <c r="A437">
        <v>74</v>
      </c>
      <c r="B437" s="41">
        <v>0.04</v>
      </c>
      <c r="C437">
        <v>3.77</v>
      </c>
      <c r="D437">
        <f t="shared" si="36"/>
        <v>0</v>
      </c>
      <c r="E437">
        <f t="shared" si="37"/>
        <v>2.639999999999997</v>
      </c>
      <c r="F437" s="131">
        <f t="shared" si="38"/>
        <v>0</v>
      </c>
      <c r="G437" s="131">
        <f t="shared" si="39"/>
        <v>5759.9999999998763</v>
      </c>
      <c r="H437" s="131">
        <f t="shared" si="40"/>
        <v>0</v>
      </c>
      <c r="I437" s="131">
        <f t="shared" si="41"/>
        <v>-6.1554601415991775E-6</v>
      </c>
    </row>
    <row r="438" spans="1:9" x14ac:dyDescent="0.3">
      <c r="A438">
        <v>75</v>
      </c>
      <c r="B438" s="41">
        <v>0.04</v>
      </c>
      <c r="C438">
        <v>3.89</v>
      </c>
      <c r="D438">
        <f t="shared" si="36"/>
        <v>0</v>
      </c>
      <c r="E438">
        <f t="shared" si="37"/>
        <v>2.8800000000000026</v>
      </c>
      <c r="F438" s="131">
        <f t="shared" si="38"/>
        <v>0</v>
      </c>
      <c r="G438" s="131">
        <f t="shared" si="39"/>
        <v>5760.0000000001328</v>
      </c>
      <c r="H438" s="131">
        <f t="shared" si="40"/>
        <v>0</v>
      </c>
      <c r="I438" s="131">
        <f t="shared" si="41"/>
        <v>6.1554601415991775E-6</v>
      </c>
    </row>
    <row r="439" spans="1:9" x14ac:dyDescent="0.3">
      <c r="A439">
        <v>76</v>
      </c>
      <c r="B439" s="41">
        <v>0.04</v>
      </c>
      <c r="C439">
        <v>4.0199999999999996</v>
      </c>
      <c r="D439">
        <f t="shared" si="36"/>
        <v>0</v>
      </c>
      <c r="E439">
        <f t="shared" si="37"/>
        <v>3.1199999999999863</v>
      </c>
      <c r="F439" s="131">
        <f t="shared" si="38"/>
        <v>0</v>
      </c>
      <c r="G439" s="131">
        <f t="shared" si="39"/>
        <v>5759.9999999996098</v>
      </c>
      <c r="H439" s="131">
        <f t="shared" si="40"/>
        <v>0</v>
      </c>
      <c r="I439" s="131">
        <f t="shared" si="41"/>
        <v>-1.255102688446641E-5</v>
      </c>
    </row>
    <row r="440" spans="1:9" x14ac:dyDescent="0.3">
      <c r="A440">
        <v>77</v>
      </c>
      <c r="B440" s="41">
        <v>0.04</v>
      </c>
      <c r="C440">
        <v>4.1100000000000003</v>
      </c>
      <c r="D440">
        <f t="shared" si="36"/>
        <v>0</v>
      </c>
      <c r="E440">
        <f t="shared" si="37"/>
        <v>2.1600000000000179</v>
      </c>
      <c r="F440" s="131">
        <f t="shared" si="38"/>
        <v>0</v>
      </c>
      <c r="G440" s="131">
        <f t="shared" si="39"/>
        <v>-23039.999999999243</v>
      </c>
      <c r="H440" s="131">
        <f t="shared" si="40"/>
        <v>0</v>
      </c>
      <c r="I440" s="131">
        <f t="shared" si="41"/>
        <v>-691199999.99997246</v>
      </c>
    </row>
    <row r="441" spans="1:9" x14ac:dyDescent="0.3">
      <c r="A441">
        <v>78</v>
      </c>
      <c r="B441" s="41">
        <v>0.04</v>
      </c>
      <c r="C441">
        <v>4.21</v>
      </c>
      <c r="D441">
        <f t="shared" si="36"/>
        <v>0</v>
      </c>
      <c r="E441">
        <f t="shared" si="37"/>
        <v>2.399999999999991</v>
      </c>
      <c r="F441" s="131">
        <f t="shared" si="38"/>
        <v>0</v>
      </c>
      <c r="G441" s="131">
        <f t="shared" si="39"/>
        <v>5759.9999999993543</v>
      </c>
      <c r="H441" s="131">
        <f t="shared" si="40"/>
        <v>0</v>
      </c>
      <c r="I441" s="131">
        <f t="shared" si="41"/>
        <v>691199999.99996626</v>
      </c>
    </row>
    <row r="442" spans="1:9" x14ac:dyDescent="0.3">
      <c r="A442">
        <v>79</v>
      </c>
      <c r="B442" s="41">
        <v>0.04</v>
      </c>
      <c r="C442">
        <v>4.3099999999999996</v>
      </c>
      <c r="D442">
        <f t="shared" si="36"/>
        <v>0</v>
      </c>
      <c r="E442">
        <f t="shared" si="37"/>
        <v>2.399999999999991</v>
      </c>
      <c r="F442" s="131">
        <f t="shared" si="38"/>
        <v>0</v>
      </c>
      <c r="G442" s="131">
        <f t="shared" si="39"/>
        <v>0</v>
      </c>
      <c r="H442" s="131">
        <f t="shared" si="40"/>
        <v>0</v>
      </c>
      <c r="I442" s="131">
        <f t="shared" si="41"/>
        <v>-138239999.9999845</v>
      </c>
    </row>
    <row r="443" spans="1:9" x14ac:dyDescent="0.3">
      <c r="A443">
        <v>80</v>
      </c>
      <c r="B443" s="41">
        <v>0.03</v>
      </c>
      <c r="C443">
        <v>4.42</v>
      </c>
      <c r="D443">
        <f t="shared" si="36"/>
        <v>-0.24000000000000007</v>
      </c>
      <c r="E443">
        <f t="shared" si="37"/>
        <v>2.6400000000000072</v>
      </c>
      <c r="F443" s="131">
        <f t="shared" si="38"/>
        <v>-5760.0000000000018</v>
      </c>
      <c r="G443" s="131">
        <f t="shared" si="39"/>
        <v>5760.0000000003884</v>
      </c>
      <c r="H443" s="131">
        <f t="shared" si="40"/>
        <v>-138240000.00000003</v>
      </c>
      <c r="I443" s="131">
        <f t="shared" si="41"/>
        <v>138240000.00000933</v>
      </c>
    </row>
    <row r="444" spans="1:9" x14ac:dyDescent="0.3">
      <c r="A444">
        <v>81</v>
      </c>
      <c r="B444" s="41">
        <v>0.03</v>
      </c>
      <c r="C444">
        <v>4.54</v>
      </c>
      <c r="D444">
        <f t="shared" si="36"/>
        <v>0</v>
      </c>
      <c r="E444">
        <f t="shared" si="37"/>
        <v>2.8800000000000026</v>
      </c>
      <c r="F444" s="131">
        <f t="shared" si="38"/>
        <v>5760.0000000000018</v>
      </c>
      <c r="G444" s="131">
        <f t="shared" si="39"/>
        <v>5759.9999999998881</v>
      </c>
      <c r="H444" s="131">
        <f t="shared" si="40"/>
        <v>276480000.00000006</v>
      </c>
      <c r="I444" s="131">
        <f t="shared" si="41"/>
        <v>-1.2005330063402651E-5</v>
      </c>
    </row>
    <row r="445" spans="1:9" x14ac:dyDescent="0.3">
      <c r="A445">
        <v>82</v>
      </c>
      <c r="B445" s="41">
        <v>0.03</v>
      </c>
      <c r="C445">
        <v>4.67</v>
      </c>
      <c r="D445">
        <f t="shared" si="36"/>
        <v>0</v>
      </c>
      <c r="E445">
        <f t="shared" si="37"/>
        <v>3.119999999999997</v>
      </c>
      <c r="F445" s="131">
        <f t="shared" si="38"/>
        <v>0</v>
      </c>
      <c r="G445" s="131">
        <f t="shared" si="39"/>
        <v>5759.9999999998663</v>
      </c>
      <c r="H445" s="131">
        <f t="shared" si="40"/>
        <v>-138240000.00000003</v>
      </c>
      <c r="I445" s="131">
        <f t="shared" si="41"/>
        <v>-5.2386894822120667E-7</v>
      </c>
    </row>
    <row r="446" spans="1:9" x14ac:dyDescent="0.3">
      <c r="A446">
        <v>83</v>
      </c>
      <c r="B446" s="41">
        <v>0.03</v>
      </c>
      <c r="C446">
        <v>4.79</v>
      </c>
      <c r="D446">
        <f t="shared" si="36"/>
        <v>0</v>
      </c>
      <c r="E446">
        <f t="shared" si="37"/>
        <v>2.8800000000000026</v>
      </c>
      <c r="F446" s="131">
        <f t="shared" si="38"/>
        <v>0</v>
      </c>
      <c r="G446" s="131">
        <f t="shared" si="39"/>
        <v>-5759.9999999998663</v>
      </c>
      <c r="H446" s="131">
        <f t="shared" si="40"/>
        <v>0</v>
      </c>
      <c r="I446" s="131">
        <f t="shared" si="41"/>
        <v>-276479999.99999356</v>
      </c>
    </row>
    <row r="447" spans="1:9" x14ac:dyDescent="0.3">
      <c r="A447">
        <v>84</v>
      </c>
      <c r="B447" s="41">
        <v>0.03</v>
      </c>
      <c r="C447">
        <v>4.91</v>
      </c>
      <c r="D447">
        <f t="shared" si="36"/>
        <v>0</v>
      </c>
      <c r="E447">
        <f t="shared" si="37"/>
        <v>2.8800000000000026</v>
      </c>
      <c r="F447" s="131">
        <f t="shared" si="38"/>
        <v>0</v>
      </c>
      <c r="G447" s="131">
        <f t="shared" si="39"/>
        <v>0</v>
      </c>
      <c r="H447" s="131">
        <f t="shared" si="40"/>
        <v>0</v>
      </c>
      <c r="I447" s="131">
        <f t="shared" si="41"/>
        <v>138239999.99999678</v>
      </c>
    </row>
    <row r="448" spans="1:9" x14ac:dyDescent="0.3">
      <c r="A448">
        <v>85</v>
      </c>
      <c r="B448" s="41">
        <v>0.03</v>
      </c>
      <c r="C448">
        <v>5.05</v>
      </c>
      <c r="D448">
        <f t="shared" si="36"/>
        <v>0</v>
      </c>
      <c r="E448">
        <f t="shared" si="37"/>
        <v>3.3599999999999923</v>
      </c>
      <c r="F448" s="131">
        <f t="shared" si="38"/>
        <v>0</v>
      </c>
      <c r="G448" s="131">
        <f t="shared" si="39"/>
        <v>11519.999999999753</v>
      </c>
      <c r="H448" s="131">
        <f t="shared" si="40"/>
        <v>0</v>
      </c>
      <c r="I448" s="131">
        <f t="shared" si="41"/>
        <v>276479999.99999404</v>
      </c>
    </row>
    <row r="449" spans="1:9" x14ac:dyDescent="0.3">
      <c r="A449">
        <v>86</v>
      </c>
      <c r="B449" s="41">
        <v>0.03</v>
      </c>
      <c r="C449">
        <v>5.2</v>
      </c>
      <c r="D449">
        <f t="shared" si="36"/>
        <v>0</v>
      </c>
      <c r="E449">
        <f t="shared" si="37"/>
        <v>3.6000000000000085</v>
      </c>
      <c r="F449" s="131">
        <f t="shared" si="38"/>
        <v>0</v>
      </c>
      <c r="G449" s="131">
        <f t="shared" si="39"/>
        <v>5760.0000000003884</v>
      </c>
      <c r="H449" s="131">
        <f t="shared" si="40"/>
        <v>0</v>
      </c>
      <c r="I449" s="131">
        <f t="shared" si="41"/>
        <v>-138239999.99998471</v>
      </c>
    </row>
    <row r="450" spans="1:9" x14ac:dyDescent="0.3">
      <c r="A450">
        <v>87</v>
      </c>
      <c r="B450" s="41">
        <v>0.03</v>
      </c>
      <c r="C450">
        <v>5.27</v>
      </c>
      <c r="D450">
        <f t="shared" si="36"/>
        <v>0</v>
      </c>
      <c r="E450">
        <f t="shared" si="37"/>
        <v>1.6799999999999853</v>
      </c>
      <c r="F450" s="131">
        <f t="shared" si="38"/>
        <v>0</v>
      </c>
      <c r="G450" s="131">
        <f t="shared" si="39"/>
        <v>-46080.000000000553</v>
      </c>
      <c r="H450" s="131">
        <f t="shared" si="40"/>
        <v>0</v>
      </c>
      <c r="I450" s="131">
        <f t="shared" si="41"/>
        <v>-1244160000.0000224</v>
      </c>
    </row>
    <row r="451" spans="1:9" x14ac:dyDescent="0.3">
      <c r="A451">
        <v>88</v>
      </c>
      <c r="B451" s="41">
        <v>0.03</v>
      </c>
      <c r="C451">
        <v>5.34</v>
      </c>
      <c r="D451">
        <f t="shared" si="36"/>
        <v>0</v>
      </c>
      <c r="E451">
        <f t="shared" si="37"/>
        <v>1.6800000000000064</v>
      </c>
      <c r="F451" s="131">
        <f t="shared" si="38"/>
        <v>0</v>
      </c>
      <c r="G451" s="131">
        <f t="shared" si="39"/>
        <v>5.0626169922907138E-10</v>
      </c>
      <c r="H451" s="131">
        <f t="shared" si="40"/>
        <v>0</v>
      </c>
      <c r="I451" s="131">
        <f t="shared" si="41"/>
        <v>1105920000.0000255</v>
      </c>
    </row>
    <row r="452" spans="1:9" x14ac:dyDescent="0.3">
      <c r="A452">
        <v>89</v>
      </c>
      <c r="B452" s="41">
        <v>0.03</v>
      </c>
      <c r="C452">
        <v>5.53</v>
      </c>
      <c r="D452">
        <f t="shared" si="36"/>
        <v>0</v>
      </c>
      <c r="E452">
        <f t="shared" si="37"/>
        <v>4.5600000000000094</v>
      </c>
      <c r="F452" s="131">
        <f t="shared" si="38"/>
        <v>0</v>
      </c>
      <c r="G452" s="131">
        <f t="shared" si="39"/>
        <v>69120.000000000073</v>
      </c>
      <c r="H452" s="131">
        <f t="shared" si="40"/>
        <v>0</v>
      </c>
      <c r="I452" s="131">
        <f t="shared" si="41"/>
        <v>1658879999.9999895</v>
      </c>
    </row>
    <row r="453" spans="1:9" x14ac:dyDescent="0.3">
      <c r="A453">
        <v>90</v>
      </c>
      <c r="B453" s="41">
        <v>0.03</v>
      </c>
      <c r="C453">
        <v>5.72</v>
      </c>
      <c r="D453">
        <f t="shared" ref="D453:D516" si="42">(((B453-B452)/1000)/RADIANS(1))*$J$3</f>
        <v>0</v>
      </c>
      <c r="E453">
        <f t="shared" ref="E453:E516" si="43">(((C453-C452)/1000)/RADIANS(1))*$J$3</f>
        <v>4.5599999999999872</v>
      </c>
      <c r="F453" s="131">
        <f t="shared" ref="F453:F516" si="44">((D453-D452)/RADIANS(1))*$J$3</f>
        <v>0</v>
      </c>
      <c r="G453" s="131">
        <f t="shared" ref="G453:G516" si="45">((E453-E452)/RADIANS(1))*$J$3</f>
        <v>-5.3290705182007514E-10</v>
      </c>
      <c r="H453" s="131">
        <f t="shared" ref="H453:H516" si="46">((F453-F452)/RADIANS(1))*$J$3</f>
        <v>0</v>
      </c>
      <c r="I453" s="131">
        <f t="shared" ref="I453:I516" si="47">((G453-G452)/RADIANS(1))*$J$3</f>
        <v>-1658880000.0000145</v>
      </c>
    </row>
    <row r="454" spans="1:9" x14ac:dyDescent="0.3">
      <c r="A454">
        <v>91</v>
      </c>
      <c r="B454" s="41">
        <v>0.03</v>
      </c>
      <c r="C454">
        <v>5.86</v>
      </c>
      <c r="D454">
        <f t="shared" si="42"/>
        <v>0</v>
      </c>
      <c r="E454">
        <f t="shared" si="43"/>
        <v>3.3600000000000128</v>
      </c>
      <c r="F454" s="131">
        <f t="shared" si="44"/>
        <v>0</v>
      </c>
      <c r="G454" s="131">
        <f t="shared" si="45"/>
        <v>-28799.999999999382</v>
      </c>
      <c r="H454" s="131">
        <f t="shared" si="46"/>
        <v>0</v>
      </c>
      <c r="I454" s="131">
        <f t="shared" si="47"/>
        <v>-691199999.99997234</v>
      </c>
    </row>
    <row r="455" spans="1:9" x14ac:dyDescent="0.3">
      <c r="A455">
        <v>92</v>
      </c>
      <c r="B455" s="41">
        <v>0.02</v>
      </c>
      <c r="C455">
        <v>6</v>
      </c>
      <c r="D455">
        <f t="shared" si="42"/>
        <v>-0.23999999999999996</v>
      </c>
      <c r="E455">
        <f t="shared" si="43"/>
        <v>3.3599999999999923</v>
      </c>
      <c r="F455" s="131">
        <f t="shared" si="44"/>
        <v>-5759.9999999999991</v>
      </c>
      <c r="G455" s="131">
        <f t="shared" si="45"/>
        <v>-4.9027448767446913E-10</v>
      </c>
      <c r="H455" s="131">
        <f t="shared" si="46"/>
        <v>-138239999.99999997</v>
      </c>
      <c r="I455" s="131">
        <f t="shared" si="47"/>
        <v>691199999.9999733</v>
      </c>
    </row>
    <row r="456" spans="1:9" x14ac:dyDescent="0.3">
      <c r="A456">
        <v>93</v>
      </c>
      <c r="B456" s="41">
        <v>0.02</v>
      </c>
      <c r="C456">
        <v>6.13</v>
      </c>
      <c r="D456">
        <f t="shared" si="42"/>
        <v>0</v>
      </c>
      <c r="E456">
        <f t="shared" si="43"/>
        <v>3.119999999999997</v>
      </c>
      <c r="F456" s="131">
        <f t="shared" si="44"/>
        <v>5759.9999999999991</v>
      </c>
      <c r="G456" s="131">
        <f t="shared" si="45"/>
        <v>-5759.9999999998881</v>
      </c>
      <c r="H456" s="131">
        <f t="shared" si="46"/>
        <v>276479999.99999994</v>
      </c>
      <c r="I456" s="131">
        <f t="shared" si="47"/>
        <v>-138239999.99998555</v>
      </c>
    </row>
    <row r="457" spans="1:9" x14ac:dyDescent="0.3">
      <c r="A457">
        <v>94</v>
      </c>
      <c r="B457" s="41">
        <v>0.02</v>
      </c>
      <c r="C457">
        <v>6.27</v>
      </c>
      <c r="D457">
        <f t="shared" si="42"/>
        <v>0</v>
      </c>
      <c r="E457">
        <f t="shared" si="43"/>
        <v>3.3599999999999923</v>
      </c>
      <c r="F457" s="131">
        <f t="shared" si="44"/>
        <v>0</v>
      </c>
      <c r="G457" s="131">
        <f t="shared" si="45"/>
        <v>5759.9999999998881</v>
      </c>
      <c r="H457" s="131">
        <f t="shared" si="46"/>
        <v>-138239999.99999997</v>
      </c>
      <c r="I457" s="131">
        <f t="shared" si="47"/>
        <v>276479999.99999458</v>
      </c>
    </row>
    <row r="458" spans="1:9" x14ac:dyDescent="0.3">
      <c r="A458">
        <v>95</v>
      </c>
      <c r="B458" s="41">
        <v>0.02</v>
      </c>
      <c r="C458">
        <v>6.42</v>
      </c>
      <c r="D458">
        <f t="shared" si="42"/>
        <v>0</v>
      </c>
      <c r="E458">
        <f t="shared" si="43"/>
        <v>3.6000000000000085</v>
      </c>
      <c r="F458" s="131">
        <f t="shared" si="44"/>
        <v>0</v>
      </c>
      <c r="G458" s="131">
        <f t="shared" si="45"/>
        <v>5760.0000000003884</v>
      </c>
      <c r="H458" s="131">
        <f t="shared" si="46"/>
        <v>0</v>
      </c>
      <c r="I458" s="131">
        <f t="shared" si="47"/>
        <v>1.2005330063402651E-5</v>
      </c>
    </row>
    <row r="459" spans="1:9" x14ac:dyDescent="0.3">
      <c r="A459">
        <v>96</v>
      </c>
      <c r="B459" s="41">
        <v>0.02</v>
      </c>
      <c r="C459">
        <v>6.57</v>
      </c>
      <c r="D459">
        <f t="shared" si="42"/>
        <v>0</v>
      </c>
      <c r="E459">
        <f t="shared" si="43"/>
        <v>3.6000000000000085</v>
      </c>
      <c r="F459" s="131">
        <f t="shared" si="44"/>
        <v>0</v>
      </c>
      <c r="G459" s="131">
        <f t="shared" si="45"/>
        <v>0</v>
      </c>
      <c r="H459" s="131">
        <f t="shared" si="46"/>
        <v>0</v>
      </c>
      <c r="I459" s="131">
        <f t="shared" si="47"/>
        <v>-138240000.00000933</v>
      </c>
    </row>
    <row r="460" spans="1:9" x14ac:dyDescent="0.3">
      <c r="A460">
        <v>97</v>
      </c>
      <c r="B460" s="41">
        <v>0.02</v>
      </c>
      <c r="C460">
        <v>6.73</v>
      </c>
      <c r="D460">
        <f t="shared" si="42"/>
        <v>0</v>
      </c>
      <c r="E460">
        <f t="shared" si="43"/>
        <v>3.840000000000003</v>
      </c>
      <c r="F460" s="131">
        <f t="shared" si="44"/>
        <v>0</v>
      </c>
      <c r="G460" s="131">
        <f t="shared" si="45"/>
        <v>5759.9999999998663</v>
      </c>
      <c r="H460" s="131">
        <f t="shared" si="46"/>
        <v>0</v>
      </c>
      <c r="I460" s="131">
        <f t="shared" si="47"/>
        <v>138239999.99999678</v>
      </c>
    </row>
    <row r="461" spans="1:9" x14ac:dyDescent="0.3">
      <c r="A461">
        <v>98</v>
      </c>
      <c r="B461" s="41">
        <v>0.02</v>
      </c>
      <c r="C461">
        <v>6.89</v>
      </c>
      <c r="D461">
        <f t="shared" si="42"/>
        <v>0</v>
      </c>
      <c r="E461">
        <f t="shared" si="43"/>
        <v>3.8399999999999821</v>
      </c>
      <c r="F461" s="131">
        <f t="shared" si="44"/>
        <v>0</v>
      </c>
      <c r="G461" s="131">
        <f t="shared" si="45"/>
        <v>-5.0093262871087063E-10</v>
      </c>
      <c r="H461" s="131">
        <f t="shared" si="46"/>
        <v>0</v>
      </c>
      <c r="I461" s="131">
        <f t="shared" si="47"/>
        <v>-138240000.00000882</v>
      </c>
    </row>
    <row r="462" spans="1:9" x14ac:dyDescent="0.3">
      <c r="A462">
        <v>99</v>
      </c>
      <c r="B462" s="41">
        <v>0.02</v>
      </c>
      <c r="C462">
        <v>7.02</v>
      </c>
      <c r="D462">
        <f t="shared" si="42"/>
        <v>0</v>
      </c>
      <c r="E462">
        <f t="shared" si="43"/>
        <v>3.119999999999997</v>
      </c>
      <c r="F462" s="131">
        <f t="shared" si="44"/>
        <v>0</v>
      </c>
      <c r="G462" s="131">
        <f t="shared" si="45"/>
        <v>-17279.999999999643</v>
      </c>
      <c r="H462" s="131">
        <f t="shared" si="46"/>
        <v>0</v>
      </c>
      <c r="I462" s="131">
        <f t="shared" si="47"/>
        <v>-414719999.99997938</v>
      </c>
    </row>
    <row r="463" spans="1:9" x14ac:dyDescent="0.3">
      <c r="A463">
        <v>100</v>
      </c>
      <c r="B463" s="41">
        <v>0.02</v>
      </c>
      <c r="C463">
        <v>7.15</v>
      </c>
      <c r="D463">
        <f t="shared" si="42"/>
        <v>0</v>
      </c>
      <c r="E463">
        <f t="shared" si="43"/>
        <v>3.1200000000000183</v>
      </c>
      <c r="F463" s="131">
        <f t="shared" si="44"/>
        <v>0</v>
      </c>
      <c r="G463" s="131">
        <f t="shared" si="45"/>
        <v>5.1159076974727213E-10</v>
      </c>
      <c r="H463" s="131">
        <f t="shared" si="46"/>
        <v>0</v>
      </c>
      <c r="I463" s="131">
        <f t="shared" si="47"/>
        <v>414720000.0000037</v>
      </c>
    </row>
    <row r="464" spans="1:9" x14ac:dyDescent="0.3">
      <c r="A464">
        <v>101</v>
      </c>
      <c r="B464" s="41">
        <v>0.02</v>
      </c>
      <c r="C464">
        <v>7.3</v>
      </c>
      <c r="D464">
        <f t="shared" si="42"/>
        <v>0</v>
      </c>
      <c r="E464">
        <f t="shared" si="43"/>
        <v>3.5999999999999872</v>
      </c>
      <c r="F464" s="131">
        <f t="shared" si="44"/>
        <v>0</v>
      </c>
      <c r="G464" s="131">
        <f t="shared" si="45"/>
        <v>11519.999999999252</v>
      </c>
      <c r="H464" s="131">
        <f t="shared" si="46"/>
        <v>0</v>
      </c>
      <c r="I464" s="131">
        <f t="shared" si="47"/>
        <v>276479999.99996978</v>
      </c>
    </row>
    <row r="465" spans="1:9" x14ac:dyDescent="0.3">
      <c r="A465">
        <v>102</v>
      </c>
      <c r="B465" s="41">
        <v>0.01</v>
      </c>
      <c r="C465">
        <v>7.45</v>
      </c>
      <c r="D465">
        <f t="shared" si="42"/>
        <v>-0.24000000000000002</v>
      </c>
      <c r="E465">
        <f t="shared" si="43"/>
        <v>3.6000000000000085</v>
      </c>
      <c r="F465" s="131">
        <f t="shared" si="44"/>
        <v>-5760</v>
      </c>
      <c r="G465" s="131">
        <f t="shared" si="45"/>
        <v>5.1159076974727213E-10</v>
      </c>
      <c r="H465" s="131">
        <f t="shared" si="46"/>
        <v>-138239999.99999997</v>
      </c>
      <c r="I465" s="131">
        <f t="shared" si="47"/>
        <v>-276479999.99996978</v>
      </c>
    </row>
    <row r="466" spans="1:9" x14ac:dyDescent="0.3">
      <c r="A466">
        <v>103</v>
      </c>
      <c r="B466" s="41">
        <v>0.01</v>
      </c>
      <c r="C466">
        <v>7.6</v>
      </c>
      <c r="D466">
        <f t="shared" si="42"/>
        <v>0</v>
      </c>
      <c r="E466">
        <f t="shared" si="43"/>
        <v>3.5999999999999872</v>
      </c>
      <c r="F466" s="131">
        <f t="shared" si="44"/>
        <v>5760</v>
      </c>
      <c r="G466" s="131">
        <f t="shared" si="45"/>
        <v>-5.1159076974727213E-10</v>
      </c>
      <c r="H466" s="131">
        <f t="shared" si="46"/>
        <v>276479999.99999994</v>
      </c>
      <c r="I466" s="131">
        <f t="shared" si="47"/>
        <v>-2.4556356947869062E-5</v>
      </c>
    </row>
    <row r="467" spans="1:9" x14ac:dyDescent="0.3">
      <c r="A467">
        <v>104</v>
      </c>
      <c r="B467" s="41">
        <v>0.01</v>
      </c>
      <c r="C467">
        <v>7.76</v>
      </c>
      <c r="D467">
        <f t="shared" si="42"/>
        <v>0</v>
      </c>
      <c r="E467">
        <f t="shared" si="43"/>
        <v>3.840000000000003</v>
      </c>
      <c r="F467" s="131">
        <f t="shared" si="44"/>
        <v>0</v>
      </c>
      <c r="G467" s="131">
        <f t="shared" si="45"/>
        <v>5760.0000000003783</v>
      </c>
      <c r="H467" s="131">
        <f t="shared" si="46"/>
        <v>-138239999.99999997</v>
      </c>
      <c r="I467" s="131">
        <f t="shared" si="47"/>
        <v>138240000.00002134</v>
      </c>
    </row>
    <row r="468" spans="1:9" x14ac:dyDescent="0.3">
      <c r="A468">
        <v>105</v>
      </c>
      <c r="B468" s="41">
        <v>0.01</v>
      </c>
      <c r="C468">
        <v>7.88</v>
      </c>
      <c r="D468">
        <f t="shared" si="42"/>
        <v>0</v>
      </c>
      <c r="E468">
        <f t="shared" si="43"/>
        <v>2.8800000000000026</v>
      </c>
      <c r="F468" s="131">
        <f t="shared" si="44"/>
        <v>0</v>
      </c>
      <c r="G468" s="131">
        <f t="shared" si="45"/>
        <v>-23040.000000000011</v>
      </c>
      <c r="H468" s="131">
        <f t="shared" si="46"/>
        <v>0</v>
      </c>
      <c r="I468" s="131">
        <f t="shared" si="47"/>
        <v>-691200000.0000093</v>
      </c>
    </row>
    <row r="469" spans="1:9" x14ac:dyDescent="0.3">
      <c r="A469">
        <v>106</v>
      </c>
      <c r="B469" s="41">
        <v>0.01</v>
      </c>
      <c r="C469">
        <v>8.01</v>
      </c>
      <c r="D469">
        <f t="shared" si="42"/>
        <v>0</v>
      </c>
      <c r="E469">
        <f t="shared" si="43"/>
        <v>3.119999999999997</v>
      </c>
      <c r="F469" s="131">
        <f t="shared" si="44"/>
        <v>0</v>
      </c>
      <c r="G469" s="131">
        <f t="shared" si="45"/>
        <v>5759.9999999998663</v>
      </c>
      <c r="H469" s="131">
        <f t="shared" si="46"/>
        <v>0</v>
      </c>
      <c r="I469" s="131">
        <f t="shared" si="47"/>
        <v>691199999.9999969</v>
      </c>
    </row>
    <row r="470" spans="1:9" x14ac:dyDescent="0.3">
      <c r="A470">
        <v>107</v>
      </c>
      <c r="B470" s="41">
        <v>0.01</v>
      </c>
      <c r="C470">
        <v>8.15</v>
      </c>
      <c r="D470">
        <f t="shared" si="42"/>
        <v>0</v>
      </c>
      <c r="E470">
        <f t="shared" si="43"/>
        <v>3.3600000000000128</v>
      </c>
      <c r="F470" s="131">
        <f t="shared" si="44"/>
        <v>0</v>
      </c>
      <c r="G470" s="131">
        <f t="shared" si="45"/>
        <v>5760.0000000003783</v>
      </c>
      <c r="H470" s="131">
        <f t="shared" si="46"/>
        <v>0</v>
      </c>
      <c r="I470" s="131">
        <f t="shared" si="47"/>
        <v>1.2289092410355805E-5</v>
      </c>
    </row>
    <row r="471" spans="1:9" x14ac:dyDescent="0.3">
      <c r="A471">
        <v>108</v>
      </c>
      <c r="B471" s="41">
        <v>0.01</v>
      </c>
      <c r="C471">
        <v>8.2899999999999991</v>
      </c>
      <c r="D471">
        <f t="shared" si="42"/>
        <v>0</v>
      </c>
      <c r="E471">
        <f t="shared" si="43"/>
        <v>3.3599999999999706</v>
      </c>
      <c r="F471" s="131">
        <f t="shared" si="44"/>
        <v>0</v>
      </c>
      <c r="G471" s="131">
        <f t="shared" si="45"/>
        <v>-1.0125233984581428E-9</v>
      </c>
      <c r="H471" s="131">
        <f t="shared" si="46"/>
        <v>0</v>
      </c>
      <c r="I471" s="131">
        <f t="shared" si="47"/>
        <v>-138240000.00003335</v>
      </c>
    </row>
    <row r="472" spans="1:9" x14ac:dyDescent="0.3">
      <c r="A472">
        <v>109</v>
      </c>
      <c r="B472" s="41">
        <v>0.01</v>
      </c>
      <c r="C472">
        <v>8.41</v>
      </c>
      <c r="D472">
        <f t="shared" si="42"/>
        <v>0</v>
      </c>
      <c r="E472">
        <f t="shared" si="43"/>
        <v>2.8800000000000234</v>
      </c>
      <c r="F472" s="131">
        <f t="shared" si="44"/>
        <v>0</v>
      </c>
      <c r="G472" s="131">
        <f t="shared" si="45"/>
        <v>-11519.99999999873</v>
      </c>
      <c r="H472" s="131">
        <f t="shared" si="46"/>
        <v>0</v>
      </c>
      <c r="I472" s="131">
        <f t="shared" si="47"/>
        <v>-276479999.99994522</v>
      </c>
    </row>
    <row r="473" spans="1:9" x14ac:dyDescent="0.3">
      <c r="A473">
        <v>110</v>
      </c>
      <c r="B473" s="41">
        <v>0.01</v>
      </c>
      <c r="C473">
        <v>8.5299999999999994</v>
      </c>
      <c r="D473">
        <f t="shared" si="42"/>
        <v>0</v>
      </c>
      <c r="E473">
        <f t="shared" si="43"/>
        <v>2.8799999999999812</v>
      </c>
      <c r="F473" s="131">
        <f t="shared" si="44"/>
        <v>0</v>
      </c>
      <c r="G473" s="131">
        <f t="shared" si="45"/>
        <v>-1.0125233984581428E-9</v>
      </c>
      <c r="H473" s="131">
        <f t="shared" si="46"/>
        <v>0</v>
      </c>
      <c r="I473" s="131">
        <f t="shared" si="47"/>
        <v>276479999.99994522</v>
      </c>
    </row>
    <row r="474" spans="1:9" x14ac:dyDescent="0.3">
      <c r="A474">
        <v>111</v>
      </c>
      <c r="B474" s="41">
        <v>0.01</v>
      </c>
      <c r="C474">
        <v>8.6199999999999992</v>
      </c>
      <c r="D474">
        <f t="shared" si="42"/>
        <v>0</v>
      </c>
      <c r="E474">
        <f t="shared" si="43"/>
        <v>2.1599999999999966</v>
      </c>
      <c r="F474" s="131">
        <f t="shared" si="44"/>
        <v>0</v>
      </c>
      <c r="G474" s="131">
        <f t="shared" si="45"/>
        <v>-17279.999999999629</v>
      </c>
      <c r="H474" s="131">
        <f t="shared" si="46"/>
        <v>0</v>
      </c>
      <c r="I474" s="131">
        <f t="shared" si="47"/>
        <v>-414719999.9999668</v>
      </c>
    </row>
    <row r="475" spans="1:9" x14ac:dyDescent="0.3">
      <c r="A475">
        <v>112</v>
      </c>
      <c r="B475" s="41">
        <v>0.01</v>
      </c>
      <c r="C475">
        <v>8.7200000000000006</v>
      </c>
      <c r="D475">
        <f t="shared" si="42"/>
        <v>0</v>
      </c>
      <c r="E475">
        <f t="shared" si="43"/>
        <v>2.4000000000000341</v>
      </c>
      <c r="F475" s="131">
        <f t="shared" si="44"/>
        <v>0</v>
      </c>
      <c r="G475" s="131">
        <f t="shared" si="45"/>
        <v>5760.0000000008995</v>
      </c>
      <c r="H475" s="131">
        <f t="shared" si="46"/>
        <v>0</v>
      </c>
      <c r="I475" s="131">
        <f t="shared" si="47"/>
        <v>552960000.00001264</v>
      </c>
    </row>
    <row r="476" spans="1:9" x14ac:dyDescent="0.3">
      <c r="A476">
        <v>113</v>
      </c>
      <c r="B476" s="41">
        <v>0.01</v>
      </c>
      <c r="C476">
        <v>8.7899999999999991</v>
      </c>
      <c r="D476">
        <f t="shared" si="42"/>
        <v>0</v>
      </c>
      <c r="E476">
        <f t="shared" si="43"/>
        <v>1.679999999999964</v>
      </c>
      <c r="F476" s="131">
        <f t="shared" si="44"/>
        <v>0</v>
      </c>
      <c r="G476" s="131">
        <f t="shared" si="45"/>
        <v>-17280.000000001684</v>
      </c>
      <c r="H476" s="131">
        <f t="shared" si="46"/>
        <v>0</v>
      </c>
      <c r="I476" s="131">
        <f t="shared" si="47"/>
        <v>-552960000.00006199</v>
      </c>
    </row>
    <row r="477" spans="1:9" x14ac:dyDescent="0.3">
      <c r="A477">
        <v>114</v>
      </c>
      <c r="B477">
        <v>0</v>
      </c>
      <c r="C477">
        <v>8.8699999999999992</v>
      </c>
      <c r="D477">
        <f t="shared" si="42"/>
        <v>-0.24000000000000002</v>
      </c>
      <c r="E477">
        <f t="shared" si="43"/>
        <v>1.9200000000000015</v>
      </c>
      <c r="F477" s="131">
        <f t="shared" si="44"/>
        <v>-5760</v>
      </c>
      <c r="G477" s="131">
        <f t="shared" si="45"/>
        <v>5760.0000000008995</v>
      </c>
      <c r="H477" s="131">
        <f t="shared" si="46"/>
        <v>-138239999.99999997</v>
      </c>
      <c r="I477" s="131">
        <f t="shared" si="47"/>
        <v>552960000.00006199</v>
      </c>
    </row>
    <row r="478" spans="1:9" x14ac:dyDescent="0.3">
      <c r="A478">
        <v>115</v>
      </c>
      <c r="B478">
        <v>0</v>
      </c>
      <c r="C478">
        <v>8.9</v>
      </c>
      <c r="D478">
        <f t="shared" si="42"/>
        <v>0</v>
      </c>
      <c r="E478">
        <f t="shared" si="43"/>
        <v>0.72000000000002728</v>
      </c>
      <c r="F478" s="131">
        <f t="shared" si="44"/>
        <v>5760</v>
      </c>
      <c r="G478" s="131">
        <f t="shared" si="45"/>
        <v>-28799.999999999378</v>
      </c>
      <c r="H478" s="131">
        <f t="shared" si="46"/>
        <v>276479999.99999994</v>
      </c>
      <c r="I478" s="131">
        <f t="shared" si="47"/>
        <v>-829440000.00000656</v>
      </c>
    </row>
    <row r="479" spans="1:9" x14ac:dyDescent="0.3">
      <c r="A479">
        <v>116</v>
      </c>
      <c r="B479">
        <v>0</v>
      </c>
      <c r="C479">
        <v>8.94</v>
      </c>
      <c r="D479">
        <f t="shared" si="42"/>
        <v>0</v>
      </c>
      <c r="E479">
        <f t="shared" si="43"/>
        <v>0.95999999999997954</v>
      </c>
      <c r="F479" s="131">
        <f t="shared" si="44"/>
        <v>0</v>
      </c>
      <c r="G479" s="131">
        <f t="shared" si="45"/>
        <v>5759.9999999988531</v>
      </c>
      <c r="H479" s="131">
        <f t="shared" si="46"/>
        <v>-138239999.99999997</v>
      </c>
      <c r="I479" s="131">
        <f t="shared" si="47"/>
        <v>829439999.99995744</v>
      </c>
    </row>
    <row r="480" spans="1:9" x14ac:dyDescent="0.3">
      <c r="A480">
        <v>117</v>
      </c>
      <c r="B480">
        <v>0</v>
      </c>
      <c r="C480">
        <v>8.9700000000000006</v>
      </c>
      <c r="D480">
        <f t="shared" si="42"/>
        <v>0</v>
      </c>
      <c r="E480">
        <f t="shared" si="43"/>
        <v>0.72000000000002728</v>
      </c>
      <c r="F480" s="131">
        <f t="shared" si="44"/>
        <v>0</v>
      </c>
      <c r="G480" s="131">
        <f t="shared" si="45"/>
        <v>-5759.9999999988531</v>
      </c>
      <c r="H480" s="131">
        <f t="shared" si="46"/>
        <v>0</v>
      </c>
      <c r="I480" s="131">
        <f t="shared" si="47"/>
        <v>-276479999.99994493</v>
      </c>
    </row>
    <row r="481" spans="1:9" x14ac:dyDescent="0.3">
      <c r="A481">
        <v>118</v>
      </c>
      <c r="B481">
        <v>0</v>
      </c>
      <c r="C481">
        <v>8.99</v>
      </c>
      <c r="D481">
        <f t="shared" si="42"/>
        <v>0</v>
      </c>
      <c r="E481">
        <f t="shared" si="43"/>
        <v>0.47999999999998977</v>
      </c>
      <c r="F481" s="131">
        <f t="shared" si="44"/>
        <v>0</v>
      </c>
      <c r="G481" s="131">
        <f t="shared" si="45"/>
        <v>-5760.0000000008995</v>
      </c>
      <c r="H481" s="131">
        <f t="shared" si="46"/>
        <v>0</v>
      </c>
      <c r="I481" s="131">
        <f t="shared" si="47"/>
        <v>-4.9112713895738125E-5</v>
      </c>
    </row>
    <row r="482" spans="1:9" x14ac:dyDescent="0.3">
      <c r="A482">
        <v>119</v>
      </c>
      <c r="B482">
        <v>0</v>
      </c>
      <c r="C482">
        <v>8.99</v>
      </c>
      <c r="D482">
        <f t="shared" si="42"/>
        <v>0</v>
      </c>
      <c r="E482">
        <f t="shared" si="43"/>
        <v>0</v>
      </c>
      <c r="F482" s="131">
        <f t="shared" si="44"/>
        <v>0</v>
      </c>
      <c r="G482" s="131">
        <f t="shared" si="45"/>
        <v>-11519.999999999753</v>
      </c>
      <c r="H482" s="131">
        <f t="shared" si="46"/>
        <v>0</v>
      </c>
      <c r="I482" s="131">
        <f t="shared" si="47"/>
        <v>-138239999.99997246</v>
      </c>
    </row>
    <row r="483" spans="1:9" x14ac:dyDescent="0.3">
      <c r="A483">
        <v>120</v>
      </c>
      <c r="B483">
        <v>0</v>
      </c>
      <c r="C483" s="42">
        <v>9</v>
      </c>
      <c r="D483">
        <f t="shared" si="42"/>
        <v>0</v>
      </c>
      <c r="E483">
        <f t="shared" si="43"/>
        <v>0.23999999999999488</v>
      </c>
      <c r="F483" s="131">
        <f t="shared" si="44"/>
        <v>0</v>
      </c>
      <c r="G483" s="131">
        <f t="shared" si="45"/>
        <v>5759.9999999998763</v>
      </c>
      <c r="H483" s="131">
        <f t="shared" si="46"/>
        <v>0</v>
      </c>
      <c r="I483" s="131">
        <f t="shared" si="47"/>
        <v>414719999.99999106</v>
      </c>
    </row>
    <row r="484" spans="1:9" x14ac:dyDescent="0.3">
      <c r="A484">
        <v>121</v>
      </c>
      <c r="B484">
        <v>0</v>
      </c>
      <c r="C484">
        <v>8.98</v>
      </c>
      <c r="D484">
        <f t="shared" si="42"/>
        <v>0</v>
      </c>
      <c r="E484">
        <f t="shared" si="43"/>
        <v>-0.47999999999998977</v>
      </c>
      <c r="F484" s="131">
        <f t="shared" si="44"/>
        <v>0</v>
      </c>
      <c r="G484" s="131">
        <f t="shared" si="45"/>
        <v>-17279.999999999629</v>
      </c>
      <c r="H484" s="131">
        <f t="shared" si="46"/>
        <v>0</v>
      </c>
      <c r="I484" s="131">
        <f t="shared" si="47"/>
        <v>-552959999.99998808</v>
      </c>
    </row>
    <row r="485" spans="1:9" x14ac:dyDescent="0.3">
      <c r="A485">
        <v>122</v>
      </c>
      <c r="B485">
        <v>0</v>
      </c>
      <c r="C485">
        <v>8.9700000000000006</v>
      </c>
      <c r="D485">
        <f t="shared" si="42"/>
        <v>0</v>
      </c>
      <c r="E485">
        <f t="shared" si="43"/>
        <v>-0.23999999999999488</v>
      </c>
      <c r="F485" s="131">
        <f t="shared" si="44"/>
        <v>0</v>
      </c>
      <c r="G485" s="131">
        <f t="shared" si="45"/>
        <v>5759.9999999998763</v>
      </c>
      <c r="H485" s="131">
        <f t="shared" si="46"/>
        <v>0</v>
      </c>
      <c r="I485" s="131">
        <f t="shared" si="47"/>
        <v>552959999.99998808</v>
      </c>
    </row>
    <row r="486" spans="1:9" x14ac:dyDescent="0.3">
      <c r="A486">
        <v>123</v>
      </c>
      <c r="B486">
        <v>0</v>
      </c>
      <c r="C486">
        <v>8.93</v>
      </c>
      <c r="D486">
        <f t="shared" si="42"/>
        <v>0</v>
      </c>
      <c r="E486">
        <f t="shared" si="43"/>
        <v>-0.96000000000002206</v>
      </c>
      <c r="F486" s="131">
        <f t="shared" si="44"/>
        <v>0</v>
      </c>
      <c r="G486" s="131">
        <f t="shared" si="45"/>
        <v>-17280.000000000651</v>
      </c>
      <c r="H486" s="131">
        <f t="shared" si="46"/>
        <v>0</v>
      </c>
      <c r="I486" s="131">
        <f t="shared" si="47"/>
        <v>-552960000.00001264</v>
      </c>
    </row>
    <row r="487" spans="1:9" x14ac:dyDescent="0.3">
      <c r="A487">
        <v>124</v>
      </c>
      <c r="B487">
        <v>0</v>
      </c>
      <c r="C487">
        <v>8.8800000000000008</v>
      </c>
      <c r="D487">
        <f t="shared" si="42"/>
        <v>0</v>
      </c>
      <c r="E487">
        <f t="shared" si="43"/>
        <v>-1.1999999999999744</v>
      </c>
      <c r="F487" s="131">
        <f t="shared" si="44"/>
        <v>0</v>
      </c>
      <c r="G487" s="131">
        <f t="shared" si="45"/>
        <v>-5759.9999999988568</v>
      </c>
      <c r="H487" s="131">
        <f t="shared" si="46"/>
        <v>0</v>
      </c>
      <c r="I487" s="131">
        <f t="shared" si="47"/>
        <v>276480000.00004303</v>
      </c>
    </row>
    <row r="488" spans="1:9" x14ac:dyDescent="0.3">
      <c r="A488">
        <v>125</v>
      </c>
      <c r="B488">
        <v>0</v>
      </c>
      <c r="C488">
        <v>8.8000000000000007</v>
      </c>
      <c r="D488">
        <f t="shared" si="42"/>
        <v>0</v>
      </c>
      <c r="E488">
        <f t="shared" si="43"/>
        <v>-1.9200000000000015</v>
      </c>
      <c r="F488" s="131">
        <f t="shared" si="44"/>
        <v>0</v>
      </c>
      <c r="G488" s="131">
        <f t="shared" si="45"/>
        <v>-17280.000000000648</v>
      </c>
      <c r="H488" s="131">
        <f t="shared" si="46"/>
        <v>0</v>
      </c>
      <c r="I488" s="131">
        <f t="shared" si="47"/>
        <v>-276480000.00004292</v>
      </c>
    </row>
    <row r="489" spans="1:9" x14ac:dyDescent="0.3">
      <c r="A489">
        <v>126</v>
      </c>
      <c r="B489">
        <v>0</v>
      </c>
      <c r="C489">
        <v>8.7200000000000006</v>
      </c>
      <c r="D489">
        <f t="shared" si="42"/>
        <v>0</v>
      </c>
      <c r="E489">
        <f t="shared" si="43"/>
        <v>-1.9200000000000015</v>
      </c>
      <c r="F489" s="131">
        <f t="shared" si="44"/>
        <v>0</v>
      </c>
      <c r="G489" s="131">
        <f t="shared" si="45"/>
        <v>0</v>
      </c>
      <c r="H489" s="131">
        <f t="shared" si="46"/>
        <v>0</v>
      </c>
      <c r="I489" s="131">
        <f t="shared" si="47"/>
        <v>414720000.0000155</v>
      </c>
    </row>
    <row r="490" spans="1:9" x14ac:dyDescent="0.3">
      <c r="A490">
        <v>127</v>
      </c>
      <c r="B490">
        <v>0</v>
      </c>
      <c r="C490">
        <v>8.61</v>
      </c>
      <c r="D490">
        <f t="shared" si="42"/>
        <v>0</v>
      </c>
      <c r="E490">
        <f t="shared" si="43"/>
        <v>-2.640000000000029</v>
      </c>
      <c r="F490" s="131">
        <f t="shared" si="44"/>
        <v>0</v>
      </c>
      <c r="G490" s="131">
        <f t="shared" si="45"/>
        <v>-17280.000000000658</v>
      </c>
      <c r="H490" s="131">
        <f t="shared" si="46"/>
        <v>0</v>
      </c>
      <c r="I490" s="131">
        <f t="shared" si="47"/>
        <v>-414720000.00001574</v>
      </c>
    </row>
    <row r="491" spans="1:9" x14ac:dyDescent="0.3">
      <c r="A491">
        <v>128</v>
      </c>
      <c r="B491">
        <v>0</v>
      </c>
      <c r="C491">
        <v>8.49</v>
      </c>
      <c r="D491">
        <f t="shared" si="42"/>
        <v>0</v>
      </c>
      <c r="E491">
        <f t="shared" si="43"/>
        <v>-2.8799999999999812</v>
      </c>
      <c r="F491" s="131">
        <f t="shared" si="44"/>
        <v>0</v>
      </c>
      <c r="G491" s="131">
        <f t="shared" si="45"/>
        <v>-5759.9999999988531</v>
      </c>
      <c r="H491" s="131">
        <f t="shared" si="46"/>
        <v>0</v>
      </c>
      <c r="I491" s="131">
        <f t="shared" si="47"/>
        <v>276480000.00004327</v>
      </c>
    </row>
    <row r="492" spans="1:9" x14ac:dyDescent="0.3">
      <c r="A492">
        <v>129</v>
      </c>
      <c r="B492">
        <v>0</v>
      </c>
      <c r="C492">
        <v>8.3800000000000008</v>
      </c>
      <c r="D492">
        <f t="shared" si="42"/>
        <v>0</v>
      </c>
      <c r="E492">
        <f t="shared" si="43"/>
        <v>-2.6399999999999864</v>
      </c>
      <c r="F492" s="131">
        <f t="shared" si="44"/>
        <v>0</v>
      </c>
      <c r="G492" s="131">
        <f t="shared" si="45"/>
        <v>5759.9999999998763</v>
      </c>
      <c r="H492" s="131">
        <f t="shared" si="46"/>
        <v>0</v>
      </c>
      <c r="I492" s="131">
        <f t="shared" si="47"/>
        <v>276479999.99996948</v>
      </c>
    </row>
    <row r="493" spans="1:9" x14ac:dyDescent="0.3">
      <c r="A493">
        <v>130</v>
      </c>
      <c r="B493">
        <v>0</v>
      </c>
      <c r="C493">
        <v>8.26</v>
      </c>
      <c r="D493">
        <f t="shared" si="42"/>
        <v>0</v>
      </c>
      <c r="E493">
        <f t="shared" si="43"/>
        <v>-2.8800000000000234</v>
      </c>
      <c r="F493" s="131">
        <f t="shared" si="44"/>
        <v>0</v>
      </c>
      <c r="G493" s="131">
        <f t="shared" si="45"/>
        <v>-5760.0000000008895</v>
      </c>
      <c r="H493" s="131">
        <f t="shared" si="46"/>
        <v>0</v>
      </c>
      <c r="I493" s="131">
        <f t="shared" si="47"/>
        <v>-276480000.00001836</v>
      </c>
    </row>
    <row r="494" spans="1:9" x14ac:dyDescent="0.3">
      <c r="A494">
        <v>131</v>
      </c>
      <c r="B494">
        <v>0</v>
      </c>
      <c r="C494">
        <v>8.1199999999999992</v>
      </c>
      <c r="D494">
        <f t="shared" si="42"/>
        <v>0</v>
      </c>
      <c r="E494">
        <f t="shared" si="43"/>
        <v>-3.3600000000000128</v>
      </c>
      <c r="F494" s="131">
        <f t="shared" si="44"/>
        <v>0</v>
      </c>
      <c r="G494" s="131">
        <f t="shared" si="45"/>
        <v>-11519.999999999744</v>
      </c>
      <c r="H494" s="131">
        <f t="shared" si="46"/>
        <v>0</v>
      </c>
      <c r="I494" s="131">
        <f t="shared" si="47"/>
        <v>-138239999.99997249</v>
      </c>
    </row>
    <row r="495" spans="1:9" x14ac:dyDescent="0.3">
      <c r="A495">
        <v>132</v>
      </c>
      <c r="B495">
        <v>0</v>
      </c>
      <c r="C495">
        <v>7.98</v>
      </c>
      <c r="D495">
        <f t="shared" si="42"/>
        <v>0</v>
      </c>
      <c r="E495">
        <f t="shared" si="43"/>
        <v>-3.3599999999999706</v>
      </c>
      <c r="F495" s="131">
        <f t="shared" si="44"/>
        <v>0</v>
      </c>
      <c r="G495" s="131">
        <f t="shared" si="45"/>
        <v>1.0125233984581428E-9</v>
      </c>
      <c r="H495" s="131">
        <f t="shared" si="46"/>
        <v>0</v>
      </c>
      <c r="I495" s="131">
        <f t="shared" si="47"/>
        <v>276480000.00001818</v>
      </c>
    </row>
    <row r="496" spans="1:9" x14ac:dyDescent="0.3">
      <c r="A496">
        <v>133</v>
      </c>
      <c r="B496">
        <v>0</v>
      </c>
      <c r="C496">
        <v>7.84</v>
      </c>
      <c r="D496">
        <f t="shared" si="42"/>
        <v>0</v>
      </c>
      <c r="E496">
        <f t="shared" si="43"/>
        <v>-3.3600000000000128</v>
      </c>
      <c r="F496" s="131">
        <f t="shared" si="44"/>
        <v>0</v>
      </c>
      <c r="G496" s="131">
        <f t="shared" si="45"/>
        <v>-1.0125233984581428E-9</v>
      </c>
      <c r="H496" s="131">
        <f t="shared" si="46"/>
        <v>0</v>
      </c>
      <c r="I496" s="131">
        <f t="shared" si="47"/>
        <v>-4.8601123125990846E-5</v>
      </c>
    </row>
    <row r="497" spans="1:9" x14ac:dyDescent="0.3">
      <c r="A497">
        <v>134</v>
      </c>
      <c r="B497">
        <v>0</v>
      </c>
      <c r="C497">
        <v>7.69</v>
      </c>
      <c r="D497">
        <f t="shared" si="42"/>
        <v>0</v>
      </c>
      <c r="E497">
        <f t="shared" si="43"/>
        <v>-3.5999999999999872</v>
      </c>
      <c r="F497" s="131">
        <f t="shared" si="44"/>
        <v>0</v>
      </c>
      <c r="G497" s="131">
        <f t="shared" si="45"/>
        <v>-5759.9999999993861</v>
      </c>
      <c r="H497" s="131">
        <f t="shared" si="46"/>
        <v>0</v>
      </c>
      <c r="I497" s="131">
        <f t="shared" si="47"/>
        <v>-138239999.99996096</v>
      </c>
    </row>
    <row r="498" spans="1:9" x14ac:dyDescent="0.3">
      <c r="A498">
        <v>135</v>
      </c>
      <c r="B498">
        <v>0</v>
      </c>
      <c r="C498">
        <v>7.53</v>
      </c>
      <c r="D498">
        <f t="shared" si="42"/>
        <v>0</v>
      </c>
      <c r="E498">
        <f t="shared" si="43"/>
        <v>-3.840000000000003</v>
      </c>
      <c r="F498" s="131">
        <f t="shared" si="44"/>
        <v>0</v>
      </c>
      <c r="G498" s="131">
        <f t="shared" si="45"/>
        <v>-5760.0000000003783</v>
      </c>
      <c r="H498" s="131">
        <f t="shared" si="46"/>
        <v>0</v>
      </c>
      <c r="I498" s="131">
        <f t="shared" si="47"/>
        <v>-2.3814209271222353E-5</v>
      </c>
    </row>
    <row r="499" spans="1:9" x14ac:dyDescent="0.3">
      <c r="A499">
        <v>136</v>
      </c>
      <c r="B499">
        <v>0</v>
      </c>
      <c r="C499">
        <v>7.36</v>
      </c>
      <c r="D499">
        <f t="shared" si="42"/>
        <v>0</v>
      </c>
      <c r="E499">
        <f t="shared" si="43"/>
        <v>-4.0799999999999983</v>
      </c>
      <c r="F499" s="131">
        <f t="shared" si="44"/>
        <v>0</v>
      </c>
      <c r="G499" s="131">
        <f t="shared" si="45"/>
        <v>-5759.9999999998881</v>
      </c>
      <c r="H499" s="131">
        <f t="shared" si="46"/>
        <v>0</v>
      </c>
      <c r="I499" s="131">
        <f t="shared" si="47"/>
        <v>1.1765223462134598E-5</v>
      </c>
    </row>
    <row r="500" spans="1:9" x14ac:dyDescent="0.3">
      <c r="A500">
        <v>137</v>
      </c>
      <c r="B500">
        <v>0</v>
      </c>
      <c r="C500">
        <v>7.21</v>
      </c>
      <c r="D500">
        <f t="shared" si="42"/>
        <v>0</v>
      </c>
      <c r="E500">
        <f t="shared" si="43"/>
        <v>-3.6000000000000085</v>
      </c>
      <c r="F500" s="131">
        <f t="shared" si="44"/>
        <v>0</v>
      </c>
      <c r="G500" s="131">
        <f t="shared" si="45"/>
        <v>11519.999999999753</v>
      </c>
      <c r="H500" s="131">
        <f t="shared" si="46"/>
        <v>0</v>
      </c>
      <c r="I500" s="131">
        <f t="shared" si="47"/>
        <v>414719999.9999913</v>
      </c>
    </row>
    <row r="501" spans="1:9" x14ac:dyDescent="0.3">
      <c r="A501">
        <v>138</v>
      </c>
      <c r="B501">
        <v>0</v>
      </c>
      <c r="C501">
        <v>7.06</v>
      </c>
      <c r="D501">
        <f t="shared" si="42"/>
        <v>0</v>
      </c>
      <c r="E501">
        <f t="shared" si="43"/>
        <v>-3.6000000000000085</v>
      </c>
      <c r="F501" s="131">
        <f t="shared" si="44"/>
        <v>0</v>
      </c>
      <c r="G501" s="131">
        <f t="shared" si="45"/>
        <v>0</v>
      </c>
      <c r="H501" s="131">
        <f t="shared" si="46"/>
        <v>0</v>
      </c>
      <c r="I501" s="131">
        <f t="shared" si="47"/>
        <v>-276479999.99999404</v>
      </c>
    </row>
    <row r="502" spans="1:9" x14ac:dyDescent="0.3">
      <c r="A502">
        <v>139</v>
      </c>
      <c r="B502">
        <v>0</v>
      </c>
      <c r="C502">
        <v>6.9</v>
      </c>
      <c r="D502">
        <f t="shared" si="42"/>
        <v>0</v>
      </c>
      <c r="E502">
        <f t="shared" si="43"/>
        <v>-3.8399999999999821</v>
      </c>
      <c r="F502" s="131">
        <f t="shared" si="44"/>
        <v>0</v>
      </c>
      <c r="G502" s="131">
        <f t="shared" si="45"/>
        <v>-5759.9999999993652</v>
      </c>
      <c r="H502" s="131">
        <f t="shared" si="46"/>
        <v>0</v>
      </c>
      <c r="I502" s="131">
        <f t="shared" si="47"/>
        <v>-138239999.99998474</v>
      </c>
    </row>
    <row r="503" spans="1:9" x14ac:dyDescent="0.3">
      <c r="A503">
        <v>140</v>
      </c>
      <c r="B503">
        <v>0</v>
      </c>
      <c r="C503">
        <v>6.74</v>
      </c>
      <c r="D503">
        <f t="shared" si="42"/>
        <v>0</v>
      </c>
      <c r="E503">
        <f t="shared" si="43"/>
        <v>-3.840000000000003</v>
      </c>
      <c r="F503" s="131">
        <f t="shared" si="44"/>
        <v>0</v>
      </c>
      <c r="G503" s="131">
        <f t="shared" si="45"/>
        <v>-5.0093262871087063E-10</v>
      </c>
      <c r="H503" s="131">
        <f t="shared" si="46"/>
        <v>0</v>
      </c>
      <c r="I503" s="131">
        <f t="shared" si="47"/>
        <v>138239999.99997273</v>
      </c>
    </row>
    <row r="504" spans="1:9" x14ac:dyDescent="0.3">
      <c r="A504">
        <v>141</v>
      </c>
      <c r="B504">
        <v>0</v>
      </c>
      <c r="C504">
        <v>6.6</v>
      </c>
      <c r="D504">
        <f t="shared" si="42"/>
        <v>0</v>
      </c>
      <c r="E504">
        <f t="shared" si="43"/>
        <v>-3.3600000000000128</v>
      </c>
      <c r="F504" s="131">
        <f t="shared" si="44"/>
        <v>0</v>
      </c>
      <c r="G504" s="131">
        <f t="shared" si="45"/>
        <v>11519.999999999764</v>
      </c>
      <c r="H504" s="131">
        <f t="shared" si="46"/>
        <v>0</v>
      </c>
      <c r="I504" s="131">
        <f t="shared" si="47"/>
        <v>276480000.00000632</v>
      </c>
    </row>
    <row r="505" spans="1:9" x14ac:dyDescent="0.3">
      <c r="A505">
        <v>142</v>
      </c>
      <c r="B505">
        <v>0</v>
      </c>
      <c r="C505">
        <v>6.45</v>
      </c>
      <c r="D505">
        <f t="shared" si="42"/>
        <v>0</v>
      </c>
      <c r="E505">
        <f t="shared" si="43"/>
        <v>-3.5999999999999872</v>
      </c>
      <c r="F505" s="131">
        <f t="shared" si="44"/>
        <v>0</v>
      </c>
      <c r="G505" s="131">
        <f t="shared" si="45"/>
        <v>-5759.9999999993861</v>
      </c>
      <c r="H505" s="131">
        <f t="shared" si="46"/>
        <v>0</v>
      </c>
      <c r="I505" s="131">
        <f t="shared" si="47"/>
        <v>-414719999.9999795</v>
      </c>
    </row>
    <row r="506" spans="1:9" x14ac:dyDescent="0.3">
      <c r="A506">
        <v>143</v>
      </c>
      <c r="B506">
        <v>0</v>
      </c>
      <c r="C506">
        <v>6.28</v>
      </c>
      <c r="D506">
        <f t="shared" si="42"/>
        <v>0</v>
      </c>
      <c r="E506">
        <f t="shared" si="43"/>
        <v>-4.0799999999999983</v>
      </c>
      <c r="F506" s="131">
        <f t="shared" si="44"/>
        <v>0</v>
      </c>
      <c r="G506" s="131">
        <f t="shared" si="45"/>
        <v>-11520.000000000266</v>
      </c>
      <c r="H506" s="131">
        <f t="shared" si="46"/>
        <v>0</v>
      </c>
      <c r="I506" s="131">
        <f t="shared" si="47"/>
        <v>-138240000.0000211</v>
      </c>
    </row>
    <row r="507" spans="1:9" x14ac:dyDescent="0.3">
      <c r="A507">
        <v>144</v>
      </c>
      <c r="B507">
        <v>0</v>
      </c>
      <c r="C507">
        <v>6.11</v>
      </c>
      <c r="D507">
        <f t="shared" si="42"/>
        <v>0</v>
      </c>
      <c r="E507">
        <f t="shared" si="43"/>
        <v>-4.0799999999999983</v>
      </c>
      <c r="F507" s="131">
        <f t="shared" si="44"/>
        <v>0</v>
      </c>
      <c r="G507" s="131">
        <f t="shared" si="45"/>
        <v>0</v>
      </c>
      <c r="H507" s="131">
        <f t="shared" si="46"/>
        <v>0</v>
      </c>
      <c r="I507" s="131">
        <f t="shared" si="47"/>
        <v>276480000.00000638</v>
      </c>
    </row>
    <row r="508" spans="1:9" x14ac:dyDescent="0.3">
      <c r="A508">
        <v>145</v>
      </c>
      <c r="B508">
        <v>0</v>
      </c>
      <c r="C508">
        <v>5.98</v>
      </c>
      <c r="D508">
        <f t="shared" si="42"/>
        <v>0</v>
      </c>
      <c r="E508">
        <f t="shared" si="43"/>
        <v>-3.119999999999997</v>
      </c>
      <c r="F508" s="131">
        <f t="shared" si="44"/>
        <v>0</v>
      </c>
      <c r="G508" s="131">
        <f t="shared" si="45"/>
        <v>23040.000000000029</v>
      </c>
      <c r="H508" s="131">
        <f t="shared" si="46"/>
        <v>0</v>
      </c>
      <c r="I508" s="131">
        <f t="shared" si="47"/>
        <v>552960000.0000006</v>
      </c>
    </row>
    <row r="509" spans="1:9" x14ac:dyDescent="0.3">
      <c r="A509">
        <v>146</v>
      </c>
      <c r="B509">
        <v>0</v>
      </c>
      <c r="C509">
        <v>5.85</v>
      </c>
      <c r="D509">
        <f t="shared" si="42"/>
        <v>0</v>
      </c>
      <c r="E509">
        <f t="shared" si="43"/>
        <v>-3.1200000000000183</v>
      </c>
      <c r="F509" s="131">
        <f t="shared" si="44"/>
        <v>0</v>
      </c>
      <c r="G509" s="131">
        <f t="shared" si="45"/>
        <v>-5.1159076974727213E-10</v>
      </c>
      <c r="H509" s="131">
        <f t="shared" si="46"/>
        <v>0</v>
      </c>
      <c r="I509" s="131">
        <f t="shared" si="47"/>
        <v>-552960000.00001299</v>
      </c>
    </row>
    <row r="510" spans="1:9" x14ac:dyDescent="0.3">
      <c r="A510">
        <v>147</v>
      </c>
      <c r="B510">
        <v>0</v>
      </c>
      <c r="C510">
        <v>5.68</v>
      </c>
      <c r="D510">
        <f t="shared" si="42"/>
        <v>0</v>
      </c>
      <c r="E510">
        <f t="shared" si="43"/>
        <v>-4.0799999999999983</v>
      </c>
      <c r="F510" s="131">
        <f t="shared" si="44"/>
        <v>0</v>
      </c>
      <c r="G510" s="131">
        <f t="shared" si="45"/>
        <v>-23039.99999999952</v>
      </c>
      <c r="H510" s="131">
        <f t="shared" si="46"/>
        <v>0</v>
      </c>
      <c r="I510" s="131">
        <f t="shared" si="47"/>
        <v>-552959999.99997616</v>
      </c>
    </row>
    <row r="511" spans="1:9" x14ac:dyDescent="0.3">
      <c r="A511">
        <v>148</v>
      </c>
      <c r="B511">
        <v>0</v>
      </c>
      <c r="C511">
        <v>5.5</v>
      </c>
      <c r="D511">
        <f t="shared" si="42"/>
        <v>0</v>
      </c>
      <c r="E511">
        <f t="shared" si="43"/>
        <v>-4.3199999999999932</v>
      </c>
      <c r="F511" s="131">
        <f t="shared" si="44"/>
        <v>0</v>
      </c>
      <c r="G511" s="131">
        <f t="shared" si="45"/>
        <v>-5759.9999999998763</v>
      </c>
      <c r="H511" s="131">
        <f t="shared" si="46"/>
        <v>0</v>
      </c>
      <c r="I511" s="131">
        <f t="shared" si="47"/>
        <v>414719999.99999142</v>
      </c>
    </row>
    <row r="512" spans="1:9" x14ac:dyDescent="0.3">
      <c r="A512">
        <v>149</v>
      </c>
      <c r="B512">
        <v>0</v>
      </c>
      <c r="C512">
        <v>5.35</v>
      </c>
      <c r="D512">
        <f t="shared" si="42"/>
        <v>0</v>
      </c>
      <c r="E512">
        <f t="shared" si="43"/>
        <v>-3.6000000000000085</v>
      </c>
      <c r="F512" s="131">
        <f t="shared" si="44"/>
        <v>0</v>
      </c>
      <c r="G512" s="131">
        <f t="shared" si="45"/>
        <v>17279.999999999629</v>
      </c>
      <c r="H512" s="131">
        <f t="shared" si="46"/>
        <v>0</v>
      </c>
      <c r="I512" s="131">
        <f t="shared" si="47"/>
        <v>552959999.99998808</v>
      </c>
    </row>
    <row r="513" spans="1:9" x14ac:dyDescent="0.3">
      <c r="A513">
        <v>150</v>
      </c>
      <c r="B513">
        <v>0</v>
      </c>
      <c r="C513">
        <v>5.2</v>
      </c>
      <c r="D513">
        <f t="shared" si="42"/>
        <v>0</v>
      </c>
      <c r="E513">
        <f t="shared" si="43"/>
        <v>-3.5999999999999872</v>
      </c>
      <c r="F513" s="131">
        <f t="shared" si="44"/>
        <v>0</v>
      </c>
      <c r="G513" s="131">
        <f t="shared" si="45"/>
        <v>5.1159076974727213E-10</v>
      </c>
      <c r="H513" s="131">
        <f t="shared" si="46"/>
        <v>0</v>
      </c>
      <c r="I513" s="131">
        <f t="shared" si="47"/>
        <v>-414719999.99997872</v>
      </c>
    </row>
    <row r="514" spans="1:9" x14ac:dyDescent="0.3">
      <c r="A514">
        <v>151</v>
      </c>
      <c r="B514">
        <v>0</v>
      </c>
      <c r="C514">
        <v>5.0599999999999996</v>
      </c>
      <c r="D514">
        <f t="shared" si="42"/>
        <v>0</v>
      </c>
      <c r="E514">
        <f t="shared" si="43"/>
        <v>-3.3600000000000128</v>
      </c>
      <c r="F514" s="131">
        <f t="shared" si="44"/>
        <v>0</v>
      </c>
      <c r="G514" s="131">
        <f t="shared" si="45"/>
        <v>5759.9999999993861</v>
      </c>
      <c r="H514" s="131">
        <f t="shared" si="46"/>
        <v>0</v>
      </c>
      <c r="I514" s="131">
        <f t="shared" si="47"/>
        <v>138239999.99997297</v>
      </c>
    </row>
    <row r="515" spans="1:9" x14ac:dyDescent="0.3">
      <c r="A515">
        <v>152</v>
      </c>
      <c r="B515">
        <v>0</v>
      </c>
      <c r="C515">
        <v>4.91</v>
      </c>
      <c r="D515">
        <f t="shared" si="42"/>
        <v>0</v>
      </c>
      <c r="E515">
        <f t="shared" si="43"/>
        <v>-3.5999999999999872</v>
      </c>
      <c r="F515" s="131">
        <f t="shared" si="44"/>
        <v>0</v>
      </c>
      <c r="G515" s="131">
        <f t="shared" si="45"/>
        <v>-5759.9999999993861</v>
      </c>
      <c r="H515" s="131">
        <f t="shared" si="46"/>
        <v>0</v>
      </c>
      <c r="I515" s="131">
        <f t="shared" si="47"/>
        <v>-276479999.9999705</v>
      </c>
    </row>
    <row r="516" spans="1:9" x14ac:dyDescent="0.3">
      <c r="A516">
        <v>153</v>
      </c>
      <c r="B516">
        <v>0</v>
      </c>
      <c r="C516">
        <v>4.79</v>
      </c>
      <c r="D516">
        <f t="shared" si="42"/>
        <v>0</v>
      </c>
      <c r="E516">
        <f t="shared" si="43"/>
        <v>-2.8800000000000026</v>
      </c>
      <c r="F516" s="131">
        <f t="shared" si="44"/>
        <v>0</v>
      </c>
      <c r="G516" s="131">
        <f t="shared" si="45"/>
        <v>17279.999999999629</v>
      </c>
      <c r="H516" s="131">
        <f t="shared" si="46"/>
        <v>0</v>
      </c>
      <c r="I516" s="131">
        <f t="shared" si="47"/>
        <v>552959999.99997628</v>
      </c>
    </row>
    <row r="517" spans="1:9" x14ac:dyDescent="0.3">
      <c r="A517">
        <v>154</v>
      </c>
      <c r="B517">
        <v>0</v>
      </c>
      <c r="C517">
        <v>4.66</v>
      </c>
      <c r="D517">
        <f t="shared" ref="D517:D580" si="48">(((B517-B516)/1000)/RADIANS(1))*$J$3</f>
        <v>0</v>
      </c>
      <c r="E517">
        <f t="shared" ref="E517:E580" si="49">(((C517-C516)/1000)/RADIANS(1))*$J$3</f>
        <v>-3.119999999999997</v>
      </c>
      <c r="F517" s="131">
        <f t="shared" ref="F517:F580" si="50">((D517-D516)/RADIANS(1))*$J$3</f>
        <v>0</v>
      </c>
      <c r="G517" s="131">
        <f t="shared" ref="G517:G580" si="51">((E517-E516)/RADIANS(1))*$J$3</f>
        <v>-5759.9999999998663</v>
      </c>
      <c r="H517" s="131">
        <f t="shared" ref="H517:H580" si="52">((F517-F516)/RADIANS(1))*$J$3</f>
        <v>0</v>
      </c>
      <c r="I517" s="131">
        <f t="shared" ref="I517:I580" si="53">((G517-G516)/RADIANS(1))*$J$3</f>
        <v>-552959999.99998784</v>
      </c>
    </row>
    <row r="518" spans="1:9" x14ac:dyDescent="0.3">
      <c r="A518">
        <v>155</v>
      </c>
      <c r="B518">
        <v>0</v>
      </c>
      <c r="C518">
        <v>4.53</v>
      </c>
      <c r="D518">
        <f t="shared" si="48"/>
        <v>0</v>
      </c>
      <c r="E518">
        <f t="shared" si="49"/>
        <v>-3.119999999999997</v>
      </c>
      <c r="F518" s="131">
        <f t="shared" si="50"/>
        <v>0</v>
      </c>
      <c r="G518" s="131">
        <f t="shared" si="51"/>
        <v>0</v>
      </c>
      <c r="H518" s="131">
        <f t="shared" si="52"/>
        <v>0</v>
      </c>
      <c r="I518" s="131">
        <f t="shared" si="53"/>
        <v>138239999.99999678</v>
      </c>
    </row>
    <row r="519" spans="1:9" x14ac:dyDescent="0.3">
      <c r="A519">
        <v>156</v>
      </c>
      <c r="B519">
        <v>0</v>
      </c>
      <c r="C519">
        <v>4.4000000000000004</v>
      </c>
      <c r="D519">
        <f t="shared" si="48"/>
        <v>0</v>
      </c>
      <c r="E519">
        <f t="shared" si="49"/>
        <v>-3.119999999999997</v>
      </c>
      <c r="F519" s="131">
        <f t="shared" si="50"/>
        <v>0</v>
      </c>
      <c r="G519" s="131">
        <f t="shared" si="51"/>
        <v>0</v>
      </c>
      <c r="H519" s="131">
        <f t="shared" si="52"/>
        <v>0</v>
      </c>
      <c r="I519" s="131">
        <f t="shared" si="53"/>
        <v>0</v>
      </c>
    </row>
    <row r="520" spans="1:9" x14ac:dyDescent="0.3">
      <c r="A520">
        <v>157</v>
      </c>
      <c r="B520">
        <v>0</v>
      </c>
      <c r="C520">
        <v>4.28</v>
      </c>
      <c r="D520">
        <f t="shared" si="48"/>
        <v>0</v>
      </c>
      <c r="E520">
        <f t="shared" si="49"/>
        <v>-2.8800000000000026</v>
      </c>
      <c r="F520" s="131">
        <f t="shared" si="50"/>
        <v>0</v>
      </c>
      <c r="G520" s="131">
        <f t="shared" si="51"/>
        <v>5759.9999999998663</v>
      </c>
      <c r="H520" s="131">
        <f t="shared" si="52"/>
        <v>0</v>
      </c>
      <c r="I520" s="131">
        <f t="shared" si="53"/>
        <v>138239999.99999678</v>
      </c>
    </row>
    <row r="521" spans="1:9" x14ac:dyDescent="0.3">
      <c r="A521">
        <v>158</v>
      </c>
      <c r="B521">
        <v>0</v>
      </c>
      <c r="C521">
        <v>4.1500000000000004</v>
      </c>
      <c r="D521">
        <f t="shared" si="48"/>
        <v>0</v>
      </c>
      <c r="E521">
        <f t="shared" si="49"/>
        <v>-3.119999999999997</v>
      </c>
      <c r="F521" s="131">
        <f t="shared" si="50"/>
        <v>0</v>
      </c>
      <c r="G521" s="131">
        <f t="shared" si="51"/>
        <v>-5759.9999999998663</v>
      </c>
      <c r="H521" s="131">
        <f t="shared" si="52"/>
        <v>0</v>
      </c>
      <c r="I521" s="131">
        <f t="shared" si="53"/>
        <v>-276479999.99999356</v>
      </c>
    </row>
    <row r="522" spans="1:9" x14ac:dyDescent="0.3">
      <c r="A522">
        <v>159</v>
      </c>
      <c r="B522">
        <v>0</v>
      </c>
      <c r="C522">
        <v>4.04</v>
      </c>
      <c r="D522">
        <f t="shared" si="48"/>
        <v>0</v>
      </c>
      <c r="E522">
        <f t="shared" si="49"/>
        <v>-2.6400000000000072</v>
      </c>
      <c r="F522" s="131">
        <f t="shared" si="50"/>
        <v>0</v>
      </c>
      <c r="G522" s="131">
        <f t="shared" si="51"/>
        <v>11519.999999999753</v>
      </c>
      <c r="H522" s="131">
        <f t="shared" si="52"/>
        <v>0</v>
      </c>
      <c r="I522" s="131">
        <f t="shared" si="53"/>
        <v>414719999.99999076</v>
      </c>
    </row>
    <row r="523" spans="1:9" x14ac:dyDescent="0.3">
      <c r="A523">
        <v>160</v>
      </c>
      <c r="B523">
        <v>0</v>
      </c>
      <c r="C523">
        <v>3.92</v>
      </c>
      <c r="D523">
        <f t="shared" si="48"/>
        <v>0</v>
      </c>
      <c r="E523">
        <f t="shared" si="49"/>
        <v>-2.8800000000000026</v>
      </c>
      <c r="F523" s="131">
        <f t="shared" si="50"/>
        <v>0</v>
      </c>
      <c r="G523" s="131">
        <f t="shared" si="51"/>
        <v>-5759.9999999998881</v>
      </c>
      <c r="H523" s="131">
        <f t="shared" si="52"/>
        <v>0</v>
      </c>
      <c r="I523" s="131">
        <f t="shared" si="53"/>
        <v>-414719999.9999913</v>
      </c>
    </row>
    <row r="524" spans="1:9" x14ac:dyDescent="0.3">
      <c r="A524">
        <v>161</v>
      </c>
      <c r="B524">
        <v>0</v>
      </c>
      <c r="C524">
        <v>3.8</v>
      </c>
      <c r="D524">
        <f t="shared" si="48"/>
        <v>0</v>
      </c>
      <c r="E524">
        <f t="shared" si="49"/>
        <v>-2.8800000000000026</v>
      </c>
      <c r="F524" s="131">
        <f t="shared" si="50"/>
        <v>0</v>
      </c>
      <c r="G524" s="131">
        <f t="shared" si="51"/>
        <v>0</v>
      </c>
      <c r="H524" s="131">
        <f t="shared" si="52"/>
        <v>0</v>
      </c>
      <c r="I524" s="131">
        <f t="shared" si="53"/>
        <v>138239999.99999729</v>
      </c>
    </row>
    <row r="525" spans="1:9" x14ac:dyDescent="0.3">
      <c r="A525">
        <v>162</v>
      </c>
      <c r="B525">
        <v>0</v>
      </c>
      <c r="C525">
        <v>3.68</v>
      </c>
      <c r="D525">
        <f t="shared" si="48"/>
        <v>0</v>
      </c>
      <c r="E525">
        <f t="shared" si="49"/>
        <v>-2.8799999999999915</v>
      </c>
      <c r="F525" s="131">
        <f t="shared" si="50"/>
        <v>0</v>
      </c>
      <c r="G525" s="131">
        <f t="shared" si="51"/>
        <v>2.6645352591003757E-10</v>
      </c>
      <c r="H525" s="131">
        <f t="shared" si="52"/>
        <v>0</v>
      </c>
      <c r="I525" s="131">
        <f t="shared" si="53"/>
        <v>6.3948846218409008E-6</v>
      </c>
    </row>
    <row r="526" spans="1:9" x14ac:dyDescent="0.3">
      <c r="A526">
        <v>163</v>
      </c>
      <c r="B526">
        <v>0</v>
      </c>
      <c r="C526">
        <v>3.56</v>
      </c>
      <c r="D526">
        <f t="shared" si="48"/>
        <v>0</v>
      </c>
      <c r="E526">
        <f t="shared" si="49"/>
        <v>-2.8800000000000026</v>
      </c>
      <c r="F526" s="131">
        <f t="shared" si="50"/>
        <v>0</v>
      </c>
      <c r="G526" s="131">
        <f t="shared" si="51"/>
        <v>-2.6645352591003757E-10</v>
      </c>
      <c r="H526" s="131">
        <f t="shared" si="52"/>
        <v>0</v>
      </c>
      <c r="I526" s="131">
        <f t="shared" si="53"/>
        <v>-1.2789769243681802E-5</v>
      </c>
    </row>
    <row r="527" spans="1:9" x14ac:dyDescent="0.3">
      <c r="A527">
        <v>164</v>
      </c>
      <c r="B527">
        <v>0</v>
      </c>
      <c r="C527">
        <v>3.44</v>
      </c>
      <c r="D527">
        <f t="shared" si="48"/>
        <v>0</v>
      </c>
      <c r="E527">
        <f t="shared" si="49"/>
        <v>-2.8800000000000026</v>
      </c>
      <c r="F527" s="131">
        <f t="shared" si="50"/>
        <v>0</v>
      </c>
      <c r="G527" s="131">
        <f t="shared" si="51"/>
        <v>0</v>
      </c>
      <c r="H527" s="131">
        <f t="shared" si="52"/>
        <v>0</v>
      </c>
      <c r="I527" s="131">
        <f t="shared" si="53"/>
        <v>6.3948846218409008E-6</v>
      </c>
    </row>
    <row r="528" spans="1:9" x14ac:dyDescent="0.3">
      <c r="A528">
        <v>165</v>
      </c>
      <c r="B528">
        <v>0</v>
      </c>
      <c r="C528">
        <v>3.34</v>
      </c>
      <c r="D528">
        <f t="shared" si="48"/>
        <v>0</v>
      </c>
      <c r="E528">
        <f t="shared" si="49"/>
        <v>-2.4000000000000021</v>
      </c>
      <c r="F528" s="131">
        <f t="shared" si="50"/>
        <v>0</v>
      </c>
      <c r="G528" s="131">
        <f t="shared" si="51"/>
        <v>11520.000000000009</v>
      </c>
      <c r="H528" s="131">
        <f t="shared" si="52"/>
        <v>0</v>
      </c>
      <c r="I528" s="131">
        <f t="shared" si="53"/>
        <v>276480000.00000024</v>
      </c>
    </row>
    <row r="529" spans="1:9" x14ac:dyDescent="0.3">
      <c r="A529">
        <v>166</v>
      </c>
      <c r="B529">
        <v>0</v>
      </c>
      <c r="C529">
        <v>3.25</v>
      </c>
      <c r="D529">
        <f t="shared" si="48"/>
        <v>0</v>
      </c>
      <c r="E529">
        <f t="shared" si="49"/>
        <v>-2.1599999999999966</v>
      </c>
      <c r="F529" s="131">
        <f t="shared" si="50"/>
        <v>0</v>
      </c>
      <c r="G529" s="131">
        <f t="shared" si="51"/>
        <v>5760.0000000001328</v>
      </c>
      <c r="H529" s="131">
        <f t="shared" si="52"/>
        <v>0</v>
      </c>
      <c r="I529" s="131">
        <f t="shared" si="53"/>
        <v>-138239999.99999702</v>
      </c>
    </row>
    <row r="530" spans="1:9" x14ac:dyDescent="0.3">
      <c r="A530">
        <v>167</v>
      </c>
      <c r="B530">
        <v>0</v>
      </c>
      <c r="C530">
        <v>3.13</v>
      </c>
      <c r="D530">
        <f t="shared" si="48"/>
        <v>0</v>
      </c>
      <c r="E530">
        <f t="shared" si="49"/>
        <v>-2.8800000000000026</v>
      </c>
      <c r="F530" s="131">
        <f t="shared" si="50"/>
        <v>0</v>
      </c>
      <c r="G530" s="131">
        <f t="shared" si="51"/>
        <v>-17280.000000000142</v>
      </c>
      <c r="H530" s="131">
        <f t="shared" si="52"/>
        <v>0</v>
      </c>
      <c r="I530" s="131">
        <f t="shared" si="53"/>
        <v>-552960000.00000656</v>
      </c>
    </row>
    <row r="531" spans="1:9" x14ac:dyDescent="0.3">
      <c r="A531">
        <v>168</v>
      </c>
      <c r="B531">
        <v>0</v>
      </c>
      <c r="C531">
        <v>3.02</v>
      </c>
      <c r="D531">
        <f t="shared" si="48"/>
        <v>0</v>
      </c>
      <c r="E531">
        <f t="shared" si="49"/>
        <v>-2.639999999999997</v>
      </c>
      <c r="F531" s="131">
        <f t="shared" si="50"/>
        <v>0</v>
      </c>
      <c r="G531" s="131">
        <f t="shared" si="51"/>
        <v>5760.0000000001328</v>
      </c>
      <c r="H531" s="131">
        <f t="shared" si="52"/>
        <v>0</v>
      </c>
      <c r="I531" s="131">
        <f t="shared" si="53"/>
        <v>552960000.00000656</v>
      </c>
    </row>
    <row r="532" spans="1:9" x14ac:dyDescent="0.3">
      <c r="A532">
        <v>169</v>
      </c>
      <c r="B532">
        <v>0</v>
      </c>
      <c r="C532">
        <v>2.93</v>
      </c>
      <c r="D532">
        <f t="shared" si="48"/>
        <v>0</v>
      </c>
      <c r="E532">
        <f t="shared" si="49"/>
        <v>-2.1599999999999966</v>
      </c>
      <c r="F532" s="131">
        <f t="shared" si="50"/>
        <v>0</v>
      </c>
      <c r="G532" s="131">
        <f t="shared" si="51"/>
        <v>11520.000000000009</v>
      </c>
      <c r="H532" s="131">
        <f t="shared" si="52"/>
        <v>0</v>
      </c>
      <c r="I532" s="131">
        <f t="shared" si="53"/>
        <v>138239999.99999702</v>
      </c>
    </row>
    <row r="533" spans="1:9" x14ac:dyDescent="0.3">
      <c r="A533">
        <v>170</v>
      </c>
      <c r="B533">
        <v>0</v>
      </c>
      <c r="C533">
        <v>2.85</v>
      </c>
      <c r="D533">
        <f t="shared" si="48"/>
        <v>0</v>
      </c>
      <c r="E533">
        <f t="shared" si="49"/>
        <v>-1.9200000000000015</v>
      </c>
      <c r="F533" s="131">
        <f t="shared" si="50"/>
        <v>0</v>
      </c>
      <c r="G533" s="131">
        <f t="shared" si="51"/>
        <v>5759.9999999998818</v>
      </c>
      <c r="H533" s="131">
        <f t="shared" si="52"/>
        <v>0</v>
      </c>
      <c r="I533" s="131">
        <f t="shared" si="53"/>
        <v>-138240000.00000307</v>
      </c>
    </row>
    <row r="534" spans="1:9" x14ac:dyDescent="0.3">
      <c r="A534">
        <v>171</v>
      </c>
      <c r="B534">
        <v>0</v>
      </c>
      <c r="C534">
        <v>2.77</v>
      </c>
      <c r="D534">
        <f t="shared" si="48"/>
        <v>0</v>
      </c>
      <c r="E534">
        <f t="shared" si="49"/>
        <v>-1.9200000000000015</v>
      </c>
      <c r="F534" s="131">
        <f t="shared" si="50"/>
        <v>0</v>
      </c>
      <c r="G534" s="131">
        <f t="shared" si="51"/>
        <v>0</v>
      </c>
      <c r="H534" s="131">
        <f t="shared" si="52"/>
        <v>0</v>
      </c>
      <c r="I534" s="131">
        <f t="shared" si="53"/>
        <v>-138239999.99999717</v>
      </c>
    </row>
    <row r="535" spans="1:9" x14ac:dyDescent="0.3">
      <c r="A535">
        <v>172</v>
      </c>
      <c r="B535">
        <v>0</v>
      </c>
      <c r="C535">
        <v>2.7</v>
      </c>
      <c r="D535">
        <f t="shared" si="48"/>
        <v>0</v>
      </c>
      <c r="E535">
        <f t="shared" si="49"/>
        <v>-1.6799999999999962</v>
      </c>
      <c r="F535" s="131">
        <f t="shared" si="50"/>
        <v>0</v>
      </c>
      <c r="G535" s="131">
        <f t="shared" si="51"/>
        <v>5760.0000000001273</v>
      </c>
      <c r="H535" s="131">
        <f t="shared" si="52"/>
        <v>0</v>
      </c>
      <c r="I535" s="131">
        <f t="shared" si="53"/>
        <v>138240000.00000307</v>
      </c>
    </row>
    <row r="536" spans="1:9" x14ac:dyDescent="0.3">
      <c r="A536">
        <v>173</v>
      </c>
      <c r="B536">
        <v>0</v>
      </c>
      <c r="C536">
        <v>2.61</v>
      </c>
      <c r="D536">
        <f t="shared" si="48"/>
        <v>0</v>
      </c>
      <c r="E536">
        <f t="shared" si="49"/>
        <v>-2.1600000000000072</v>
      </c>
      <c r="F536" s="131">
        <f t="shared" si="50"/>
        <v>0</v>
      </c>
      <c r="G536" s="131">
        <f t="shared" si="51"/>
        <v>-11520.000000000266</v>
      </c>
      <c r="H536" s="131">
        <f t="shared" si="52"/>
        <v>0</v>
      </c>
      <c r="I536" s="131">
        <f t="shared" si="53"/>
        <v>-414720000.00000942</v>
      </c>
    </row>
    <row r="537" spans="1:9" x14ac:dyDescent="0.3">
      <c r="A537">
        <v>174</v>
      </c>
      <c r="B537">
        <v>0</v>
      </c>
      <c r="C537">
        <v>2.52</v>
      </c>
      <c r="D537">
        <f t="shared" si="48"/>
        <v>0</v>
      </c>
      <c r="E537">
        <f t="shared" si="49"/>
        <v>-2.1599999999999966</v>
      </c>
      <c r="F537" s="131">
        <f t="shared" si="50"/>
        <v>0</v>
      </c>
      <c r="G537" s="131">
        <f t="shared" si="51"/>
        <v>2.5579538487363607E-10</v>
      </c>
      <c r="H537" s="131">
        <f t="shared" si="52"/>
        <v>0</v>
      </c>
      <c r="I537" s="131">
        <f t="shared" si="53"/>
        <v>276480000.00001252</v>
      </c>
    </row>
    <row r="538" spans="1:9" x14ac:dyDescent="0.3">
      <c r="A538">
        <v>175</v>
      </c>
      <c r="B538">
        <v>0</v>
      </c>
      <c r="C538">
        <v>2.42</v>
      </c>
      <c r="D538">
        <f t="shared" si="48"/>
        <v>0</v>
      </c>
      <c r="E538">
        <f t="shared" si="49"/>
        <v>-2.4000000000000021</v>
      </c>
      <c r="F538" s="131">
        <f t="shared" si="50"/>
        <v>0</v>
      </c>
      <c r="G538" s="131">
        <f t="shared" si="51"/>
        <v>-5760.0000000001328</v>
      </c>
      <c r="H538" s="131">
        <f t="shared" si="52"/>
        <v>0</v>
      </c>
      <c r="I538" s="131">
        <f t="shared" si="53"/>
        <v>-138240000.00000933</v>
      </c>
    </row>
    <row r="539" spans="1:9" x14ac:dyDescent="0.3">
      <c r="A539">
        <v>176</v>
      </c>
      <c r="B539">
        <v>0</v>
      </c>
      <c r="C539">
        <v>2.3199999999999998</v>
      </c>
      <c r="D539">
        <f t="shared" si="48"/>
        <v>0</v>
      </c>
      <c r="E539">
        <f t="shared" si="49"/>
        <v>-2.4000000000000021</v>
      </c>
      <c r="F539" s="131">
        <f t="shared" si="50"/>
        <v>0</v>
      </c>
      <c r="G539" s="131">
        <f t="shared" si="51"/>
        <v>0</v>
      </c>
      <c r="H539" s="131">
        <f t="shared" si="52"/>
        <v>0</v>
      </c>
      <c r="I539" s="131">
        <f t="shared" si="53"/>
        <v>138240000.00000319</v>
      </c>
    </row>
    <row r="540" spans="1:9" x14ac:dyDescent="0.3">
      <c r="A540">
        <v>177</v>
      </c>
      <c r="B540">
        <v>0</v>
      </c>
      <c r="C540">
        <v>2.25</v>
      </c>
      <c r="D540">
        <f t="shared" si="48"/>
        <v>0</v>
      </c>
      <c r="E540">
        <f t="shared" si="49"/>
        <v>-1.6799999999999962</v>
      </c>
      <c r="F540" s="131">
        <f t="shared" si="50"/>
        <v>0</v>
      </c>
      <c r="G540" s="131">
        <f t="shared" si="51"/>
        <v>17280.000000000142</v>
      </c>
      <c r="H540" s="131">
        <f t="shared" si="52"/>
        <v>0</v>
      </c>
      <c r="I540" s="131">
        <f t="shared" si="53"/>
        <v>414720000.00000334</v>
      </c>
    </row>
    <row r="541" spans="1:9" x14ac:dyDescent="0.3">
      <c r="A541">
        <v>178</v>
      </c>
      <c r="B541">
        <v>0</v>
      </c>
      <c r="C541">
        <v>2.1800000000000002</v>
      </c>
      <c r="D541">
        <f t="shared" si="48"/>
        <v>0</v>
      </c>
      <c r="E541">
        <f t="shared" si="49"/>
        <v>-1.6799999999999962</v>
      </c>
      <c r="F541" s="131">
        <f t="shared" si="50"/>
        <v>0</v>
      </c>
      <c r="G541" s="131">
        <f t="shared" si="51"/>
        <v>0</v>
      </c>
      <c r="H541" s="131">
        <f t="shared" si="52"/>
        <v>0</v>
      </c>
      <c r="I541" s="131">
        <f t="shared" si="53"/>
        <v>-414720000.00000334</v>
      </c>
    </row>
    <row r="542" spans="1:9" x14ac:dyDescent="0.3">
      <c r="A542">
        <v>179</v>
      </c>
      <c r="B542">
        <v>0</v>
      </c>
      <c r="C542">
        <v>2.11</v>
      </c>
      <c r="D542">
        <f t="shared" si="48"/>
        <v>0</v>
      </c>
      <c r="E542">
        <f t="shared" si="49"/>
        <v>-1.6800000000000064</v>
      </c>
      <c r="F542" s="131">
        <f t="shared" si="50"/>
        <v>0</v>
      </c>
      <c r="G542" s="131">
        <f t="shared" si="51"/>
        <v>-2.4513724383723456E-10</v>
      </c>
      <c r="H542" s="131">
        <f t="shared" si="52"/>
        <v>0</v>
      </c>
      <c r="I542" s="131">
        <f t="shared" si="53"/>
        <v>-5.8832938520936287E-6</v>
      </c>
    </row>
    <row r="543" spans="1:9" x14ac:dyDescent="0.3">
      <c r="A543">
        <v>180</v>
      </c>
      <c r="B543">
        <v>0</v>
      </c>
      <c r="C543">
        <v>2.0499999999999998</v>
      </c>
      <c r="D543">
        <f t="shared" si="48"/>
        <v>0</v>
      </c>
      <c r="E543">
        <f t="shared" si="49"/>
        <v>-1.4400000000000013</v>
      </c>
      <c r="F543" s="131">
        <f t="shared" si="50"/>
        <v>0</v>
      </c>
      <c r="G543" s="131">
        <f t="shared" si="51"/>
        <v>5760.0000000001219</v>
      </c>
      <c r="H543" s="131">
        <f t="shared" si="52"/>
        <v>0</v>
      </c>
      <c r="I543" s="131">
        <f t="shared" si="53"/>
        <v>138240000.00000882</v>
      </c>
    </row>
    <row r="544" spans="1:9" x14ac:dyDescent="0.3">
      <c r="A544">
        <v>181</v>
      </c>
      <c r="B544">
        <v>0</v>
      </c>
      <c r="C544">
        <v>1.97</v>
      </c>
      <c r="D544">
        <f t="shared" si="48"/>
        <v>0</v>
      </c>
      <c r="E544">
        <f t="shared" si="49"/>
        <v>-1.9199999999999962</v>
      </c>
      <c r="F544" s="131">
        <f t="shared" si="50"/>
        <v>0</v>
      </c>
      <c r="G544" s="131">
        <f t="shared" si="51"/>
        <v>-11519.999999999876</v>
      </c>
      <c r="H544" s="131">
        <f t="shared" si="52"/>
        <v>0</v>
      </c>
      <c r="I544" s="131">
        <f t="shared" si="53"/>
        <v>-414719999.99999994</v>
      </c>
    </row>
    <row r="545" spans="1:9" x14ac:dyDescent="0.3">
      <c r="A545">
        <v>182</v>
      </c>
      <c r="B545">
        <v>0</v>
      </c>
      <c r="C545">
        <v>1.89</v>
      </c>
      <c r="D545">
        <f t="shared" si="48"/>
        <v>0</v>
      </c>
      <c r="E545">
        <f t="shared" si="49"/>
        <v>-1.9200000000000015</v>
      </c>
      <c r="F545" s="131">
        <f t="shared" si="50"/>
        <v>0</v>
      </c>
      <c r="G545" s="131">
        <f t="shared" si="51"/>
        <v>-1.2789769243681803E-10</v>
      </c>
      <c r="H545" s="131">
        <f t="shared" si="52"/>
        <v>0</v>
      </c>
      <c r="I545" s="131">
        <f t="shared" si="53"/>
        <v>276479999.99999398</v>
      </c>
    </row>
    <row r="546" spans="1:9" x14ac:dyDescent="0.3">
      <c r="A546">
        <v>183</v>
      </c>
      <c r="B546">
        <v>0</v>
      </c>
      <c r="C546">
        <v>1.82</v>
      </c>
      <c r="D546">
        <f t="shared" si="48"/>
        <v>0</v>
      </c>
      <c r="E546">
        <f t="shared" si="49"/>
        <v>-1.6799999999999962</v>
      </c>
      <c r="F546" s="131">
        <f t="shared" si="50"/>
        <v>0</v>
      </c>
      <c r="G546" s="131">
        <f t="shared" si="51"/>
        <v>5760.0000000001273</v>
      </c>
      <c r="H546" s="131">
        <f t="shared" si="52"/>
        <v>0</v>
      </c>
      <c r="I546" s="131">
        <f t="shared" si="53"/>
        <v>138240000.00000614</v>
      </c>
    </row>
    <row r="547" spans="1:9" x14ac:dyDescent="0.3">
      <c r="A547">
        <v>184</v>
      </c>
      <c r="B547">
        <v>0</v>
      </c>
      <c r="C547">
        <v>1.75</v>
      </c>
      <c r="D547">
        <f t="shared" si="48"/>
        <v>0</v>
      </c>
      <c r="E547">
        <f t="shared" si="49"/>
        <v>-1.6800000000000013</v>
      </c>
      <c r="F547" s="131">
        <f t="shared" si="50"/>
        <v>0</v>
      </c>
      <c r="G547" s="131">
        <f t="shared" si="51"/>
        <v>-1.2256862191861728E-10</v>
      </c>
      <c r="H547" s="131">
        <f t="shared" si="52"/>
        <v>0</v>
      </c>
      <c r="I547" s="131">
        <f t="shared" si="53"/>
        <v>-138240000.00000599</v>
      </c>
    </row>
    <row r="548" spans="1:9" x14ac:dyDescent="0.3">
      <c r="A548">
        <v>185</v>
      </c>
      <c r="B548">
        <v>0</v>
      </c>
      <c r="C548">
        <v>1.68</v>
      </c>
      <c r="D548">
        <f t="shared" si="48"/>
        <v>0</v>
      </c>
      <c r="E548">
        <f t="shared" si="49"/>
        <v>-1.6800000000000013</v>
      </c>
      <c r="F548" s="131">
        <f t="shared" si="50"/>
        <v>0</v>
      </c>
      <c r="G548" s="131">
        <f t="shared" si="51"/>
        <v>0</v>
      </c>
      <c r="H548" s="131">
        <f t="shared" si="52"/>
        <v>0</v>
      </c>
      <c r="I548" s="131">
        <f t="shared" si="53"/>
        <v>2.9416469260468143E-6</v>
      </c>
    </row>
    <row r="549" spans="1:9" x14ac:dyDescent="0.3">
      <c r="A549">
        <v>186</v>
      </c>
      <c r="B549">
        <v>0</v>
      </c>
      <c r="C549">
        <v>1.62</v>
      </c>
      <c r="D549">
        <f t="shared" si="48"/>
        <v>0</v>
      </c>
      <c r="E549">
        <f t="shared" si="49"/>
        <v>-1.4399999999999957</v>
      </c>
      <c r="F549" s="131">
        <f t="shared" si="50"/>
        <v>0</v>
      </c>
      <c r="G549" s="131">
        <f t="shared" si="51"/>
        <v>5760.0000000001328</v>
      </c>
      <c r="H549" s="131">
        <f t="shared" si="52"/>
        <v>0</v>
      </c>
      <c r="I549" s="131">
        <f t="shared" si="53"/>
        <v>138240000.00000319</v>
      </c>
    </row>
    <row r="550" spans="1:9" x14ac:dyDescent="0.3">
      <c r="A550">
        <v>187</v>
      </c>
      <c r="B550">
        <v>0</v>
      </c>
      <c r="C550">
        <v>1.55</v>
      </c>
      <c r="D550">
        <f t="shared" si="48"/>
        <v>0</v>
      </c>
      <c r="E550">
        <f t="shared" si="49"/>
        <v>-1.6800000000000013</v>
      </c>
      <c r="F550" s="131">
        <f t="shared" si="50"/>
        <v>0</v>
      </c>
      <c r="G550" s="131">
        <f t="shared" si="51"/>
        <v>-5760.0000000001328</v>
      </c>
      <c r="H550" s="131">
        <f t="shared" si="52"/>
        <v>0</v>
      </c>
      <c r="I550" s="131">
        <f t="shared" si="53"/>
        <v>-276480000.00000638</v>
      </c>
    </row>
    <row r="551" spans="1:9" x14ac:dyDescent="0.3">
      <c r="A551">
        <v>188</v>
      </c>
      <c r="B551">
        <v>0</v>
      </c>
      <c r="C551">
        <v>1.49</v>
      </c>
      <c r="D551">
        <f t="shared" si="48"/>
        <v>0</v>
      </c>
      <c r="E551">
        <f t="shared" si="49"/>
        <v>-1.4400000000000013</v>
      </c>
      <c r="F551" s="131">
        <f t="shared" si="50"/>
        <v>0</v>
      </c>
      <c r="G551" s="131">
        <f t="shared" si="51"/>
        <v>5759.9999999999991</v>
      </c>
      <c r="H551" s="131">
        <f t="shared" si="52"/>
        <v>0</v>
      </c>
      <c r="I551" s="131">
        <f t="shared" si="53"/>
        <v>276480000.00000316</v>
      </c>
    </row>
    <row r="552" spans="1:9" x14ac:dyDescent="0.3">
      <c r="A552">
        <v>189</v>
      </c>
      <c r="B552">
        <v>0</v>
      </c>
      <c r="C552">
        <v>1.43</v>
      </c>
      <c r="D552">
        <f t="shared" si="48"/>
        <v>0</v>
      </c>
      <c r="E552">
        <f t="shared" si="49"/>
        <v>-1.4400000000000013</v>
      </c>
      <c r="F552" s="131">
        <f t="shared" si="50"/>
        <v>0</v>
      </c>
      <c r="G552" s="131">
        <f t="shared" si="51"/>
        <v>0</v>
      </c>
      <c r="H552" s="131">
        <f t="shared" si="52"/>
        <v>0</v>
      </c>
      <c r="I552" s="131">
        <f t="shared" si="53"/>
        <v>-138239999.99999997</v>
      </c>
    </row>
    <row r="553" spans="1:9" x14ac:dyDescent="0.3">
      <c r="A553">
        <v>190</v>
      </c>
      <c r="B553">
        <v>0</v>
      </c>
      <c r="C553">
        <v>1.38</v>
      </c>
      <c r="D553">
        <f t="shared" si="48"/>
        <v>0</v>
      </c>
      <c r="E553">
        <f t="shared" si="49"/>
        <v>-1.2000000000000011</v>
      </c>
      <c r="F553" s="131">
        <f t="shared" si="50"/>
        <v>0</v>
      </c>
      <c r="G553" s="131">
        <f t="shared" si="51"/>
        <v>5760.0000000000045</v>
      </c>
      <c r="H553" s="131">
        <f t="shared" si="52"/>
        <v>0</v>
      </c>
      <c r="I553" s="131">
        <f t="shared" si="53"/>
        <v>138240000.00000012</v>
      </c>
    </row>
    <row r="554" spans="1:9" x14ac:dyDescent="0.3">
      <c r="A554">
        <v>191</v>
      </c>
      <c r="B554">
        <v>0</v>
      </c>
      <c r="C554">
        <v>1.32</v>
      </c>
      <c r="D554">
        <f t="shared" si="48"/>
        <v>0</v>
      </c>
      <c r="E554">
        <f t="shared" si="49"/>
        <v>-1.4399999999999957</v>
      </c>
      <c r="F554" s="131">
        <f t="shared" si="50"/>
        <v>0</v>
      </c>
      <c r="G554" s="131">
        <f t="shared" si="51"/>
        <v>-5759.9999999998718</v>
      </c>
      <c r="H554" s="131">
        <f t="shared" si="52"/>
        <v>0</v>
      </c>
      <c r="I554" s="131">
        <f t="shared" si="53"/>
        <v>-276479999.99999702</v>
      </c>
    </row>
    <row r="555" spans="1:9" x14ac:dyDescent="0.3">
      <c r="A555">
        <v>192</v>
      </c>
      <c r="B555">
        <v>0</v>
      </c>
      <c r="C555">
        <v>1.26</v>
      </c>
      <c r="D555">
        <f t="shared" si="48"/>
        <v>0</v>
      </c>
      <c r="E555">
        <f t="shared" si="49"/>
        <v>-1.4400000000000013</v>
      </c>
      <c r="F555" s="131">
        <f t="shared" si="50"/>
        <v>0</v>
      </c>
      <c r="G555" s="131">
        <f t="shared" si="51"/>
        <v>-1.3322676295501878E-10</v>
      </c>
      <c r="H555" s="131">
        <f t="shared" si="52"/>
        <v>0</v>
      </c>
      <c r="I555" s="131">
        <f t="shared" si="53"/>
        <v>138239999.99999371</v>
      </c>
    </row>
    <row r="556" spans="1:9" x14ac:dyDescent="0.3">
      <c r="A556">
        <v>193</v>
      </c>
      <c r="B556">
        <v>0</v>
      </c>
      <c r="C556">
        <v>1.21</v>
      </c>
      <c r="D556">
        <f t="shared" si="48"/>
        <v>0</v>
      </c>
      <c r="E556">
        <f t="shared" si="49"/>
        <v>-1.2000000000000011</v>
      </c>
      <c r="F556" s="131">
        <f t="shared" si="50"/>
        <v>0</v>
      </c>
      <c r="G556" s="131">
        <f t="shared" si="51"/>
        <v>5760.0000000000045</v>
      </c>
      <c r="H556" s="131">
        <f t="shared" si="52"/>
        <v>0</v>
      </c>
      <c r="I556" s="131">
        <f t="shared" si="53"/>
        <v>138240000.00000328</v>
      </c>
    </row>
    <row r="557" spans="1:9" x14ac:dyDescent="0.3">
      <c r="A557">
        <v>194</v>
      </c>
      <c r="B557">
        <v>0</v>
      </c>
      <c r="C557">
        <v>1.1599999999999999</v>
      </c>
      <c r="D557">
        <f t="shared" si="48"/>
        <v>0</v>
      </c>
      <c r="E557">
        <f t="shared" si="49"/>
        <v>-1.2000000000000011</v>
      </c>
      <c r="F557" s="131">
        <f t="shared" si="50"/>
        <v>0</v>
      </c>
      <c r="G557" s="131">
        <f t="shared" si="51"/>
        <v>0</v>
      </c>
      <c r="H557" s="131">
        <f t="shared" si="52"/>
        <v>0</v>
      </c>
      <c r="I557" s="131">
        <f t="shared" si="53"/>
        <v>-138240000.00000012</v>
      </c>
    </row>
    <row r="558" spans="1:9" x14ac:dyDescent="0.3">
      <c r="A558">
        <v>195</v>
      </c>
      <c r="B558">
        <v>0</v>
      </c>
      <c r="C558">
        <v>1.1100000000000001</v>
      </c>
      <c r="D558">
        <f t="shared" si="48"/>
        <v>0</v>
      </c>
      <c r="E558">
        <f t="shared" si="49"/>
        <v>-1.1999999999999955</v>
      </c>
      <c r="F558" s="131">
        <f t="shared" si="50"/>
        <v>0</v>
      </c>
      <c r="G558" s="131">
        <f t="shared" si="51"/>
        <v>1.3322676295501878E-10</v>
      </c>
      <c r="H558" s="131">
        <f t="shared" si="52"/>
        <v>0</v>
      </c>
      <c r="I558" s="131">
        <f t="shared" si="53"/>
        <v>3.1974423109204504E-6</v>
      </c>
    </row>
    <row r="559" spans="1:9" x14ac:dyDescent="0.3">
      <c r="A559">
        <v>196</v>
      </c>
      <c r="B559">
        <v>0</v>
      </c>
      <c r="C559">
        <v>1.06</v>
      </c>
      <c r="D559">
        <f t="shared" si="48"/>
        <v>0</v>
      </c>
      <c r="E559">
        <f t="shared" si="49"/>
        <v>-1.2000000000000011</v>
      </c>
      <c r="F559" s="131">
        <f t="shared" si="50"/>
        <v>0</v>
      </c>
      <c r="G559" s="131">
        <f t="shared" si="51"/>
        <v>-1.3322676295501878E-10</v>
      </c>
      <c r="H559" s="131">
        <f t="shared" si="52"/>
        <v>0</v>
      </c>
      <c r="I559" s="131">
        <f t="shared" si="53"/>
        <v>-6.3948846218409008E-6</v>
      </c>
    </row>
    <row r="560" spans="1:9" x14ac:dyDescent="0.3">
      <c r="A560">
        <v>197</v>
      </c>
      <c r="B560">
        <v>0</v>
      </c>
      <c r="C560">
        <v>1.01</v>
      </c>
      <c r="D560">
        <f t="shared" si="48"/>
        <v>0</v>
      </c>
      <c r="E560">
        <f t="shared" si="49"/>
        <v>-1.2000000000000011</v>
      </c>
      <c r="F560" s="131">
        <f t="shared" si="50"/>
        <v>0</v>
      </c>
      <c r="G560" s="131">
        <f t="shared" si="51"/>
        <v>0</v>
      </c>
      <c r="H560" s="131">
        <f t="shared" si="52"/>
        <v>0</v>
      </c>
      <c r="I560" s="131">
        <f t="shared" si="53"/>
        <v>3.1974423109204504E-6</v>
      </c>
    </row>
    <row r="561" spans="1:9" x14ac:dyDescent="0.3">
      <c r="A561">
        <v>198</v>
      </c>
      <c r="B561">
        <v>0</v>
      </c>
      <c r="C561">
        <v>0.97</v>
      </c>
      <c r="D561">
        <f t="shared" si="48"/>
        <v>0</v>
      </c>
      <c r="E561">
        <f t="shared" si="49"/>
        <v>-0.96000000000000074</v>
      </c>
      <c r="F561" s="131">
        <f t="shared" si="50"/>
        <v>0</v>
      </c>
      <c r="G561" s="131">
        <f t="shared" si="51"/>
        <v>5760.0000000000073</v>
      </c>
      <c r="H561" s="131">
        <f t="shared" si="52"/>
        <v>0</v>
      </c>
      <c r="I561" s="131">
        <f t="shared" si="53"/>
        <v>138240000.00000015</v>
      </c>
    </row>
    <row r="562" spans="1:9" x14ac:dyDescent="0.3">
      <c r="A562">
        <v>199</v>
      </c>
      <c r="B562">
        <v>0</v>
      </c>
      <c r="C562">
        <v>0.92</v>
      </c>
      <c r="D562">
        <f t="shared" si="48"/>
        <v>0</v>
      </c>
      <c r="E562">
        <f t="shared" si="49"/>
        <v>-1.1999999999999984</v>
      </c>
      <c r="F562" s="131">
        <f t="shared" si="50"/>
        <v>0</v>
      </c>
      <c r="G562" s="131">
        <f t="shared" si="51"/>
        <v>-5759.9999999999436</v>
      </c>
      <c r="H562" s="131">
        <f t="shared" si="52"/>
        <v>0</v>
      </c>
      <c r="I562" s="131">
        <f t="shared" si="53"/>
        <v>-276479999.99999881</v>
      </c>
    </row>
    <row r="563" spans="1:9" x14ac:dyDescent="0.3">
      <c r="A563">
        <v>200</v>
      </c>
      <c r="B563">
        <v>0</v>
      </c>
      <c r="C563">
        <v>0.88</v>
      </c>
      <c r="D563">
        <f t="shared" si="48"/>
        <v>0</v>
      </c>
      <c r="E563">
        <f t="shared" si="49"/>
        <v>-0.96000000000000074</v>
      </c>
      <c r="F563" s="131">
        <f t="shared" si="50"/>
        <v>0</v>
      </c>
      <c r="G563" s="131">
        <f t="shared" si="51"/>
        <v>5759.9999999999436</v>
      </c>
      <c r="H563" s="131">
        <f t="shared" si="52"/>
        <v>0</v>
      </c>
      <c r="I563" s="131">
        <f t="shared" si="53"/>
        <v>276479999.99999726</v>
      </c>
    </row>
    <row r="564" spans="1:9" x14ac:dyDescent="0.3">
      <c r="A564">
        <v>201</v>
      </c>
      <c r="B564">
        <v>0</v>
      </c>
      <c r="C564">
        <v>0.84</v>
      </c>
      <c r="D564">
        <f t="shared" si="48"/>
        <v>0</v>
      </c>
      <c r="E564">
        <f t="shared" si="49"/>
        <v>-0.96000000000000074</v>
      </c>
      <c r="F564" s="131">
        <f t="shared" si="50"/>
        <v>0</v>
      </c>
      <c r="G564" s="131">
        <f t="shared" si="51"/>
        <v>0</v>
      </c>
      <c r="H564" s="131">
        <f t="shared" si="52"/>
        <v>0</v>
      </c>
      <c r="I564" s="131">
        <f t="shared" si="53"/>
        <v>-138239999.99999863</v>
      </c>
    </row>
    <row r="565" spans="1:9" x14ac:dyDescent="0.3">
      <c r="A565">
        <v>202</v>
      </c>
      <c r="B565">
        <v>0</v>
      </c>
      <c r="C565">
        <v>0.8</v>
      </c>
      <c r="D565">
        <f t="shared" si="48"/>
        <v>0</v>
      </c>
      <c r="E565">
        <f t="shared" si="49"/>
        <v>-0.95999999999999808</v>
      </c>
      <c r="F565" s="131">
        <f t="shared" si="50"/>
        <v>0</v>
      </c>
      <c r="G565" s="131">
        <f t="shared" si="51"/>
        <v>6.3948846218409017E-11</v>
      </c>
      <c r="H565" s="131">
        <f t="shared" si="52"/>
        <v>0</v>
      </c>
      <c r="I565" s="131">
        <f t="shared" si="53"/>
        <v>1.5347723092418164E-6</v>
      </c>
    </row>
    <row r="566" spans="1:9" x14ac:dyDescent="0.3">
      <c r="A566">
        <v>203</v>
      </c>
      <c r="B566">
        <v>0</v>
      </c>
      <c r="C566">
        <v>0.77</v>
      </c>
      <c r="D566">
        <f t="shared" si="48"/>
        <v>0</v>
      </c>
      <c r="E566">
        <f t="shared" si="49"/>
        <v>-0.72000000000000064</v>
      </c>
      <c r="F566" s="131">
        <f t="shared" si="50"/>
        <v>0</v>
      </c>
      <c r="G566" s="131">
        <f t="shared" si="51"/>
        <v>5759.9999999999382</v>
      </c>
      <c r="H566" s="131">
        <f t="shared" si="52"/>
        <v>0</v>
      </c>
      <c r="I566" s="131">
        <f t="shared" si="53"/>
        <v>138239999.99999699</v>
      </c>
    </row>
    <row r="567" spans="1:9" x14ac:dyDescent="0.3">
      <c r="A567">
        <v>204</v>
      </c>
      <c r="B567">
        <v>0</v>
      </c>
      <c r="C567">
        <v>0.74</v>
      </c>
      <c r="D567">
        <f t="shared" si="48"/>
        <v>0</v>
      </c>
      <c r="E567">
        <f t="shared" si="49"/>
        <v>-0.72000000000000064</v>
      </c>
      <c r="F567" s="131">
        <f t="shared" si="50"/>
        <v>0</v>
      </c>
      <c r="G567" s="131">
        <f t="shared" si="51"/>
        <v>0</v>
      </c>
      <c r="H567" s="131">
        <f t="shared" si="52"/>
        <v>0</v>
      </c>
      <c r="I567" s="131">
        <f t="shared" si="53"/>
        <v>-138239999.99999851</v>
      </c>
    </row>
    <row r="568" spans="1:9" x14ac:dyDescent="0.3">
      <c r="A568">
        <v>205</v>
      </c>
      <c r="B568">
        <v>0</v>
      </c>
      <c r="C568">
        <v>0.7</v>
      </c>
      <c r="D568">
        <f t="shared" si="48"/>
        <v>0</v>
      </c>
      <c r="E568">
        <f t="shared" si="49"/>
        <v>-0.96000000000000074</v>
      </c>
      <c r="F568" s="131">
        <f t="shared" si="50"/>
        <v>0</v>
      </c>
      <c r="G568" s="131">
        <f t="shared" si="51"/>
        <v>-5760.0000000000027</v>
      </c>
      <c r="H568" s="131">
        <f t="shared" si="52"/>
        <v>0</v>
      </c>
      <c r="I568" s="131">
        <f t="shared" si="53"/>
        <v>-138240000.00000006</v>
      </c>
    </row>
    <row r="569" spans="1:9" x14ac:dyDescent="0.3">
      <c r="A569">
        <v>206</v>
      </c>
      <c r="B569">
        <v>0</v>
      </c>
      <c r="C569">
        <v>0.67</v>
      </c>
      <c r="D569">
        <f t="shared" si="48"/>
        <v>0</v>
      </c>
      <c r="E569">
        <f t="shared" si="49"/>
        <v>-0.71999999999999786</v>
      </c>
      <c r="F569" s="131">
        <f t="shared" si="50"/>
        <v>0</v>
      </c>
      <c r="G569" s="131">
        <f t="shared" si="51"/>
        <v>5760.0000000000682</v>
      </c>
      <c r="H569" s="131">
        <f t="shared" si="52"/>
        <v>0</v>
      </c>
      <c r="I569" s="131">
        <f t="shared" si="53"/>
        <v>276480000.00000167</v>
      </c>
    </row>
    <row r="570" spans="1:9" x14ac:dyDescent="0.3">
      <c r="A570">
        <v>207</v>
      </c>
      <c r="B570">
        <v>0</v>
      </c>
      <c r="C570">
        <v>0.63</v>
      </c>
      <c r="D570">
        <f t="shared" si="48"/>
        <v>0</v>
      </c>
      <c r="E570">
        <f t="shared" si="49"/>
        <v>-0.96000000000000074</v>
      </c>
      <c r="F570" s="131">
        <f t="shared" si="50"/>
        <v>0</v>
      </c>
      <c r="G570" s="131">
        <f t="shared" si="51"/>
        <v>-5760.0000000000682</v>
      </c>
      <c r="H570" s="131">
        <f t="shared" si="52"/>
        <v>0</v>
      </c>
      <c r="I570" s="131">
        <f t="shared" si="53"/>
        <v>-276480000.00000322</v>
      </c>
    </row>
    <row r="571" spans="1:9" x14ac:dyDescent="0.3">
      <c r="A571">
        <v>208</v>
      </c>
      <c r="B571">
        <v>0</v>
      </c>
      <c r="C571">
        <v>0.6</v>
      </c>
      <c r="D571">
        <f t="shared" si="48"/>
        <v>0</v>
      </c>
      <c r="E571">
        <f t="shared" si="49"/>
        <v>-0.72000000000000064</v>
      </c>
      <c r="F571" s="131">
        <f t="shared" si="50"/>
        <v>0</v>
      </c>
      <c r="G571" s="131">
        <f t="shared" si="51"/>
        <v>5760.0000000000027</v>
      </c>
      <c r="H571" s="131">
        <f t="shared" si="52"/>
        <v>0</v>
      </c>
      <c r="I571" s="131">
        <f t="shared" si="53"/>
        <v>276480000.00000167</v>
      </c>
    </row>
    <row r="572" spans="1:9" x14ac:dyDescent="0.3">
      <c r="A572">
        <v>209</v>
      </c>
      <c r="B572">
        <v>0</v>
      </c>
      <c r="C572">
        <v>0.56999999999999995</v>
      </c>
      <c r="D572">
        <f t="shared" si="48"/>
        <v>0</v>
      </c>
      <c r="E572">
        <f t="shared" si="49"/>
        <v>-0.72000000000000064</v>
      </c>
      <c r="F572" s="131">
        <f t="shared" si="50"/>
        <v>0</v>
      </c>
      <c r="G572" s="131">
        <f t="shared" si="51"/>
        <v>0</v>
      </c>
      <c r="H572" s="131">
        <f t="shared" si="52"/>
        <v>0</v>
      </c>
      <c r="I572" s="131">
        <f t="shared" si="53"/>
        <v>-138240000.00000006</v>
      </c>
    </row>
    <row r="573" spans="1:9" x14ac:dyDescent="0.3">
      <c r="A573">
        <v>210</v>
      </c>
      <c r="B573">
        <v>0</v>
      </c>
      <c r="C573">
        <v>0.54</v>
      </c>
      <c r="D573">
        <f t="shared" si="48"/>
        <v>0</v>
      </c>
      <c r="E573">
        <f t="shared" si="49"/>
        <v>-0.71999999999999786</v>
      </c>
      <c r="F573" s="131">
        <f t="shared" si="50"/>
        <v>0</v>
      </c>
      <c r="G573" s="131">
        <f t="shared" si="51"/>
        <v>6.6613381477509392E-11</v>
      </c>
      <c r="H573" s="131">
        <f t="shared" si="52"/>
        <v>0</v>
      </c>
      <c r="I573" s="131">
        <f t="shared" si="53"/>
        <v>1.5987211554602252E-6</v>
      </c>
    </row>
    <row r="574" spans="1:9" x14ac:dyDescent="0.3">
      <c r="A574">
        <v>211</v>
      </c>
      <c r="B574">
        <v>0</v>
      </c>
      <c r="C574">
        <v>0.51</v>
      </c>
      <c r="D574">
        <f t="shared" si="48"/>
        <v>0</v>
      </c>
      <c r="E574">
        <f t="shared" si="49"/>
        <v>-0.72000000000000064</v>
      </c>
      <c r="F574" s="131">
        <f t="shared" si="50"/>
        <v>0</v>
      </c>
      <c r="G574" s="131">
        <f t="shared" si="51"/>
        <v>-6.6613381477509392E-11</v>
      </c>
      <c r="H574" s="131">
        <f t="shared" si="52"/>
        <v>0</v>
      </c>
      <c r="I574" s="131">
        <f t="shared" si="53"/>
        <v>-3.1974423109204504E-6</v>
      </c>
    </row>
    <row r="575" spans="1:9" x14ac:dyDescent="0.3">
      <c r="A575">
        <v>212</v>
      </c>
      <c r="B575">
        <v>0</v>
      </c>
      <c r="C575">
        <v>0.48</v>
      </c>
      <c r="D575">
        <f t="shared" si="48"/>
        <v>0</v>
      </c>
      <c r="E575">
        <f t="shared" si="49"/>
        <v>-0.72000000000000064</v>
      </c>
      <c r="F575" s="131">
        <f t="shared" si="50"/>
        <v>0</v>
      </c>
      <c r="G575" s="131">
        <f t="shared" si="51"/>
        <v>0</v>
      </c>
      <c r="H575" s="131">
        <f t="shared" si="52"/>
        <v>0</v>
      </c>
      <c r="I575" s="131">
        <f t="shared" si="53"/>
        <v>1.5987211554602252E-6</v>
      </c>
    </row>
    <row r="576" spans="1:9" x14ac:dyDescent="0.3">
      <c r="A576">
        <v>213</v>
      </c>
      <c r="B576">
        <v>0</v>
      </c>
      <c r="C576">
        <v>0.46</v>
      </c>
      <c r="D576">
        <f t="shared" si="48"/>
        <v>0</v>
      </c>
      <c r="E576">
        <f t="shared" si="49"/>
        <v>-0.47999999999999904</v>
      </c>
      <c r="F576" s="131">
        <f t="shared" si="50"/>
        <v>0</v>
      </c>
      <c r="G576" s="131">
        <f t="shared" si="51"/>
        <v>5760.0000000000382</v>
      </c>
      <c r="H576" s="131">
        <f t="shared" si="52"/>
        <v>0</v>
      </c>
      <c r="I576" s="131">
        <f t="shared" si="53"/>
        <v>138240000.00000092</v>
      </c>
    </row>
    <row r="577" spans="1:9" x14ac:dyDescent="0.3">
      <c r="A577">
        <v>214</v>
      </c>
      <c r="B577">
        <v>0</v>
      </c>
      <c r="C577">
        <v>0.44</v>
      </c>
      <c r="D577">
        <f t="shared" si="48"/>
        <v>0</v>
      </c>
      <c r="E577">
        <f t="shared" si="49"/>
        <v>-0.48000000000000037</v>
      </c>
      <c r="F577" s="131">
        <f t="shared" si="50"/>
        <v>0</v>
      </c>
      <c r="G577" s="131">
        <f t="shared" si="51"/>
        <v>-3.1974423109204508E-11</v>
      </c>
      <c r="H577" s="131">
        <f t="shared" si="52"/>
        <v>0</v>
      </c>
      <c r="I577" s="131">
        <f t="shared" si="53"/>
        <v>-138240000.00000167</v>
      </c>
    </row>
    <row r="578" spans="1:9" x14ac:dyDescent="0.3">
      <c r="A578">
        <v>215</v>
      </c>
      <c r="B578">
        <v>0</v>
      </c>
      <c r="C578">
        <v>0.41</v>
      </c>
      <c r="D578">
        <f t="shared" si="48"/>
        <v>0</v>
      </c>
      <c r="E578">
        <f t="shared" si="49"/>
        <v>-0.72000000000000064</v>
      </c>
      <c r="F578" s="131">
        <f t="shared" si="50"/>
        <v>0</v>
      </c>
      <c r="G578" s="131">
        <f t="shared" si="51"/>
        <v>-5760.0000000000064</v>
      </c>
      <c r="H578" s="131">
        <f t="shared" si="52"/>
        <v>0</v>
      </c>
      <c r="I578" s="131">
        <f t="shared" si="53"/>
        <v>-138239999.99999937</v>
      </c>
    </row>
    <row r="579" spans="1:9" x14ac:dyDescent="0.3">
      <c r="A579">
        <v>216</v>
      </c>
      <c r="B579">
        <v>0</v>
      </c>
      <c r="C579">
        <v>0.39</v>
      </c>
      <c r="D579">
        <f t="shared" si="48"/>
        <v>0</v>
      </c>
      <c r="E579">
        <f t="shared" si="49"/>
        <v>-0.47999999999999904</v>
      </c>
      <c r="F579" s="131">
        <f t="shared" si="50"/>
        <v>0</v>
      </c>
      <c r="G579" s="131">
        <f t="shared" si="51"/>
        <v>5760.0000000000382</v>
      </c>
      <c r="H579" s="131">
        <f t="shared" si="52"/>
        <v>0</v>
      </c>
      <c r="I579" s="131">
        <f t="shared" si="53"/>
        <v>276480000.00000101</v>
      </c>
    </row>
    <row r="580" spans="1:9" x14ac:dyDescent="0.3">
      <c r="A580">
        <v>217</v>
      </c>
      <c r="B580">
        <v>0</v>
      </c>
      <c r="C580">
        <v>0.37</v>
      </c>
      <c r="D580">
        <f t="shared" si="48"/>
        <v>0</v>
      </c>
      <c r="E580">
        <f t="shared" si="49"/>
        <v>-0.48000000000000037</v>
      </c>
      <c r="F580" s="131">
        <f t="shared" si="50"/>
        <v>0</v>
      </c>
      <c r="G580" s="131">
        <f t="shared" si="51"/>
        <v>-3.1974423109204508E-11</v>
      </c>
      <c r="H580" s="131">
        <f t="shared" si="52"/>
        <v>0</v>
      </c>
      <c r="I580" s="131">
        <f t="shared" si="53"/>
        <v>-138240000.00000167</v>
      </c>
    </row>
    <row r="581" spans="1:9" x14ac:dyDescent="0.3">
      <c r="A581">
        <v>218</v>
      </c>
      <c r="B581">
        <v>0</v>
      </c>
      <c r="C581">
        <v>0.35</v>
      </c>
      <c r="D581">
        <f t="shared" ref="D581:D644" si="54">(((B581-B580)/1000)/RADIANS(1))*$J$3</f>
        <v>0</v>
      </c>
      <c r="E581">
        <f t="shared" ref="E581:E644" si="55">(((C581-C580)/1000)/RADIANS(1))*$J$3</f>
        <v>-0.48000000000000037</v>
      </c>
      <c r="F581" s="131">
        <f t="shared" ref="F581:F644" si="56">((D581-D580)/RADIANS(1))*$J$3</f>
        <v>0</v>
      </c>
      <c r="G581" s="131">
        <f t="shared" ref="G581:G644" si="57">((E581-E580)/RADIANS(1))*$J$3</f>
        <v>0</v>
      </c>
      <c r="H581" s="131">
        <f t="shared" ref="H581:H644" si="58">((F581-F580)/RADIANS(1))*$J$3</f>
        <v>0</v>
      </c>
      <c r="I581" s="131">
        <f t="shared" ref="I581:I644" si="59">((G581-G580)/RADIANS(1))*$J$3</f>
        <v>7.673861546209082E-7</v>
      </c>
    </row>
    <row r="582" spans="1:9" x14ac:dyDescent="0.3">
      <c r="A582">
        <v>219</v>
      </c>
      <c r="B582">
        <v>0</v>
      </c>
      <c r="C582">
        <v>0.33</v>
      </c>
      <c r="D582">
        <f t="shared" si="54"/>
        <v>0</v>
      </c>
      <c r="E582">
        <f t="shared" si="55"/>
        <v>-0.47999999999999904</v>
      </c>
      <c r="F582" s="131">
        <f t="shared" si="56"/>
        <v>0</v>
      </c>
      <c r="G582" s="131">
        <f t="shared" si="57"/>
        <v>3.1974423109204508E-11</v>
      </c>
      <c r="H582" s="131">
        <f t="shared" si="58"/>
        <v>0</v>
      </c>
      <c r="I582" s="131">
        <f t="shared" si="59"/>
        <v>7.673861546209082E-7</v>
      </c>
    </row>
    <row r="583" spans="1:9" x14ac:dyDescent="0.3">
      <c r="A583">
        <v>220</v>
      </c>
      <c r="B583">
        <v>0</v>
      </c>
      <c r="C583">
        <v>0.32</v>
      </c>
      <c r="D583">
        <f t="shared" si="54"/>
        <v>0</v>
      </c>
      <c r="E583">
        <f t="shared" si="55"/>
        <v>-0.24000000000000019</v>
      </c>
      <c r="F583" s="131">
        <f t="shared" si="56"/>
        <v>0</v>
      </c>
      <c r="G583" s="131">
        <f t="shared" si="57"/>
        <v>5759.9999999999718</v>
      </c>
      <c r="H583" s="131">
        <f t="shared" si="58"/>
        <v>0</v>
      </c>
      <c r="I583" s="131">
        <f t="shared" si="59"/>
        <v>138239999.99999854</v>
      </c>
    </row>
    <row r="584" spans="1:9" x14ac:dyDescent="0.3">
      <c r="A584">
        <v>221</v>
      </c>
      <c r="B584">
        <v>0</v>
      </c>
      <c r="C584">
        <v>0.3</v>
      </c>
      <c r="D584">
        <f t="shared" si="54"/>
        <v>0</v>
      </c>
      <c r="E584">
        <f t="shared" si="55"/>
        <v>-0.48000000000000037</v>
      </c>
      <c r="F584" s="131">
        <f t="shared" si="56"/>
        <v>0</v>
      </c>
      <c r="G584" s="131">
        <f t="shared" si="57"/>
        <v>-5760.0000000000036</v>
      </c>
      <c r="H584" s="131">
        <f t="shared" si="58"/>
        <v>0</v>
      </c>
      <c r="I584" s="131">
        <f t="shared" si="59"/>
        <v>-276479999.9999994</v>
      </c>
    </row>
    <row r="585" spans="1:9" x14ac:dyDescent="0.3">
      <c r="A585">
        <v>222</v>
      </c>
      <c r="B585">
        <v>0</v>
      </c>
      <c r="C585">
        <v>0.28999999999999998</v>
      </c>
      <c r="D585">
        <f t="shared" si="54"/>
        <v>0</v>
      </c>
      <c r="E585">
        <f t="shared" si="55"/>
        <v>-0.24000000000000019</v>
      </c>
      <c r="F585" s="131">
        <f t="shared" si="56"/>
        <v>0</v>
      </c>
      <c r="G585" s="131">
        <f t="shared" si="57"/>
        <v>5760.0000000000036</v>
      </c>
      <c r="H585" s="131">
        <f t="shared" si="58"/>
        <v>0</v>
      </c>
      <c r="I585" s="131">
        <f t="shared" si="59"/>
        <v>276480000.00000018</v>
      </c>
    </row>
    <row r="586" spans="1:9" x14ac:dyDescent="0.3">
      <c r="A586">
        <v>223</v>
      </c>
      <c r="B586">
        <v>0</v>
      </c>
      <c r="C586">
        <v>0.27</v>
      </c>
      <c r="D586">
        <f t="shared" si="54"/>
        <v>0</v>
      </c>
      <c r="E586">
        <f t="shared" si="55"/>
        <v>-0.47999999999999904</v>
      </c>
      <c r="F586" s="131">
        <f t="shared" si="56"/>
        <v>0</v>
      </c>
      <c r="G586" s="131">
        <f t="shared" si="57"/>
        <v>-5759.9999999999718</v>
      </c>
      <c r="H586" s="131">
        <f t="shared" si="58"/>
        <v>0</v>
      </c>
      <c r="I586" s="131">
        <f t="shared" si="59"/>
        <v>-276479999.9999994</v>
      </c>
    </row>
    <row r="587" spans="1:9" x14ac:dyDescent="0.3">
      <c r="A587">
        <v>224</v>
      </c>
      <c r="B587">
        <v>0</v>
      </c>
      <c r="C587">
        <v>0.26</v>
      </c>
      <c r="D587">
        <f t="shared" si="54"/>
        <v>0</v>
      </c>
      <c r="E587">
        <f t="shared" si="55"/>
        <v>-0.24000000000000019</v>
      </c>
      <c r="F587" s="131">
        <f t="shared" si="56"/>
        <v>0</v>
      </c>
      <c r="G587" s="131">
        <f t="shared" si="57"/>
        <v>5759.9999999999718</v>
      </c>
      <c r="H587" s="131">
        <f t="shared" si="58"/>
        <v>0</v>
      </c>
      <c r="I587" s="131">
        <f t="shared" si="59"/>
        <v>276479999.99999863</v>
      </c>
    </row>
    <row r="588" spans="1:9" x14ac:dyDescent="0.3">
      <c r="A588">
        <v>225</v>
      </c>
      <c r="B588">
        <v>0</v>
      </c>
      <c r="C588">
        <v>0.25</v>
      </c>
      <c r="D588">
        <f t="shared" si="54"/>
        <v>0</v>
      </c>
      <c r="E588">
        <f t="shared" si="55"/>
        <v>-0.24000000000000019</v>
      </c>
      <c r="F588" s="131">
        <f t="shared" si="56"/>
        <v>0</v>
      </c>
      <c r="G588" s="131">
        <f t="shared" si="57"/>
        <v>0</v>
      </c>
      <c r="H588" s="131">
        <f t="shared" si="58"/>
        <v>0</v>
      </c>
      <c r="I588" s="131">
        <f t="shared" si="59"/>
        <v>-138239999.99999931</v>
      </c>
    </row>
    <row r="589" spans="1:9" x14ac:dyDescent="0.3">
      <c r="A589">
        <v>226</v>
      </c>
      <c r="B589">
        <v>0</v>
      </c>
      <c r="C589">
        <v>0.24</v>
      </c>
      <c r="D589">
        <f t="shared" si="54"/>
        <v>0</v>
      </c>
      <c r="E589">
        <f t="shared" si="55"/>
        <v>-0.24000000000000019</v>
      </c>
      <c r="F589" s="131">
        <f t="shared" si="56"/>
        <v>0</v>
      </c>
      <c r="G589" s="131">
        <f t="shared" si="57"/>
        <v>0</v>
      </c>
      <c r="H589" s="131">
        <f t="shared" si="58"/>
        <v>0</v>
      </c>
      <c r="I589" s="131">
        <f t="shared" si="59"/>
        <v>0</v>
      </c>
    </row>
    <row r="590" spans="1:9" x14ac:dyDescent="0.3">
      <c r="A590">
        <v>227</v>
      </c>
      <c r="B590">
        <v>0</v>
      </c>
      <c r="C590">
        <v>0.22</v>
      </c>
      <c r="D590">
        <f t="shared" si="54"/>
        <v>0</v>
      </c>
      <c r="E590">
        <f t="shared" si="55"/>
        <v>-0.47999999999999976</v>
      </c>
      <c r="F590" s="131">
        <f t="shared" si="56"/>
        <v>0</v>
      </c>
      <c r="G590" s="131">
        <f t="shared" si="57"/>
        <v>-5759.99999999999</v>
      </c>
      <c r="H590" s="131">
        <f t="shared" si="58"/>
        <v>0</v>
      </c>
      <c r="I590" s="131">
        <f t="shared" si="59"/>
        <v>-138239999.99999973</v>
      </c>
    </row>
    <row r="591" spans="1:9" x14ac:dyDescent="0.3">
      <c r="A591">
        <v>228</v>
      </c>
      <c r="B591">
        <v>0</v>
      </c>
      <c r="C591">
        <v>0.21</v>
      </c>
      <c r="D591">
        <f t="shared" si="54"/>
        <v>0</v>
      </c>
      <c r="E591">
        <f t="shared" si="55"/>
        <v>-0.24000000000000019</v>
      </c>
      <c r="F591" s="131">
        <f t="shared" si="56"/>
        <v>0</v>
      </c>
      <c r="G591" s="131">
        <f t="shared" si="57"/>
        <v>5759.99999999999</v>
      </c>
      <c r="H591" s="131">
        <f t="shared" si="58"/>
        <v>0</v>
      </c>
      <c r="I591" s="131">
        <f t="shared" si="59"/>
        <v>276479999.99999946</v>
      </c>
    </row>
    <row r="592" spans="1:9" x14ac:dyDescent="0.3">
      <c r="A592">
        <v>229</v>
      </c>
      <c r="B592">
        <v>0</v>
      </c>
      <c r="C592">
        <v>0.2</v>
      </c>
      <c r="D592">
        <f t="shared" si="54"/>
        <v>0</v>
      </c>
      <c r="E592">
        <f t="shared" si="55"/>
        <v>-0.23999999999999952</v>
      </c>
      <c r="F592" s="131">
        <f t="shared" si="56"/>
        <v>0</v>
      </c>
      <c r="G592" s="131">
        <f t="shared" si="57"/>
        <v>1.5987211554602254E-11</v>
      </c>
      <c r="H592" s="131">
        <f t="shared" si="58"/>
        <v>0</v>
      </c>
      <c r="I592" s="131">
        <f t="shared" si="59"/>
        <v>-138239999.99999934</v>
      </c>
    </row>
    <row r="593" spans="1:9" x14ac:dyDescent="0.3">
      <c r="A593">
        <v>230</v>
      </c>
      <c r="B593">
        <v>0</v>
      </c>
      <c r="C593">
        <v>0.2</v>
      </c>
      <c r="D593">
        <f t="shared" si="54"/>
        <v>0</v>
      </c>
      <c r="E593">
        <f t="shared" si="55"/>
        <v>0</v>
      </c>
      <c r="F593" s="131">
        <f t="shared" si="56"/>
        <v>0</v>
      </c>
      <c r="G593" s="131">
        <f t="shared" si="57"/>
        <v>5759.9999999999882</v>
      </c>
      <c r="H593" s="131">
        <f t="shared" si="58"/>
        <v>0</v>
      </c>
      <c r="I593" s="131">
        <f t="shared" si="59"/>
        <v>138239999.99999931</v>
      </c>
    </row>
    <row r="594" spans="1:9" x14ac:dyDescent="0.3">
      <c r="A594">
        <v>231</v>
      </c>
      <c r="B594">
        <v>0</v>
      </c>
      <c r="C594">
        <v>0.19</v>
      </c>
      <c r="D594">
        <f t="shared" si="54"/>
        <v>0</v>
      </c>
      <c r="E594">
        <f t="shared" si="55"/>
        <v>-0.24000000000000019</v>
      </c>
      <c r="F594" s="131">
        <f t="shared" si="56"/>
        <v>0</v>
      </c>
      <c r="G594" s="131">
        <f t="shared" si="57"/>
        <v>-5760.0000000000036</v>
      </c>
      <c r="H594" s="131">
        <f t="shared" si="58"/>
        <v>0</v>
      </c>
      <c r="I594" s="131">
        <f t="shared" si="59"/>
        <v>-276479999.99999982</v>
      </c>
    </row>
    <row r="595" spans="1:9" x14ac:dyDescent="0.3">
      <c r="A595">
        <v>232</v>
      </c>
      <c r="B595">
        <v>0</v>
      </c>
      <c r="C595">
        <v>0.18</v>
      </c>
      <c r="D595">
        <f t="shared" si="54"/>
        <v>0</v>
      </c>
      <c r="E595">
        <f t="shared" si="55"/>
        <v>-0.24000000000000019</v>
      </c>
      <c r="F595" s="131">
        <f t="shared" si="56"/>
        <v>0</v>
      </c>
      <c r="G595" s="131">
        <f t="shared" si="57"/>
        <v>0</v>
      </c>
      <c r="H595" s="131">
        <f t="shared" si="58"/>
        <v>0</v>
      </c>
      <c r="I595" s="131">
        <f t="shared" si="59"/>
        <v>138240000.00000009</v>
      </c>
    </row>
    <row r="596" spans="1:9" x14ac:dyDescent="0.3">
      <c r="A596">
        <v>233</v>
      </c>
      <c r="B596">
        <v>0</v>
      </c>
      <c r="C596">
        <v>0.17</v>
      </c>
      <c r="D596">
        <f t="shared" si="54"/>
        <v>0</v>
      </c>
      <c r="E596">
        <f t="shared" si="55"/>
        <v>-0.23999999999999952</v>
      </c>
      <c r="F596" s="131">
        <f t="shared" si="56"/>
        <v>0</v>
      </c>
      <c r="G596" s="131">
        <f t="shared" si="57"/>
        <v>1.5987211554602254E-11</v>
      </c>
      <c r="H596" s="131">
        <f t="shared" si="58"/>
        <v>0</v>
      </c>
      <c r="I596" s="131">
        <f t="shared" si="59"/>
        <v>3.836930773104541E-7</v>
      </c>
    </row>
    <row r="597" spans="1:9" x14ac:dyDescent="0.3">
      <c r="A597">
        <v>234</v>
      </c>
      <c r="B597">
        <v>0</v>
      </c>
      <c r="C597">
        <v>0.16</v>
      </c>
      <c r="D597">
        <f t="shared" si="54"/>
        <v>0</v>
      </c>
      <c r="E597">
        <f t="shared" si="55"/>
        <v>-0.24000000000000019</v>
      </c>
      <c r="F597" s="131">
        <f t="shared" si="56"/>
        <v>0</v>
      </c>
      <c r="G597" s="131">
        <f t="shared" si="57"/>
        <v>-1.5987211554602254E-11</v>
      </c>
      <c r="H597" s="131">
        <f t="shared" si="58"/>
        <v>0</v>
      </c>
      <c r="I597" s="131">
        <f t="shared" si="59"/>
        <v>-7.673861546209082E-7</v>
      </c>
    </row>
    <row r="598" spans="1:9" x14ac:dyDescent="0.3">
      <c r="A598">
        <v>235</v>
      </c>
      <c r="B598">
        <v>0</v>
      </c>
      <c r="C598">
        <v>0.15</v>
      </c>
      <c r="D598">
        <f t="shared" si="54"/>
        <v>0</v>
      </c>
      <c r="E598">
        <f t="shared" si="55"/>
        <v>-0.24000000000000019</v>
      </c>
      <c r="F598" s="131">
        <f t="shared" si="56"/>
        <v>0</v>
      </c>
      <c r="G598" s="131">
        <f t="shared" si="57"/>
        <v>0</v>
      </c>
      <c r="H598" s="131">
        <f t="shared" si="58"/>
        <v>0</v>
      </c>
      <c r="I598" s="131">
        <f t="shared" si="59"/>
        <v>3.836930773104541E-7</v>
      </c>
    </row>
    <row r="599" spans="1:9" x14ac:dyDescent="0.3">
      <c r="A599">
        <v>236</v>
      </c>
      <c r="B599">
        <v>0</v>
      </c>
      <c r="C599">
        <v>0.14000000000000001</v>
      </c>
      <c r="D599">
        <f t="shared" si="54"/>
        <v>0</v>
      </c>
      <c r="E599">
        <f t="shared" si="55"/>
        <v>-0.23999999999999952</v>
      </c>
      <c r="F599" s="131">
        <f t="shared" si="56"/>
        <v>0</v>
      </c>
      <c r="G599" s="131">
        <f t="shared" si="57"/>
        <v>1.5987211554602254E-11</v>
      </c>
      <c r="H599" s="131">
        <f t="shared" si="58"/>
        <v>0</v>
      </c>
      <c r="I599" s="131">
        <f t="shared" si="59"/>
        <v>3.836930773104541E-7</v>
      </c>
    </row>
    <row r="600" spans="1:9" x14ac:dyDescent="0.3">
      <c r="A600">
        <v>237</v>
      </c>
      <c r="B600">
        <v>0</v>
      </c>
      <c r="C600">
        <v>0.13</v>
      </c>
      <c r="D600">
        <f t="shared" si="54"/>
        <v>0</v>
      </c>
      <c r="E600">
        <f t="shared" si="55"/>
        <v>-0.24000000000000019</v>
      </c>
      <c r="F600" s="131">
        <f t="shared" si="56"/>
        <v>0</v>
      </c>
      <c r="G600" s="131">
        <f t="shared" si="57"/>
        <v>-1.5987211554602254E-11</v>
      </c>
      <c r="H600" s="131">
        <f t="shared" si="58"/>
        <v>0</v>
      </c>
      <c r="I600" s="131">
        <f t="shared" si="59"/>
        <v>-7.673861546209082E-7</v>
      </c>
    </row>
    <row r="601" spans="1:9" x14ac:dyDescent="0.3">
      <c r="A601">
        <v>238</v>
      </c>
      <c r="B601">
        <v>0</v>
      </c>
      <c r="C601">
        <v>0.12</v>
      </c>
      <c r="D601">
        <f t="shared" si="54"/>
        <v>0</v>
      </c>
      <c r="E601">
        <f t="shared" si="55"/>
        <v>-0.24000000000000019</v>
      </c>
      <c r="F601" s="131">
        <f t="shared" si="56"/>
        <v>0</v>
      </c>
      <c r="G601" s="131">
        <f t="shared" si="57"/>
        <v>0</v>
      </c>
      <c r="H601" s="131">
        <f t="shared" si="58"/>
        <v>0</v>
      </c>
      <c r="I601" s="131">
        <f t="shared" si="59"/>
        <v>3.836930773104541E-7</v>
      </c>
    </row>
    <row r="602" spans="1:9" x14ac:dyDescent="0.3">
      <c r="A602">
        <v>239</v>
      </c>
      <c r="B602">
        <v>0</v>
      </c>
      <c r="C602">
        <v>0.11</v>
      </c>
      <c r="D602">
        <f t="shared" si="54"/>
        <v>0</v>
      </c>
      <c r="E602">
        <f t="shared" si="55"/>
        <v>-0.23999999999999988</v>
      </c>
      <c r="F602" s="131">
        <f t="shared" si="56"/>
        <v>0</v>
      </c>
      <c r="G602" s="131">
        <f t="shared" si="57"/>
        <v>7.3274719625260316E-12</v>
      </c>
      <c r="H602" s="131">
        <f t="shared" si="58"/>
        <v>0</v>
      </c>
      <c r="I602" s="131">
        <f t="shared" si="59"/>
        <v>1.7585932710062474E-7</v>
      </c>
    </row>
    <row r="603" spans="1:9" x14ac:dyDescent="0.3">
      <c r="A603">
        <v>240</v>
      </c>
      <c r="B603">
        <v>0</v>
      </c>
      <c r="C603">
        <v>0.1</v>
      </c>
      <c r="D603">
        <f t="shared" si="54"/>
        <v>0</v>
      </c>
      <c r="E603">
        <f t="shared" si="55"/>
        <v>-0.23999999999999988</v>
      </c>
      <c r="F603" s="131">
        <f t="shared" si="56"/>
        <v>0</v>
      </c>
      <c r="G603" s="131">
        <f t="shared" si="57"/>
        <v>0</v>
      </c>
      <c r="H603" s="131">
        <f t="shared" si="58"/>
        <v>0</v>
      </c>
      <c r="I603" s="131">
        <f t="shared" si="59"/>
        <v>-1.7585932710062474E-7</v>
      </c>
    </row>
    <row r="604" spans="1:9" x14ac:dyDescent="0.3">
      <c r="A604">
        <v>241</v>
      </c>
      <c r="B604">
        <v>0</v>
      </c>
      <c r="C604">
        <v>0.09</v>
      </c>
      <c r="D604">
        <f t="shared" si="54"/>
        <v>0</v>
      </c>
      <c r="E604">
        <f t="shared" si="55"/>
        <v>-0.24000000000000019</v>
      </c>
      <c r="F604" s="131">
        <f t="shared" si="56"/>
        <v>0</v>
      </c>
      <c r="G604" s="131">
        <f t="shared" si="57"/>
        <v>-7.3274719625260316E-12</v>
      </c>
      <c r="H604" s="131">
        <f t="shared" si="58"/>
        <v>0</v>
      </c>
      <c r="I604" s="131">
        <f t="shared" si="59"/>
        <v>-1.7585932710062474E-7</v>
      </c>
    </row>
    <row r="605" spans="1:9" x14ac:dyDescent="0.3">
      <c r="A605">
        <v>242</v>
      </c>
      <c r="B605">
        <v>0</v>
      </c>
      <c r="C605">
        <v>0.09</v>
      </c>
      <c r="D605">
        <f t="shared" si="54"/>
        <v>0</v>
      </c>
      <c r="E605">
        <f t="shared" si="55"/>
        <v>0</v>
      </c>
      <c r="F605" s="131">
        <f t="shared" si="56"/>
        <v>0</v>
      </c>
      <c r="G605" s="131">
        <f t="shared" si="57"/>
        <v>5760.0000000000036</v>
      </c>
      <c r="H605" s="131">
        <f t="shared" si="58"/>
        <v>0</v>
      </c>
      <c r="I605" s="131">
        <f t="shared" si="59"/>
        <v>138240000.00000024</v>
      </c>
    </row>
    <row r="606" spans="1:9" x14ac:dyDescent="0.3">
      <c r="A606">
        <v>243</v>
      </c>
      <c r="B606">
        <v>0</v>
      </c>
      <c r="C606">
        <v>0.08</v>
      </c>
      <c r="D606">
        <f t="shared" si="54"/>
        <v>0</v>
      </c>
      <c r="E606">
        <f t="shared" si="55"/>
        <v>-0.23999999999999988</v>
      </c>
      <c r="F606" s="131">
        <f t="shared" si="56"/>
        <v>0</v>
      </c>
      <c r="G606" s="131">
        <f t="shared" si="57"/>
        <v>-5759.9999999999964</v>
      </c>
      <c r="H606" s="131">
        <f t="shared" si="58"/>
        <v>0</v>
      </c>
      <c r="I606" s="131">
        <f t="shared" si="59"/>
        <v>-276479999.99999994</v>
      </c>
    </row>
    <row r="607" spans="1:9" x14ac:dyDescent="0.3">
      <c r="A607">
        <v>244</v>
      </c>
      <c r="B607">
        <v>0.01</v>
      </c>
      <c r="C607">
        <v>7.0000000000000007E-2</v>
      </c>
      <c r="D607">
        <f t="shared" si="54"/>
        <v>0.24000000000000002</v>
      </c>
      <c r="E607">
        <f t="shared" si="55"/>
        <v>-0.23999999999999988</v>
      </c>
      <c r="F607" s="131">
        <f t="shared" si="56"/>
        <v>5760</v>
      </c>
      <c r="G607" s="131">
        <f t="shared" si="57"/>
        <v>0</v>
      </c>
      <c r="H607" s="131">
        <f t="shared" si="58"/>
        <v>138239999.99999997</v>
      </c>
      <c r="I607" s="131">
        <f t="shared" si="59"/>
        <v>138239999.99999991</v>
      </c>
    </row>
    <row r="608" spans="1:9" x14ac:dyDescent="0.3">
      <c r="A608">
        <v>245</v>
      </c>
      <c r="B608">
        <v>0.01</v>
      </c>
      <c r="C608">
        <v>0.06</v>
      </c>
      <c r="D608">
        <f t="shared" si="54"/>
        <v>0</v>
      </c>
      <c r="E608">
        <f t="shared" si="55"/>
        <v>-0.24000000000000019</v>
      </c>
      <c r="F608" s="131">
        <f t="shared" si="56"/>
        <v>-5760</v>
      </c>
      <c r="G608" s="131">
        <f t="shared" si="57"/>
        <v>-7.3274719625260316E-12</v>
      </c>
      <c r="H608" s="131">
        <f t="shared" si="58"/>
        <v>-276479999.99999994</v>
      </c>
      <c r="I608" s="131">
        <f t="shared" si="59"/>
        <v>-1.7585932710062474E-7</v>
      </c>
    </row>
    <row r="609" spans="1:9" x14ac:dyDescent="0.3">
      <c r="A609">
        <v>246</v>
      </c>
      <c r="B609">
        <v>0.01</v>
      </c>
      <c r="C609">
        <v>0.05</v>
      </c>
      <c r="D609">
        <f t="shared" si="54"/>
        <v>0</v>
      </c>
      <c r="E609">
        <f t="shared" si="55"/>
        <v>-0.23999999999999988</v>
      </c>
      <c r="F609" s="131">
        <f t="shared" si="56"/>
        <v>0</v>
      </c>
      <c r="G609" s="131">
        <f t="shared" si="57"/>
        <v>7.3274719625260316E-12</v>
      </c>
      <c r="H609" s="131">
        <f t="shared" si="58"/>
        <v>138239999.99999997</v>
      </c>
      <c r="I609" s="131">
        <f t="shared" si="59"/>
        <v>3.5171865420124949E-7</v>
      </c>
    </row>
    <row r="610" spans="1:9" x14ac:dyDescent="0.3">
      <c r="A610">
        <v>247</v>
      </c>
      <c r="B610">
        <v>0.01</v>
      </c>
      <c r="C610">
        <v>0.04</v>
      </c>
      <c r="D610">
        <f t="shared" si="54"/>
        <v>0</v>
      </c>
      <c r="E610">
        <f t="shared" si="55"/>
        <v>-0.24000000000000007</v>
      </c>
      <c r="F610" s="131">
        <f t="shared" si="56"/>
        <v>0</v>
      </c>
      <c r="G610" s="131">
        <f t="shared" si="57"/>
        <v>-4.6629367034256575E-12</v>
      </c>
      <c r="H610" s="131">
        <f t="shared" si="58"/>
        <v>0</v>
      </c>
      <c r="I610" s="131">
        <f t="shared" si="59"/>
        <v>-2.8776980798284052E-7</v>
      </c>
    </row>
    <row r="611" spans="1:9" x14ac:dyDescent="0.3">
      <c r="A611">
        <v>248</v>
      </c>
      <c r="B611">
        <v>0.01</v>
      </c>
      <c r="C611">
        <v>0.03</v>
      </c>
      <c r="D611">
        <f t="shared" si="54"/>
        <v>0</v>
      </c>
      <c r="E611">
        <f t="shared" si="55"/>
        <v>-0.24000000000000007</v>
      </c>
      <c r="F611" s="131">
        <f t="shared" si="56"/>
        <v>0</v>
      </c>
      <c r="G611" s="131">
        <f t="shared" si="57"/>
        <v>0</v>
      </c>
      <c r="H611" s="131">
        <f t="shared" si="58"/>
        <v>0</v>
      </c>
      <c r="I611" s="131">
        <f t="shared" si="59"/>
        <v>1.1191048088221578E-7</v>
      </c>
    </row>
    <row r="612" spans="1:9" x14ac:dyDescent="0.3">
      <c r="A612">
        <v>249</v>
      </c>
      <c r="B612">
        <v>0.01</v>
      </c>
      <c r="C612">
        <v>0.02</v>
      </c>
      <c r="D612">
        <f t="shared" si="54"/>
        <v>0</v>
      </c>
      <c r="E612">
        <f t="shared" si="55"/>
        <v>-0.23999999999999996</v>
      </c>
      <c r="F612" s="131">
        <f t="shared" si="56"/>
        <v>0</v>
      </c>
      <c r="G612" s="131">
        <f t="shared" si="57"/>
        <v>2.6645352591003757E-12</v>
      </c>
      <c r="H612" s="131">
        <f t="shared" si="58"/>
        <v>0</v>
      </c>
      <c r="I612" s="131">
        <f t="shared" si="59"/>
        <v>6.3948846218409017E-8</v>
      </c>
    </row>
    <row r="613" spans="1:9" x14ac:dyDescent="0.3">
      <c r="A613">
        <v>250</v>
      </c>
      <c r="B613">
        <v>0.01</v>
      </c>
      <c r="C613">
        <v>0.02</v>
      </c>
      <c r="D613">
        <f t="shared" si="54"/>
        <v>0</v>
      </c>
      <c r="E613">
        <f t="shared" si="55"/>
        <v>0</v>
      </c>
      <c r="F613" s="131">
        <f t="shared" si="56"/>
        <v>0</v>
      </c>
      <c r="G613" s="131">
        <f t="shared" si="57"/>
        <v>5759.9999999999991</v>
      </c>
      <c r="H613" s="131">
        <f t="shared" si="58"/>
        <v>0</v>
      </c>
      <c r="I613" s="131">
        <f t="shared" si="59"/>
        <v>138239999.99999991</v>
      </c>
    </row>
    <row r="614" spans="1:9" x14ac:dyDescent="0.3">
      <c r="A614">
        <v>251</v>
      </c>
      <c r="B614">
        <v>0.01</v>
      </c>
      <c r="C614">
        <v>0.01</v>
      </c>
      <c r="D614">
        <f t="shared" si="54"/>
        <v>0</v>
      </c>
      <c r="E614">
        <f t="shared" si="55"/>
        <v>-0.24000000000000002</v>
      </c>
      <c r="F614" s="131">
        <f t="shared" si="56"/>
        <v>0</v>
      </c>
      <c r="G614" s="131">
        <f t="shared" si="57"/>
        <v>-5760</v>
      </c>
      <c r="H614" s="131">
        <f t="shared" si="58"/>
        <v>0</v>
      </c>
      <c r="I614" s="131">
        <f t="shared" si="59"/>
        <v>-276479999.99999994</v>
      </c>
    </row>
    <row r="615" spans="1:9" x14ac:dyDescent="0.3">
      <c r="A615">
        <v>252</v>
      </c>
      <c r="B615">
        <v>0.01</v>
      </c>
      <c r="C615">
        <v>0</v>
      </c>
      <c r="D615">
        <f t="shared" si="54"/>
        <v>0</v>
      </c>
      <c r="E615">
        <f t="shared" si="55"/>
        <v>-0.24000000000000002</v>
      </c>
      <c r="F615" s="131">
        <f t="shared" si="56"/>
        <v>0</v>
      </c>
      <c r="G615" s="131">
        <f t="shared" si="57"/>
        <v>0</v>
      </c>
      <c r="H615" s="131">
        <f t="shared" si="58"/>
        <v>0</v>
      </c>
      <c r="I615" s="131">
        <f t="shared" si="59"/>
        <v>138239999.99999997</v>
      </c>
    </row>
    <row r="616" spans="1:9" x14ac:dyDescent="0.3">
      <c r="A616">
        <v>253</v>
      </c>
      <c r="B616">
        <v>0.01</v>
      </c>
      <c r="C616">
        <v>0</v>
      </c>
      <c r="D616">
        <f t="shared" si="54"/>
        <v>0</v>
      </c>
      <c r="E616">
        <f t="shared" si="55"/>
        <v>0</v>
      </c>
      <c r="F616" s="131">
        <f t="shared" si="56"/>
        <v>0</v>
      </c>
      <c r="G616" s="131">
        <f t="shared" si="57"/>
        <v>5760</v>
      </c>
      <c r="H616" s="131">
        <f t="shared" si="58"/>
        <v>0</v>
      </c>
      <c r="I616" s="131">
        <f t="shared" si="59"/>
        <v>138239999.99999997</v>
      </c>
    </row>
    <row r="617" spans="1:9" x14ac:dyDescent="0.3">
      <c r="A617">
        <v>254</v>
      </c>
      <c r="B617">
        <v>0.01</v>
      </c>
      <c r="C617">
        <v>0</v>
      </c>
      <c r="D617">
        <f t="shared" si="54"/>
        <v>0</v>
      </c>
      <c r="E617">
        <f t="shared" si="55"/>
        <v>0</v>
      </c>
      <c r="F617" s="131">
        <f t="shared" si="56"/>
        <v>0</v>
      </c>
      <c r="G617" s="131">
        <f t="shared" si="57"/>
        <v>0</v>
      </c>
      <c r="H617" s="131">
        <f t="shared" si="58"/>
        <v>0</v>
      </c>
      <c r="I617" s="131">
        <f t="shared" si="59"/>
        <v>-138239999.99999997</v>
      </c>
    </row>
    <row r="618" spans="1:9" x14ac:dyDescent="0.3">
      <c r="A618">
        <v>255</v>
      </c>
      <c r="B618">
        <v>0.01</v>
      </c>
      <c r="C618">
        <v>0</v>
      </c>
      <c r="D618">
        <f t="shared" si="54"/>
        <v>0</v>
      </c>
      <c r="E618">
        <f t="shared" si="55"/>
        <v>0</v>
      </c>
      <c r="F618" s="131">
        <f t="shared" si="56"/>
        <v>0</v>
      </c>
      <c r="G618" s="131">
        <f t="shared" si="57"/>
        <v>0</v>
      </c>
      <c r="H618" s="131">
        <f t="shared" si="58"/>
        <v>0</v>
      </c>
      <c r="I618" s="131">
        <f t="shared" si="59"/>
        <v>0</v>
      </c>
    </row>
    <row r="619" spans="1:9" x14ac:dyDescent="0.3">
      <c r="A619">
        <v>256</v>
      </c>
      <c r="B619" s="41">
        <v>0.02</v>
      </c>
      <c r="C619">
        <v>0</v>
      </c>
      <c r="D619">
        <f t="shared" si="54"/>
        <v>0.24000000000000002</v>
      </c>
      <c r="E619">
        <f t="shared" si="55"/>
        <v>0</v>
      </c>
      <c r="F619" s="131">
        <f t="shared" si="56"/>
        <v>5760</v>
      </c>
      <c r="G619" s="131">
        <f t="shared" si="57"/>
        <v>0</v>
      </c>
      <c r="H619" s="131">
        <f t="shared" si="58"/>
        <v>138239999.99999997</v>
      </c>
      <c r="I619" s="131">
        <f t="shared" si="59"/>
        <v>0</v>
      </c>
    </row>
    <row r="620" spans="1:9" x14ac:dyDescent="0.3">
      <c r="A620">
        <v>257</v>
      </c>
      <c r="B620" s="41">
        <v>0.02</v>
      </c>
      <c r="C620">
        <v>0</v>
      </c>
      <c r="D620">
        <f t="shared" si="54"/>
        <v>0</v>
      </c>
      <c r="E620">
        <f t="shared" si="55"/>
        <v>0</v>
      </c>
      <c r="F620" s="131">
        <f t="shared" si="56"/>
        <v>-5760</v>
      </c>
      <c r="G620" s="131">
        <f t="shared" si="57"/>
        <v>0</v>
      </c>
      <c r="H620" s="131">
        <f t="shared" si="58"/>
        <v>-276479999.99999994</v>
      </c>
      <c r="I620" s="131">
        <f t="shared" si="59"/>
        <v>0</v>
      </c>
    </row>
    <row r="621" spans="1:9" x14ac:dyDescent="0.3">
      <c r="A621">
        <v>258</v>
      </c>
      <c r="B621" s="41">
        <v>0.02</v>
      </c>
      <c r="C621">
        <v>0</v>
      </c>
      <c r="D621">
        <f t="shared" si="54"/>
        <v>0</v>
      </c>
      <c r="E621">
        <f t="shared" si="55"/>
        <v>0</v>
      </c>
      <c r="F621" s="131">
        <f t="shared" si="56"/>
        <v>0</v>
      </c>
      <c r="G621" s="131">
        <f t="shared" si="57"/>
        <v>0</v>
      </c>
      <c r="H621" s="131">
        <f t="shared" si="58"/>
        <v>138239999.99999997</v>
      </c>
      <c r="I621" s="131">
        <f t="shared" si="59"/>
        <v>0</v>
      </c>
    </row>
    <row r="622" spans="1:9" x14ac:dyDescent="0.3">
      <c r="A622">
        <v>259</v>
      </c>
      <c r="B622" s="41">
        <v>0.02</v>
      </c>
      <c r="C622">
        <v>0</v>
      </c>
      <c r="D622">
        <f t="shared" si="54"/>
        <v>0</v>
      </c>
      <c r="E622">
        <f t="shared" si="55"/>
        <v>0</v>
      </c>
      <c r="F622" s="131">
        <f t="shared" si="56"/>
        <v>0</v>
      </c>
      <c r="G622" s="131">
        <f t="shared" si="57"/>
        <v>0</v>
      </c>
      <c r="H622" s="131">
        <f t="shared" si="58"/>
        <v>0</v>
      </c>
      <c r="I622" s="131">
        <f t="shared" si="59"/>
        <v>0</v>
      </c>
    </row>
    <row r="623" spans="1:9" x14ac:dyDescent="0.3">
      <c r="A623">
        <v>260</v>
      </c>
      <c r="B623" s="41">
        <v>0.02</v>
      </c>
      <c r="C623">
        <v>0</v>
      </c>
      <c r="D623">
        <f t="shared" si="54"/>
        <v>0</v>
      </c>
      <c r="E623">
        <f t="shared" si="55"/>
        <v>0</v>
      </c>
      <c r="F623" s="131">
        <f t="shared" si="56"/>
        <v>0</v>
      </c>
      <c r="G623" s="131">
        <f t="shared" si="57"/>
        <v>0</v>
      </c>
      <c r="H623" s="131">
        <f t="shared" si="58"/>
        <v>0</v>
      </c>
      <c r="I623" s="131">
        <f t="shared" si="59"/>
        <v>0</v>
      </c>
    </row>
    <row r="624" spans="1:9" x14ac:dyDescent="0.3">
      <c r="A624">
        <v>261</v>
      </c>
      <c r="B624" s="41">
        <v>0.02</v>
      </c>
      <c r="C624">
        <v>0</v>
      </c>
      <c r="D624">
        <f t="shared" si="54"/>
        <v>0</v>
      </c>
      <c r="E624">
        <f t="shared" si="55"/>
        <v>0</v>
      </c>
      <c r="F624" s="131">
        <f t="shared" si="56"/>
        <v>0</v>
      </c>
      <c r="G624" s="131">
        <f t="shared" si="57"/>
        <v>0</v>
      </c>
      <c r="H624" s="131">
        <f t="shared" si="58"/>
        <v>0</v>
      </c>
      <c r="I624" s="131">
        <f t="shared" si="59"/>
        <v>0</v>
      </c>
    </row>
    <row r="625" spans="1:9" x14ac:dyDescent="0.3">
      <c r="A625">
        <v>262</v>
      </c>
      <c r="B625" s="41">
        <v>0.02</v>
      </c>
      <c r="C625">
        <v>0</v>
      </c>
      <c r="D625">
        <f t="shared" si="54"/>
        <v>0</v>
      </c>
      <c r="E625">
        <f t="shared" si="55"/>
        <v>0</v>
      </c>
      <c r="F625" s="131">
        <f t="shared" si="56"/>
        <v>0</v>
      </c>
      <c r="G625" s="131">
        <f t="shared" si="57"/>
        <v>0</v>
      </c>
      <c r="H625" s="131">
        <f t="shared" si="58"/>
        <v>0</v>
      </c>
      <c r="I625" s="131">
        <f t="shared" si="59"/>
        <v>0</v>
      </c>
    </row>
    <row r="626" spans="1:9" x14ac:dyDescent="0.3">
      <c r="A626">
        <v>263</v>
      </c>
      <c r="B626" s="41">
        <v>0.02</v>
      </c>
      <c r="C626">
        <v>0</v>
      </c>
      <c r="D626">
        <f t="shared" si="54"/>
        <v>0</v>
      </c>
      <c r="E626">
        <f t="shared" si="55"/>
        <v>0</v>
      </c>
      <c r="F626" s="131">
        <f t="shared" si="56"/>
        <v>0</v>
      </c>
      <c r="G626" s="131">
        <f t="shared" si="57"/>
        <v>0</v>
      </c>
      <c r="H626" s="131">
        <f t="shared" si="58"/>
        <v>0</v>
      </c>
      <c r="I626" s="131">
        <f t="shared" si="59"/>
        <v>0</v>
      </c>
    </row>
    <row r="627" spans="1:9" x14ac:dyDescent="0.3">
      <c r="A627">
        <v>264</v>
      </c>
      <c r="B627" s="41">
        <v>0.02</v>
      </c>
      <c r="C627">
        <v>0</v>
      </c>
      <c r="D627">
        <f t="shared" si="54"/>
        <v>0</v>
      </c>
      <c r="E627">
        <f t="shared" si="55"/>
        <v>0</v>
      </c>
      <c r="F627" s="131">
        <f t="shared" si="56"/>
        <v>0</v>
      </c>
      <c r="G627" s="131">
        <f t="shared" si="57"/>
        <v>0</v>
      </c>
      <c r="H627" s="131">
        <f t="shared" si="58"/>
        <v>0</v>
      </c>
      <c r="I627" s="131">
        <f t="shared" si="59"/>
        <v>0</v>
      </c>
    </row>
    <row r="628" spans="1:9" x14ac:dyDescent="0.3">
      <c r="A628">
        <v>265</v>
      </c>
      <c r="B628" s="41">
        <v>0.02</v>
      </c>
      <c r="C628">
        <v>0</v>
      </c>
      <c r="D628">
        <f t="shared" si="54"/>
        <v>0</v>
      </c>
      <c r="E628">
        <f t="shared" si="55"/>
        <v>0</v>
      </c>
      <c r="F628" s="131">
        <f t="shared" si="56"/>
        <v>0</v>
      </c>
      <c r="G628" s="131">
        <f t="shared" si="57"/>
        <v>0</v>
      </c>
      <c r="H628" s="131">
        <f t="shared" si="58"/>
        <v>0</v>
      </c>
      <c r="I628" s="131">
        <f t="shared" si="59"/>
        <v>0</v>
      </c>
    </row>
    <row r="629" spans="1:9" x14ac:dyDescent="0.3">
      <c r="A629">
        <v>266</v>
      </c>
      <c r="B629" s="41">
        <v>0.02</v>
      </c>
      <c r="C629">
        <v>0</v>
      </c>
      <c r="D629">
        <f t="shared" si="54"/>
        <v>0</v>
      </c>
      <c r="E629">
        <f t="shared" si="55"/>
        <v>0</v>
      </c>
      <c r="F629" s="131">
        <f t="shared" si="56"/>
        <v>0</v>
      </c>
      <c r="G629" s="131">
        <f t="shared" si="57"/>
        <v>0</v>
      </c>
      <c r="H629" s="131">
        <f t="shared" si="58"/>
        <v>0</v>
      </c>
      <c r="I629" s="131">
        <f t="shared" si="59"/>
        <v>0</v>
      </c>
    </row>
    <row r="630" spans="1:9" x14ac:dyDescent="0.3">
      <c r="A630">
        <v>267</v>
      </c>
      <c r="B630" s="41">
        <v>0.02</v>
      </c>
      <c r="C630">
        <v>0</v>
      </c>
      <c r="D630">
        <f t="shared" si="54"/>
        <v>0</v>
      </c>
      <c r="E630">
        <f t="shared" si="55"/>
        <v>0</v>
      </c>
      <c r="F630" s="131">
        <f t="shared" si="56"/>
        <v>0</v>
      </c>
      <c r="G630" s="131">
        <f t="shared" si="57"/>
        <v>0</v>
      </c>
      <c r="H630" s="131">
        <f t="shared" si="58"/>
        <v>0</v>
      </c>
      <c r="I630" s="131">
        <f t="shared" si="59"/>
        <v>0</v>
      </c>
    </row>
    <row r="631" spans="1:9" x14ac:dyDescent="0.3">
      <c r="A631">
        <v>268</v>
      </c>
      <c r="B631" s="41">
        <v>0.03</v>
      </c>
      <c r="C631">
        <v>0</v>
      </c>
      <c r="D631">
        <f t="shared" si="54"/>
        <v>0.23999999999999996</v>
      </c>
      <c r="E631">
        <f t="shared" si="55"/>
        <v>0</v>
      </c>
      <c r="F631" s="131">
        <f t="shared" si="56"/>
        <v>5759.9999999999991</v>
      </c>
      <c r="G631" s="131">
        <f t="shared" si="57"/>
        <v>0</v>
      </c>
      <c r="H631" s="131">
        <f t="shared" si="58"/>
        <v>138239999.99999997</v>
      </c>
      <c r="I631" s="131">
        <f t="shared" si="59"/>
        <v>0</v>
      </c>
    </row>
    <row r="632" spans="1:9" x14ac:dyDescent="0.3">
      <c r="A632">
        <v>269</v>
      </c>
      <c r="B632" s="41">
        <v>0.03</v>
      </c>
      <c r="C632">
        <v>0</v>
      </c>
      <c r="D632">
        <f t="shared" si="54"/>
        <v>0</v>
      </c>
      <c r="E632">
        <f t="shared" si="55"/>
        <v>0</v>
      </c>
      <c r="F632" s="131">
        <f t="shared" si="56"/>
        <v>-5759.9999999999991</v>
      </c>
      <c r="G632" s="131">
        <f t="shared" si="57"/>
        <v>0</v>
      </c>
      <c r="H632" s="131">
        <f t="shared" si="58"/>
        <v>-276479999.99999994</v>
      </c>
      <c r="I632" s="131">
        <f t="shared" si="59"/>
        <v>0</v>
      </c>
    </row>
    <row r="633" spans="1:9" x14ac:dyDescent="0.3">
      <c r="A633">
        <v>270</v>
      </c>
      <c r="B633" s="41">
        <v>0.03</v>
      </c>
      <c r="C633">
        <v>0</v>
      </c>
      <c r="D633">
        <f t="shared" si="54"/>
        <v>0</v>
      </c>
      <c r="E633">
        <f t="shared" si="55"/>
        <v>0</v>
      </c>
      <c r="F633" s="131">
        <f t="shared" si="56"/>
        <v>0</v>
      </c>
      <c r="G633" s="131">
        <f t="shared" si="57"/>
        <v>0</v>
      </c>
      <c r="H633" s="131">
        <f t="shared" si="58"/>
        <v>138239999.99999997</v>
      </c>
      <c r="I633" s="131">
        <f t="shared" si="59"/>
        <v>0</v>
      </c>
    </row>
    <row r="634" spans="1:9" x14ac:dyDescent="0.3">
      <c r="A634">
        <v>271</v>
      </c>
      <c r="B634" s="41">
        <v>0.03</v>
      </c>
      <c r="C634">
        <v>0</v>
      </c>
      <c r="D634">
        <f t="shared" si="54"/>
        <v>0</v>
      </c>
      <c r="E634">
        <f t="shared" si="55"/>
        <v>0</v>
      </c>
      <c r="F634" s="131">
        <f t="shared" si="56"/>
        <v>0</v>
      </c>
      <c r="G634" s="131">
        <f t="shared" si="57"/>
        <v>0</v>
      </c>
      <c r="H634" s="131">
        <f t="shared" si="58"/>
        <v>0</v>
      </c>
      <c r="I634" s="131">
        <f t="shared" si="59"/>
        <v>0</v>
      </c>
    </row>
    <row r="635" spans="1:9" x14ac:dyDescent="0.3">
      <c r="A635">
        <v>272</v>
      </c>
      <c r="B635" s="41">
        <v>0.03</v>
      </c>
      <c r="C635">
        <v>0</v>
      </c>
      <c r="D635">
        <f t="shared" si="54"/>
        <v>0</v>
      </c>
      <c r="E635">
        <f t="shared" si="55"/>
        <v>0</v>
      </c>
      <c r="F635" s="131">
        <f t="shared" si="56"/>
        <v>0</v>
      </c>
      <c r="G635" s="131">
        <f t="shared" si="57"/>
        <v>0</v>
      </c>
      <c r="H635" s="131">
        <f t="shared" si="58"/>
        <v>0</v>
      </c>
      <c r="I635" s="131">
        <f t="shared" si="59"/>
        <v>0</v>
      </c>
    </row>
    <row r="636" spans="1:9" x14ac:dyDescent="0.3">
      <c r="A636">
        <v>273</v>
      </c>
      <c r="B636" s="41">
        <v>0.03</v>
      </c>
      <c r="C636">
        <v>0</v>
      </c>
      <c r="D636">
        <f t="shared" si="54"/>
        <v>0</v>
      </c>
      <c r="E636">
        <f t="shared" si="55"/>
        <v>0</v>
      </c>
      <c r="F636" s="131">
        <f t="shared" si="56"/>
        <v>0</v>
      </c>
      <c r="G636" s="131">
        <f t="shared" si="57"/>
        <v>0</v>
      </c>
      <c r="H636" s="131">
        <f t="shared" si="58"/>
        <v>0</v>
      </c>
      <c r="I636" s="131">
        <f t="shared" si="59"/>
        <v>0</v>
      </c>
    </row>
    <row r="637" spans="1:9" x14ac:dyDescent="0.3">
      <c r="A637">
        <v>274</v>
      </c>
      <c r="B637" s="41">
        <v>0.03</v>
      </c>
      <c r="C637">
        <v>0</v>
      </c>
      <c r="D637">
        <f t="shared" si="54"/>
        <v>0</v>
      </c>
      <c r="E637">
        <f t="shared" si="55"/>
        <v>0</v>
      </c>
      <c r="F637" s="131">
        <f t="shared" si="56"/>
        <v>0</v>
      </c>
      <c r="G637" s="131">
        <f t="shared" si="57"/>
        <v>0</v>
      </c>
      <c r="H637" s="131">
        <f t="shared" si="58"/>
        <v>0</v>
      </c>
      <c r="I637" s="131">
        <f t="shared" si="59"/>
        <v>0</v>
      </c>
    </row>
    <row r="638" spans="1:9" x14ac:dyDescent="0.3">
      <c r="A638">
        <v>275</v>
      </c>
      <c r="B638" s="41">
        <v>0.03</v>
      </c>
      <c r="C638">
        <v>0</v>
      </c>
      <c r="D638">
        <f t="shared" si="54"/>
        <v>0</v>
      </c>
      <c r="E638">
        <f t="shared" si="55"/>
        <v>0</v>
      </c>
      <c r="F638" s="131">
        <f t="shared" si="56"/>
        <v>0</v>
      </c>
      <c r="G638" s="131">
        <f t="shared" si="57"/>
        <v>0</v>
      </c>
      <c r="H638" s="131">
        <f t="shared" si="58"/>
        <v>0</v>
      </c>
      <c r="I638" s="131">
        <f t="shared" si="59"/>
        <v>0</v>
      </c>
    </row>
    <row r="639" spans="1:9" x14ac:dyDescent="0.3">
      <c r="A639">
        <v>276</v>
      </c>
      <c r="B639" s="41">
        <v>0.03</v>
      </c>
      <c r="C639">
        <v>0</v>
      </c>
      <c r="D639">
        <f t="shared" si="54"/>
        <v>0</v>
      </c>
      <c r="E639">
        <f t="shared" si="55"/>
        <v>0</v>
      </c>
      <c r="F639" s="131">
        <f t="shared" si="56"/>
        <v>0</v>
      </c>
      <c r="G639" s="131">
        <f t="shared" si="57"/>
        <v>0</v>
      </c>
      <c r="H639" s="131">
        <f t="shared" si="58"/>
        <v>0</v>
      </c>
      <c r="I639" s="131">
        <f t="shared" si="59"/>
        <v>0</v>
      </c>
    </row>
    <row r="640" spans="1:9" x14ac:dyDescent="0.3">
      <c r="A640">
        <v>277</v>
      </c>
      <c r="B640" s="41">
        <v>0.03</v>
      </c>
      <c r="C640">
        <v>0</v>
      </c>
      <c r="D640">
        <f t="shared" si="54"/>
        <v>0</v>
      </c>
      <c r="E640">
        <f t="shared" si="55"/>
        <v>0</v>
      </c>
      <c r="F640" s="131">
        <f t="shared" si="56"/>
        <v>0</v>
      </c>
      <c r="G640" s="131">
        <f t="shared" si="57"/>
        <v>0</v>
      </c>
      <c r="H640" s="131">
        <f t="shared" si="58"/>
        <v>0</v>
      </c>
      <c r="I640" s="131">
        <f t="shared" si="59"/>
        <v>0</v>
      </c>
    </row>
    <row r="641" spans="1:9" x14ac:dyDescent="0.3">
      <c r="A641">
        <v>278</v>
      </c>
      <c r="B641" s="41">
        <v>0.03</v>
      </c>
      <c r="C641">
        <v>0</v>
      </c>
      <c r="D641">
        <f t="shared" si="54"/>
        <v>0</v>
      </c>
      <c r="E641">
        <f t="shared" si="55"/>
        <v>0</v>
      </c>
      <c r="F641" s="131">
        <f t="shared" si="56"/>
        <v>0</v>
      </c>
      <c r="G641" s="131">
        <f t="shared" si="57"/>
        <v>0</v>
      </c>
      <c r="H641" s="131">
        <f t="shared" si="58"/>
        <v>0</v>
      </c>
      <c r="I641" s="131">
        <f t="shared" si="59"/>
        <v>0</v>
      </c>
    </row>
    <row r="642" spans="1:9" x14ac:dyDescent="0.3">
      <c r="A642">
        <v>279</v>
      </c>
      <c r="B642" s="41">
        <v>0.03</v>
      </c>
      <c r="C642">
        <v>0</v>
      </c>
      <c r="D642">
        <f t="shared" si="54"/>
        <v>0</v>
      </c>
      <c r="E642">
        <f t="shared" si="55"/>
        <v>0</v>
      </c>
      <c r="F642" s="131">
        <f t="shared" si="56"/>
        <v>0</v>
      </c>
      <c r="G642" s="131">
        <f t="shared" si="57"/>
        <v>0</v>
      </c>
      <c r="H642" s="131">
        <f t="shared" si="58"/>
        <v>0</v>
      </c>
      <c r="I642" s="131">
        <f t="shared" si="59"/>
        <v>0</v>
      </c>
    </row>
    <row r="643" spans="1:9" x14ac:dyDescent="0.3">
      <c r="A643">
        <v>280</v>
      </c>
      <c r="B643" s="41">
        <v>0.04</v>
      </c>
      <c r="C643">
        <v>0</v>
      </c>
      <c r="D643">
        <f t="shared" si="54"/>
        <v>0.24000000000000007</v>
      </c>
      <c r="E643">
        <f t="shared" si="55"/>
        <v>0</v>
      </c>
      <c r="F643" s="131">
        <f t="shared" si="56"/>
        <v>5760.0000000000018</v>
      </c>
      <c r="G643" s="131">
        <f t="shared" si="57"/>
        <v>0</v>
      </c>
      <c r="H643" s="131">
        <f t="shared" si="58"/>
        <v>138240000.00000003</v>
      </c>
      <c r="I643" s="131">
        <f t="shared" si="59"/>
        <v>0</v>
      </c>
    </row>
    <row r="644" spans="1:9" x14ac:dyDescent="0.3">
      <c r="A644">
        <v>281</v>
      </c>
      <c r="B644" s="41">
        <v>0.04</v>
      </c>
      <c r="C644">
        <v>0</v>
      </c>
      <c r="D644">
        <f t="shared" si="54"/>
        <v>0</v>
      </c>
      <c r="E644">
        <f t="shared" si="55"/>
        <v>0</v>
      </c>
      <c r="F644" s="131">
        <f t="shared" si="56"/>
        <v>-5760.0000000000018</v>
      </c>
      <c r="G644" s="131">
        <f t="shared" si="57"/>
        <v>0</v>
      </c>
      <c r="H644" s="131">
        <f t="shared" si="58"/>
        <v>-276480000.00000006</v>
      </c>
      <c r="I644" s="131">
        <f t="shared" si="59"/>
        <v>0</v>
      </c>
    </row>
    <row r="645" spans="1:9" x14ac:dyDescent="0.3">
      <c r="A645">
        <v>282</v>
      </c>
      <c r="B645" s="41">
        <v>0.04</v>
      </c>
      <c r="C645">
        <v>0</v>
      </c>
      <c r="D645">
        <f t="shared" ref="D645:D708" si="60">(((B645-B644)/1000)/RADIANS(1))*$J$3</f>
        <v>0</v>
      </c>
      <c r="E645">
        <f t="shared" ref="E645:E708" si="61">(((C645-C644)/1000)/RADIANS(1))*$J$3</f>
        <v>0</v>
      </c>
      <c r="F645" s="131">
        <f t="shared" ref="F645:F708" si="62">((D645-D644)/RADIANS(1))*$J$3</f>
        <v>0</v>
      </c>
      <c r="G645" s="131">
        <f t="shared" ref="G645:G708" si="63">((E645-E644)/RADIANS(1))*$J$3</f>
        <v>0</v>
      </c>
      <c r="H645" s="131">
        <f t="shared" ref="H645:H708" si="64">((F645-F644)/RADIANS(1))*$J$3</f>
        <v>138240000.00000003</v>
      </c>
      <c r="I645" s="131">
        <f t="shared" ref="I645:I708" si="65">((G645-G644)/RADIANS(1))*$J$3</f>
        <v>0</v>
      </c>
    </row>
    <row r="646" spans="1:9" x14ac:dyDescent="0.3">
      <c r="A646">
        <v>283</v>
      </c>
      <c r="B646" s="41">
        <v>0.04</v>
      </c>
      <c r="C646">
        <v>0</v>
      </c>
      <c r="D646">
        <f t="shared" si="60"/>
        <v>0</v>
      </c>
      <c r="E646">
        <f t="shared" si="61"/>
        <v>0</v>
      </c>
      <c r="F646" s="131">
        <f t="shared" si="62"/>
        <v>0</v>
      </c>
      <c r="G646" s="131">
        <f t="shared" si="63"/>
        <v>0</v>
      </c>
      <c r="H646" s="131">
        <f t="shared" si="64"/>
        <v>0</v>
      </c>
      <c r="I646" s="131">
        <f t="shared" si="65"/>
        <v>0</v>
      </c>
    </row>
    <row r="647" spans="1:9" x14ac:dyDescent="0.3">
      <c r="A647">
        <v>284</v>
      </c>
      <c r="B647" s="41">
        <v>0.04</v>
      </c>
      <c r="C647">
        <v>0</v>
      </c>
      <c r="D647">
        <f t="shared" si="60"/>
        <v>0</v>
      </c>
      <c r="E647">
        <f t="shared" si="61"/>
        <v>0</v>
      </c>
      <c r="F647" s="131">
        <f t="shared" si="62"/>
        <v>0</v>
      </c>
      <c r="G647" s="131">
        <f t="shared" si="63"/>
        <v>0</v>
      </c>
      <c r="H647" s="131">
        <f t="shared" si="64"/>
        <v>0</v>
      </c>
      <c r="I647" s="131">
        <f t="shared" si="65"/>
        <v>0</v>
      </c>
    </row>
    <row r="648" spans="1:9" x14ac:dyDescent="0.3">
      <c r="A648">
        <v>285</v>
      </c>
      <c r="B648" s="41">
        <v>0.04</v>
      </c>
      <c r="C648">
        <v>0</v>
      </c>
      <c r="D648">
        <f t="shared" si="60"/>
        <v>0</v>
      </c>
      <c r="E648">
        <f t="shared" si="61"/>
        <v>0</v>
      </c>
      <c r="F648" s="131">
        <f t="shared" si="62"/>
        <v>0</v>
      </c>
      <c r="G648" s="131">
        <f t="shared" si="63"/>
        <v>0</v>
      </c>
      <c r="H648" s="131">
        <f t="shared" si="64"/>
        <v>0</v>
      </c>
      <c r="I648" s="131">
        <f t="shared" si="65"/>
        <v>0</v>
      </c>
    </row>
    <row r="649" spans="1:9" x14ac:dyDescent="0.3">
      <c r="A649">
        <v>286</v>
      </c>
      <c r="B649" s="41">
        <v>0.04</v>
      </c>
      <c r="C649">
        <v>0</v>
      </c>
      <c r="D649">
        <f t="shared" si="60"/>
        <v>0</v>
      </c>
      <c r="E649">
        <f t="shared" si="61"/>
        <v>0</v>
      </c>
      <c r="F649" s="131">
        <f t="shared" si="62"/>
        <v>0</v>
      </c>
      <c r="G649" s="131">
        <f t="shared" si="63"/>
        <v>0</v>
      </c>
      <c r="H649" s="131">
        <f t="shared" si="64"/>
        <v>0</v>
      </c>
      <c r="I649" s="131">
        <f t="shared" si="65"/>
        <v>0</v>
      </c>
    </row>
    <row r="650" spans="1:9" x14ac:dyDescent="0.3">
      <c r="A650">
        <v>287</v>
      </c>
      <c r="B650" s="41">
        <v>0.04</v>
      </c>
      <c r="C650">
        <v>0</v>
      </c>
      <c r="D650">
        <f t="shared" si="60"/>
        <v>0</v>
      </c>
      <c r="E650">
        <f t="shared" si="61"/>
        <v>0</v>
      </c>
      <c r="F650" s="131">
        <f t="shared" si="62"/>
        <v>0</v>
      </c>
      <c r="G650" s="131">
        <f t="shared" si="63"/>
        <v>0</v>
      </c>
      <c r="H650" s="131">
        <f t="shared" si="64"/>
        <v>0</v>
      </c>
      <c r="I650" s="131">
        <f t="shared" si="65"/>
        <v>0</v>
      </c>
    </row>
    <row r="651" spans="1:9" x14ac:dyDescent="0.3">
      <c r="A651">
        <v>288</v>
      </c>
      <c r="B651" s="41">
        <v>0.04</v>
      </c>
      <c r="C651">
        <v>0</v>
      </c>
      <c r="D651">
        <f t="shared" si="60"/>
        <v>0</v>
      </c>
      <c r="E651">
        <f t="shared" si="61"/>
        <v>0</v>
      </c>
      <c r="F651" s="131">
        <f t="shared" si="62"/>
        <v>0</v>
      </c>
      <c r="G651" s="131">
        <f t="shared" si="63"/>
        <v>0</v>
      </c>
      <c r="H651" s="131">
        <f t="shared" si="64"/>
        <v>0</v>
      </c>
      <c r="I651" s="131">
        <f t="shared" si="65"/>
        <v>0</v>
      </c>
    </row>
    <row r="652" spans="1:9" x14ac:dyDescent="0.3">
      <c r="A652">
        <v>289</v>
      </c>
      <c r="B652" s="41">
        <v>0.04</v>
      </c>
      <c r="C652">
        <v>0</v>
      </c>
      <c r="D652">
        <f t="shared" si="60"/>
        <v>0</v>
      </c>
      <c r="E652">
        <f t="shared" si="61"/>
        <v>0</v>
      </c>
      <c r="F652" s="131">
        <f t="shared" si="62"/>
        <v>0</v>
      </c>
      <c r="G652" s="131">
        <f t="shared" si="63"/>
        <v>0</v>
      </c>
      <c r="H652" s="131">
        <f t="shared" si="64"/>
        <v>0</v>
      </c>
      <c r="I652" s="131">
        <f t="shared" si="65"/>
        <v>0</v>
      </c>
    </row>
    <row r="653" spans="1:9" x14ac:dyDescent="0.3">
      <c r="A653">
        <v>290</v>
      </c>
      <c r="B653" s="41">
        <v>0.04</v>
      </c>
      <c r="C653">
        <v>0</v>
      </c>
      <c r="D653">
        <f t="shared" si="60"/>
        <v>0</v>
      </c>
      <c r="E653">
        <f t="shared" si="61"/>
        <v>0</v>
      </c>
      <c r="F653" s="131">
        <f t="shared" si="62"/>
        <v>0</v>
      </c>
      <c r="G653" s="131">
        <f t="shared" si="63"/>
        <v>0</v>
      </c>
      <c r="H653" s="131">
        <f t="shared" si="64"/>
        <v>0</v>
      </c>
      <c r="I653" s="131">
        <f t="shared" si="65"/>
        <v>0</v>
      </c>
    </row>
    <row r="654" spans="1:9" x14ac:dyDescent="0.3">
      <c r="A654">
        <v>291</v>
      </c>
      <c r="B654" s="41">
        <v>0.04</v>
      </c>
      <c r="C654">
        <v>0</v>
      </c>
      <c r="D654">
        <f t="shared" si="60"/>
        <v>0</v>
      </c>
      <c r="E654">
        <f t="shared" si="61"/>
        <v>0</v>
      </c>
      <c r="F654" s="131">
        <f t="shared" si="62"/>
        <v>0</v>
      </c>
      <c r="G654" s="131">
        <f t="shared" si="63"/>
        <v>0</v>
      </c>
      <c r="H654" s="131">
        <f t="shared" si="64"/>
        <v>0</v>
      </c>
      <c r="I654" s="131">
        <f t="shared" si="65"/>
        <v>0</v>
      </c>
    </row>
    <row r="655" spans="1:9" x14ac:dyDescent="0.3">
      <c r="A655">
        <v>292</v>
      </c>
      <c r="B655" s="41">
        <v>0.05</v>
      </c>
      <c r="C655">
        <v>0</v>
      </c>
      <c r="D655">
        <f t="shared" si="60"/>
        <v>0.24000000000000007</v>
      </c>
      <c r="E655">
        <f t="shared" si="61"/>
        <v>0</v>
      </c>
      <c r="F655" s="131">
        <f t="shared" si="62"/>
        <v>5760.0000000000018</v>
      </c>
      <c r="G655" s="131">
        <f t="shared" si="63"/>
        <v>0</v>
      </c>
      <c r="H655" s="131">
        <f t="shared" si="64"/>
        <v>138240000.00000003</v>
      </c>
      <c r="I655" s="131">
        <f t="shared" si="65"/>
        <v>0</v>
      </c>
    </row>
    <row r="656" spans="1:9" x14ac:dyDescent="0.3">
      <c r="A656">
        <v>293</v>
      </c>
      <c r="B656" s="41">
        <v>0.05</v>
      </c>
      <c r="C656">
        <v>0</v>
      </c>
      <c r="D656">
        <f t="shared" si="60"/>
        <v>0</v>
      </c>
      <c r="E656">
        <f t="shared" si="61"/>
        <v>0</v>
      </c>
      <c r="F656" s="131">
        <f t="shared" si="62"/>
        <v>-5760.0000000000018</v>
      </c>
      <c r="G656" s="131">
        <f t="shared" si="63"/>
        <v>0</v>
      </c>
      <c r="H656" s="131">
        <f t="shared" si="64"/>
        <v>-276480000.00000006</v>
      </c>
      <c r="I656" s="131">
        <f t="shared" si="65"/>
        <v>0</v>
      </c>
    </row>
    <row r="657" spans="1:9" x14ac:dyDescent="0.3">
      <c r="A657">
        <v>294</v>
      </c>
      <c r="B657" s="41">
        <v>0.05</v>
      </c>
      <c r="C657">
        <v>0</v>
      </c>
      <c r="D657">
        <f t="shared" si="60"/>
        <v>0</v>
      </c>
      <c r="E657">
        <f t="shared" si="61"/>
        <v>0</v>
      </c>
      <c r="F657" s="131">
        <f t="shared" si="62"/>
        <v>0</v>
      </c>
      <c r="G657" s="131">
        <f t="shared" si="63"/>
        <v>0</v>
      </c>
      <c r="H657" s="131">
        <f t="shared" si="64"/>
        <v>138240000.00000003</v>
      </c>
      <c r="I657" s="131">
        <f t="shared" si="65"/>
        <v>0</v>
      </c>
    </row>
    <row r="658" spans="1:9" x14ac:dyDescent="0.3">
      <c r="A658">
        <v>295</v>
      </c>
      <c r="B658" s="41">
        <v>0.05</v>
      </c>
      <c r="C658">
        <v>0</v>
      </c>
      <c r="D658">
        <f t="shared" si="60"/>
        <v>0</v>
      </c>
      <c r="E658">
        <f t="shared" si="61"/>
        <v>0</v>
      </c>
      <c r="F658" s="131">
        <f t="shared" si="62"/>
        <v>0</v>
      </c>
      <c r="G658" s="131">
        <f t="shared" si="63"/>
        <v>0</v>
      </c>
      <c r="H658" s="131">
        <f t="shared" si="64"/>
        <v>0</v>
      </c>
      <c r="I658" s="131">
        <f t="shared" si="65"/>
        <v>0</v>
      </c>
    </row>
    <row r="659" spans="1:9" x14ac:dyDescent="0.3">
      <c r="A659">
        <v>296</v>
      </c>
      <c r="B659" s="41">
        <v>0.05</v>
      </c>
      <c r="C659">
        <v>0</v>
      </c>
      <c r="D659">
        <f t="shared" si="60"/>
        <v>0</v>
      </c>
      <c r="E659">
        <f t="shared" si="61"/>
        <v>0</v>
      </c>
      <c r="F659" s="131">
        <f t="shared" si="62"/>
        <v>0</v>
      </c>
      <c r="G659" s="131">
        <f t="shared" si="63"/>
        <v>0</v>
      </c>
      <c r="H659" s="131">
        <f t="shared" si="64"/>
        <v>0</v>
      </c>
      <c r="I659" s="131">
        <f t="shared" si="65"/>
        <v>0</v>
      </c>
    </row>
    <row r="660" spans="1:9" x14ac:dyDescent="0.3">
      <c r="A660">
        <v>297</v>
      </c>
      <c r="B660" s="41">
        <v>0.05</v>
      </c>
      <c r="C660">
        <v>0</v>
      </c>
      <c r="D660">
        <f t="shared" si="60"/>
        <v>0</v>
      </c>
      <c r="E660">
        <f t="shared" si="61"/>
        <v>0</v>
      </c>
      <c r="F660" s="131">
        <f t="shared" si="62"/>
        <v>0</v>
      </c>
      <c r="G660" s="131">
        <f t="shared" si="63"/>
        <v>0</v>
      </c>
      <c r="H660" s="131">
        <f t="shared" si="64"/>
        <v>0</v>
      </c>
      <c r="I660" s="131">
        <f t="shared" si="65"/>
        <v>0</v>
      </c>
    </row>
    <row r="661" spans="1:9" x14ac:dyDescent="0.3">
      <c r="A661">
        <v>298</v>
      </c>
      <c r="B661" s="41">
        <v>0.05</v>
      </c>
      <c r="C661">
        <v>0</v>
      </c>
      <c r="D661">
        <f t="shared" si="60"/>
        <v>0</v>
      </c>
      <c r="E661">
        <f t="shared" si="61"/>
        <v>0</v>
      </c>
      <c r="F661" s="131">
        <f t="shared" si="62"/>
        <v>0</v>
      </c>
      <c r="G661" s="131">
        <f t="shared" si="63"/>
        <v>0</v>
      </c>
      <c r="H661" s="131">
        <f t="shared" si="64"/>
        <v>0</v>
      </c>
      <c r="I661" s="131">
        <f t="shared" si="65"/>
        <v>0</v>
      </c>
    </row>
    <row r="662" spans="1:9" x14ac:dyDescent="0.3">
      <c r="A662">
        <v>299</v>
      </c>
      <c r="B662" s="41">
        <v>0.05</v>
      </c>
      <c r="C662">
        <v>0</v>
      </c>
      <c r="D662">
        <f t="shared" si="60"/>
        <v>0</v>
      </c>
      <c r="E662">
        <f t="shared" si="61"/>
        <v>0</v>
      </c>
      <c r="F662" s="131">
        <f t="shared" si="62"/>
        <v>0</v>
      </c>
      <c r="G662" s="131">
        <f t="shared" si="63"/>
        <v>0</v>
      </c>
      <c r="H662" s="131">
        <f t="shared" si="64"/>
        <v>0</v>
      </c>
      <c r="I662" s="131">
        <f t="shared" si="65"/>
        <v>0</v>
      </c>
    </row>
    <row r="663" spans="1:9" x14ac:dyDescent="0.3">
      <c r="A663">
        <v>300</v>
      </c>
      <c r="B663" s="41">
        <v>0.05</v>
      </c>
      <c r="C663">
        <v>0</v>
      </c>
      <c r="D663">
        <f t="shared" si="60"/>
        <v>0</v>
      </c>
      <c r="E663">
        <f t="shared" si="61"/>
        <v>0</v>
      </c>
      <c r="F663" s="131">
        <f t="shared" si="62"/>
        <v>0</v>
      </c>
      <c r="G663" s="131">
        <f t="shared" si="63"/>
        <v>0</v>
      </c>
      <c r="H663" s="131">
        <f t="shared" si="64"/>
        <v>0</v>
      </c>
      <c r="I663" s="131">
        <f t="shared" si="65"/>
        <v>0</v>
      </c>
    </row>
    <row r="664" spans="1:9" x14ac:dyDescent="0.3">
      <c r="A664">
        <v>301</v>
      </c>
      <c r="B664" s="41">
        <v>0.05</v>
      </c>
      <c r="C664">
        <v>0</v>
      </c>
      <c r="D664">
        <f t="shared" si="60"/>
        <v>0</v>
      </c>
      <c r="E664">
        <f t="shared" si="61"/>
        <v>0</v>
      </c>
      <c r="F664" s="131">
        <f t="shared" si="62"/>
        <v>0</v>
      </c>
      <c r="G664" s="131">
        <f t="shared" si="63"/>
        <v>0</v>
      </c>
      <c r="H664" s="131">
        <f t="shared" si="64"/>
        <v>0</v>
      </c>
      <c r="I664" s="131">
        <f t="shared" si="65"/>
        <v>0</v>
      </c>
    </row>
    <row r="665" spans="1:9" x14ac:dyDescent="0.3">
      <c r="A665">
        <v>302</v>
      </c>
      <c r="B665" s="41">
        <v>0.05</v>
      </c>
      <c r="C665">
        <v>0</v>
      </c>
      <c r="D665">
        <f t="shared" si="60"/>
        <v>0</v>
      </c>
      <c r="E665">
        <f t="shared" si="61"/>
        <v>0</v>
      </c>
      <c r="F665" s="131">
        <f t="shared" si="62"/>
        <v>0</v>
      </c>
      <c r="G665" s="131">
        <f t="shared" si="63"/>
        <v>0</v>
      </c>
      <c r="H665" s="131">
        <f t="shared" si="64"/>
        <v>0</v>
      </c>
      <c r="I665" s="131">
        <f t="shared" si="65"/>
        <v>0</v>
      </c>
    </row>
    <row r="666" spans="1:9" x14ac:dyDescent="0.3">
      <c r="A666">
        <v>303</v>
      </c>
      <c r="B666" s="41">
        <v>0.05</v>
      </c>
      <c r="C666">
        <v>0</v>
      </c>
      <c r="D666">
        <f t="shared" si="60"/>
        <v>0</v>
      </c>
      <c r="E666">
        <f t="shared" si="61"/>
        <v>0</v>
      </c>
      <c r="F666" s="131">
        <f t="shared" si="62"/>
        <v>0</v>
      </c>
      <c r="G666" s="131">
        <f t="shared" si="63"/>
        <v>0</v>
      </c>
      <c r="H666" s="131">
        <f t="shared" si="64"/>
        <v>0</v>
      </c>
      <c r="I666" s="131">
        <f t="shared" si="65"/>
        <v>0</v>
      </c>
    </row>
    <row r="667" spans="1:9" x14ac:dyDescent="0.3">
      <c r="A667">
        <v>304</v>
      </c>
      <c r="B667" s="41">
        <v>0.06</v>
      </c>
      <c r="C667">
        <v>0</v>
      </c>
      <c r="D667">
        <f t="shared" si="60"/>
        <v>0.23999999999999988</v>
      </c>
      <c r="E667">
        <f t="shared" si="61"/>
        <v>0</v>
      </c>
      <c r="F667" s="131">
        <f t="shared" si="62"/>
        <v>5759.9999999999964</v>
      </c>
      <c r="G667" s="131">
        <f t="shared" si="63"/>
        <v>0</v>
      </c>
      <c r="H667" s="131">
        <f t="shared" si="64"/>
        <v>138239999.99999991</v>
      </c>
      <c r="I667" s="131">
        <f t="shared" si="65"/>
        <v>0</v>
      </c>
    </row>
    <row r="668" spans="1:9" x14ac:dyDescent="0.3">
      <c r="A668">
        <v>305</v>
      </c>
      <c r="B668" s="41">
        <v>0.06</v>
      </c>
      <c r="C668">
        <v>0</v>
      </c>
      <c r="D668">
        <f t="shared" si="60"/>
        <v>0</v>
      </c>
      <c r="E668">
        <f t="shared" si="61"/>
        <v>0</v>
      </c>
      <c r="F668" s="131">
        <f t="shared" si="62"/>
        <v>-5759.9999999999964</v>
      </c>
      <c r="G668" s="131">
        <f t="shared" si="63"/>
        <v>0</v>
      </c>
      <c r="H668" s="131">
        <f t="shared" si="64"/>
        <v>-276479999.99999982</v>
      </c>
      <c r="I668" s="131">
        <f t="shared" si="65"/>
        <v>0</v>
      </c>
    </row>
    <row r="669" spans="1:9" x14ac:dyDescent="0.3">
      <c r="A669">
        <v>306</v>
      </c>
      <c r="B669" s="41">
        <v>0.06</v>
      </c>
      <c r="C669">
        <v>0</v>
      </c>
      <c r="D669">
        <f t="shared" si="60"/>
        <v>0</v>
      </c>
      <c r="E669">
        <f t="shared" si="61"/>
        <v>0</v>
      </c>
      <c r="F669" s="131">
        <f t="shared" si="62"/>
        <v>0</v>
      </c>
      <c r="G669" s="131">
        <f t="shared" si="63"/>
        <v>0</v>
      </c>
      <c r="H669" s="131">
        <f t="shared" si="64"/>
        <v>138239999.99999991</v>
      </c>
      <c r="I669" s="131">
        <f t="shared" si="65"/>
        <v>0</v>
      </c>
    </row>
    <row r="670" spans="1:9" x14ac:dyDescent="0.3">
      <c r="A670">
        <v>307</v>
      </c>
      <c r="B670" s="41">
        <v>0.06</v>
      </c>
      <c r="C670">
        <v>0</v>
      </c>
      <c r="D670">
        <f t="shared" si="60"/>
        <v>0</v>
      </c>
      <c r="E670">
        <f t="shared" si="61"/>
        <v>0</v>
      </c>
      <c r="F670" s="131">
        <f t="shared" si="62"/>
        <v>0</v>
      </c>
      <c r="G670" s="131">
        <f t="shared" si="63"/>
        <v>0</v>
      </c>
      <c r="H670" s="131">
        <f t="shared" si="64"/>
        <v>0</v>
      </c>
      <c r="I670" s="131">
        <f t="shared" si="65"/>
        <v>0</v>
      </c>
    </row>
    <row r="671" spans="1:9" x14ac:dyDescent="0.3">
      <c r="A671">
        <v>308</v>
      </c>
      <c r="B671" s="41">
        <v>0.06</v>
      </c>
      <c r="C671">
        <v>0</v>
      </c>
      <c r="D671">
        <f t="shared" si="60"/>
        <v>0</v>
      </c>
      <c r="E671">
        <f t="shared" si="61"/>
        <v>0</v>
      </c>
      <c r="F671" s="131">
        <f t="shared" si="62"/>
        <v>0</v>
      </c>
      <c r="G671" s="131">
        <f t="shared" si="63"/>
        <v>0</v>
      </c>
      <c r="H671" s="131">
        <f t="shared" si="64"/>
        <v>0</v>
      </c>
      <c r="I671" s="131">
        <f t="shared" si="65"/>
        <v>0</v>
      </c>
    </row>
    <row r="672" spans="1:9" x14ac:dyDescent="0.3">
      <c r="A672">
        <v>309</v>
      </c>
      <c r="B672" s="41">
        <v>0.06</v>
      </c>
      <c r="C672">
        <v>0</v>
      </c>
      <c r="D672">
        <f t="shared" si="60"/>
        <v>0</v>
      </c>
      <c r="E672">
        <f t="shared" si="61"/>
        <v>0</v>
      </c>
      <c r="F672" s="131">
        <f t="shared" si="62"/>
        <v>0</v>
      </c>
      <c r="G672" s="131">
        <f t="shared" si="63"/>
        <v>0</v>
      </c>
      <c r="H672" s="131">
        <f t="shared" si="64"/>
        <v>0</v>
      </c>
      <c r="I672" s="131">
        <f t="shared" si="65"/>
        <v>0</v>
      </c>
    </row>
    <row r="673" spans="1:9" x14ac:dyDescent="0.3">
      <c r="A673">
        <v>310</v>
      </c>
      <c r="B673" s="41">
        <v>0.06</v>
      </c>
      <c r="C673">
        <v>0</v>
      </c>
      <c r="D673">
        <f t="shared" si="60"/>
        <v>0</v>
      </c>
      <c r="E673">
        <f t="shared" si="61"/>
        <v>0</v>
      </c>
      <c r="F673" s="131">
        <f t="shared" si="62"/>
        <v>0</v>
      </c>
      <c r="G673" s="131">
        <f t="shared" si="63"/>
        <v>0</v>
      </c>
      <c r="H673" s="131">
        <f t="shared" si="64"/>
        <v>0</v>
      </c>
      <c r="I673" s="131">
        <f t="shared" si="65"/>
        <v>0</v>
      </c>
    </row>
    <row r="674" spans="1:9" x14ac:dyDescent="0.3">
      <c r="A674">
        <v>311</v>
      </c>
      <c r="B674" s="41">
        <v>0.06</v>
      </c>
      <c r="C674">
        <v>0</v>
      </c>
      <c r="D674">
        <f t="shared" si="60"/>
        <v>0</v>
      </c>
      <c r="E674">
        <f t="shared" si="61"/>
        <v>0</v>
      </c>
      <c r="F674" s="131">
        <f t="shared" si="62"/>
        <v>0</v>
      </c>
      <c r="G674" s="131">
        <f t="shared" si="63"/>
        <v>0</v>
      </c>
      <c r="H674" s="131">
        <f t="shared" si="64"/>
        <v>0</v>
      </c>
      <c r="I674" s="131">
        <f t="shared" si="65"/>
        <v>0</v>
      </c>
    </row>
    <row r="675" spans="1:9" x14ac:dyDescent="0.3">
      <c r="A675">
        <v>312</v>
      </c>
      <c r="B675" s="41">
        <v>0.06</v>
      </c>
      <c r="C675">
        <v>0</v>
      </c>
      <c r="D675">
        <f t="shared" si="60"/>
        <v>0</v>
      </c>
      <c r="E675">
        <f t="shared" si="61"/>
        <v>0</v>
      </c>
      <c r="F675" s="131">
        <f t="shared" si="62"/>
        <v>0</v>
      </c>
      <c r="G675" s="131">
        <f t="shared" si="63"/>
        <v>0</v>
      </c>
      <c r="H675" s="131">
        <f t="shared" si="64"/>
        <v>0</v>
      </c>
      <c r="I675" s="131">
        <f t="shared" si="65"/>
        <v>0</v>
      </c>
    </row>
    <row r="676" spans="1:9" x14ac:dyDescent="0.3">
      <c r="A676">
        <v>313</v>
      </c>
      <c r="B676" s="41">
        <v>0.06</v>
      </c>
      <c r="C676">
        <v>0</v>
      </c>
      <c r="D676">
        <f t="shared" si="60"/>
        <v>0</v>
      </c>
      <c r="E676">
        <f t="shared" si="61"/>
        <v>0</v>
      </c>
      <c r="F676" s="131">
        <f t="shared" si="62"/>
        <v>0</v>
      </c>
      <c r="G676" s="131">
        <f t="shared" si="63"/>
        <v>0</v>
      </c>
      <c r="H676" s="131">
        <f t="shared" si="64"/>
        <v>0</v>
      </c>
      <c r="I676" s="131">
        <f t="shared" si="65"/>
        <v>0</v>
      </c>
    </row>
    <row r="677" spans="1:9" x14ac:dyDescent="0.3">
      <c r="A677">
        <v>314</v>
      </c>
      <c r="B677" s="41">
        <v>0.06</v>
      </c>
      <c r="C677">
        <v>0</v>
      </c>
      <c r="D677">
        <f t="shared" si="60"/>
        <v>0</v>
      </c>
      <c r="E677">
        <f t="shared" si="61"/>
        <v>0</v>
      </c>
      <c r="F677" s="131">
        <f t="shared" si="62"/>
        <v>0</v>
      </c>
      <c r="G677" s="131">
        <f t="shared" si="63"/>
        <v>0</v>
      </c>
      <c r="H677" s="131">
        <f t="shared" si="64"/>
        <v>0</v>
      </c>
      <c r="I677" s="131">
        <f t="shared" si="65"/>
        <v>0</v>
      </c>
    </row>
    <row r="678" spans="1:9" x14ac:dyDescent="0.3">
      <c r="A678">
        <v>315</v>
      </c>
      <c r="B678" s="41">
        <v>0.06</v>
      </c>
      <c r="C678">
        <v>0</v>
      </c>
      <c r="D678">
        <f t="shared" si="60"/>
        <v>0</v>
      </c>
      <c r="E678">
        <f t="shared" si="61"/>
        <v>0</v>
      </c>
      <c r="F678" s="131">
        <f t="shared" si="62"/>
        <v>0</v>
      </c>
      <c r="G678" s="131">
        <f t="shared" si="63"/>
        <v>0</v>
      </c>
      <c r="H678" s="131">
        <f t="shared" si="64"/>
        <v>0</v>
      </c>
      <c r="I678" s="131">
        <f t="shared" si="65"/>
        <v>0</v>
      </c>
    </row>
    <row r="679" spans="1:9" x14ac:dyDescent="0.3">
      <c r="A679">
        <v>316</v>
      </c>
      <c r="B679" s="41">
        <v>7.0000000000000007E-2</v>
      </c>
      <c r="C679">
        <v>0</v>
      </c>
      <c r="D679">
        <f t="shared" si="60"/>
        <v>0.24000000000000019</v>
      </c>
      <c r="E679">
        <f t="shared" si="61"/>
        <v>0</v>
      </c>
      <c r="F679" s="131">
        <f t="shared" si="62"/>
        <v>5760.0000000000036</v>
      </c>
      <c r="G679" s="131">
        <f t="shared" si="63"/>
        <v>0</v>
      </c>
      <c r="H679" s="131">
        <f t="shared" si="64"/>
        <v>138240000.00000009</v>
      </c>
      <c r="I679" s="131">
        <f t="shared" si="65"/>
        <v>0</v>
      </c>
    </row>
    <row r="680" spans="1:9" x14ac:dyDescent="0.3">
      <c r="A680">
        <v>317</v>
      </c>
      <c r="B680" s="41">
        <v>7.0000000000000007E-2</v>
      </c>
      <c r="C680">
        <v>0</v>
      </c>
      <c r="D680">
        <f t="shared" si="60"/>
        <v>0</v>
      </c>
      <c r="E680">
        <f t="shared" si="61"/>
        <v>0</v>
      </c>
      <c r="F680" s="131">
        <f t="shared" si="62"/>
        <v>-5760.0000000000036</v>
      </c>
      <c r="G680" s="131">
        <f t="shared" si="63"/>
        <v>0</v>
      </c>
      <c r="H680" s="131">
        <f t="shared" si="64"/>
        <v>-276480000.00000018</v>
      </c>
      <c r="I680" s="131">
        <f t="shared" si="65"/>
        <v>0</v>
      </c>
    </row>
    <row r="681" spans="1:9" x14ac:dyDescent="0.3">
      <c r="A681">
        <v>318</v>
      </c>
      <c r="B681" s="41">
        <v>7.0000000000000007E-2</v>
      </c>
      <c r="C681">
        <v>0</v>
      </c>
      <c r="D681">
        <f t="shared" si="60"/>
        <v>0</v>
      </c>
      <c r="E681">
        <f t="shared" si="61"/>
        <v>0</v>
      </c>
      <c r="F681" s="131">
        <f t="shared" si="62"/>
        <v>0</v>
      </c>
      <c r="G681" s="131">
        <f t="shared" si="63"/>
        <v>0</v>
      </c>
      <c r="H681" s="131">
        <f t="shared" si="64"/>
        <v>138240000.00000009</v>
      </c>
      <c r="I681" s="131">
        <f t="shared" si="65"/>
        <v>0</v>
      </c>
    </row>
    <row r="682" spans="1:9" x14ac:dyDescent="0.3">
      <c r="A682">
        <v>319</v>
      </c>
      <c r="B682" s="41">
        <v>7.0000000000000007E-2</v>
      </c>
      <c r="C682">
        <v>0</v>
      </c>
      <c r="D682">
        <f t="shared" si="60"/>
        <v>0</v>
      </c>
      <c r="E682">
        <f t="shared" si="61"/>
        <v>0</v>
      </c>
      <c r="F682" s="131">
        <f t="shared" si="62"/>
        <v>0</v>
      </c>
      <c r="G682" s="131">
        <f t="shared" si="63"/>
        <v>0</v>
      </c>
      <c r="H682" s="131">
        <f t="shared" si="64"/>
        <v>0</v>
      </c>
      <c r="I682" s="131">
        <f t="shared" si="65"/>
        <v>0</v>
      </c>
    </row>
    <row r="683" spans="1:9" x14ac:dyDescent="0.3">
      <c r="A683">
        <v>320</v>
      </c>
      <c r="B683" s="41">
        <v>7.0000000000000007E-2</v>
      </c>
      <c r="C683">
        <v>0</v>
      </c>
      <c r="D683">
        <f t="shared" si="60"/>
        <v>0</v>
      </c>
      <c r="E683">
        <f t="shared" si="61"/>
        <v>0</v>
      </c>
      <c r="F683" s="131">
        <f t="shared" si="62"/>
        <v>0</v>
      </c>
      <c r="G683" s="131">
        <f t="shared" si="63"/>
        <v>0</v>
      </c>
      <c r="H683" s="131">
        <f t="shared" si="64"/>
        <v>0</v>
      </c>
      <c r="I683" s="131">
        <f t="shared" si="65"/>
        <v>0</v>
      </c>
    </row>
    <row r="684" spans="1:9" x14ac:dyDescent="0.3">
      <c r="A684">
        <v>321</v>
      </c>
      <c r="B684" s="41">
        <v>7.0000000000000007E-2</v>
      </c>
      <c r="C684">
        <v>0</v>
      </c>
      <c r="D684">
        <f t="shared" si="60"/>
        <v>0</v>
      </c>
      <c r="E684">
        <f t="shared" si="61"/>
        <v>0</v>
      </c>
      <c r="F684" s="131">
        <f t="shared" si="62"/>
        <v>0</v>
      </c>
      <c r="G684" s="131">
        <f t="shared" si="63"/>
        <v>0</v>
      </c>
      <c r="H684" s="131">
        <f t="shared" si="64"/>
        <v>0</v>
      </c>
      <c r="I684" s="131">
        <f t="shared" si="65"/>
        <v>0</v>
      </c>
    </row>
    <row r="685" spans="1:9" x14ac:dyDescent="0.3">
      <c r="A685">
        <v>322</v>
      </c>
      <c r="B685" s="41">
        <v>7.0000000000000007E-2</v>
      </c>
      <c r="C685">
        <v>0</v>
      </c>
      <c r="D685">
        <f t="shared" si="60"/>
        <v>0</v>
      </c>
      <c r="E685">
        <f t="shared" si="61"/>
        <v>0</v>
      </c>
      <c r="F685" s="131">
        <f t="shared" si="62"/>
        <v>0</v>
      </c>
      <c r="G685" s="131">
        <f t="shared" si="63"/>
        <v>0</v>
      </c>
      <c r="H685" s="131">
        <f t="shared" si="64"/>
        <v>0</v>
      </c>
      <c r="I685" s="131">
        <f t="shared" si="65"/>
        <v>0</v>
      </c>
    </row>
    <row r="686" spans="1:9" x14ac:dyDescent="0.3">
      <c r="A686">
        <v>323</v>
      </c>
      <c r="B686" s="41">
        <v>7.0000000000000007E-2</v>
      </c>
      <c r="C686">
        <v>0</v>
      </c>
      <c r="D686">
        <f t="shared" si="60"/>
        <v>0</v>
      </c>
      <c r="E686">
        <f t="shared" si="61"/>
        <v>0</v>
      </c>
      <c r="F686" s="131">
        <f t="shared" si="62"/>
        <v>0</v>
      </c>
      <c r="G686" s="131">
        <f t="shared" si="63"/>
        <v>0</v>
      </c>
      <c r="H686" s="131">
        <f t="shared" si="64"/>
        <v>0</v>
      </c>
      <c r="I686" s="131">
        <f t="shared" si="65"/>
        <v>0</v>
      </c>
    </row>
    <row r="687" spans="1:9" x14ac:dyDescent="0.3">
      <c r="A687">
        <v>324</v>
      </c>
      <c r="B687" s="41">
        <v>7.0000000000000007E-2</v>
      </c>
      <c r="C687">
        <v>0</v>
      </c>
      <c r="D687">
        <f t="shared" si="60"/>
        <v>0</v>
      </c>
      <c r="E687">
        <f t="shared" si="61"/>
        <v>0</v>
      </c>
      <c r="F687" s="131">
        <f t="shared" si="62"/>
        <v>0</v>
      </c>
      <c r="G687" s="131">
        <f t="shared" si="63"/>
        <v>0</v>
      </c>
      <c r="H687" s="131">
        <f t="shared" si="64"/>
        <v>0</v>
      </c>
      <c r="I687" s="131">
        <f t="shared" si="65"/>
        <v>0</v>
      </c>
    </row>
    <row r="688" spans="1:9" x14ac:dyDescent="0.3">
      <c r="A688">
        <v>325</v>
      </c>
      <c r="B688" s="41">
        <v>7.0000000000000007E-2</v>
      </c>
      <c r="C688">
        <v>0</v>
      </c>
      <c r="D688">
        <f t="shared" si="60"/>
        <v>0</v>
      </c>
      <c r="E688">
        <f t="shared" si="61"/>
        <v>0</v>
      </c>
      <c r="F688" s="131">
        <f t="shared" si="62"/>
        <v>0</v>
      </c>
      <c r="G688" s="131">
        <f t="shared" si="63"/>
        <v>0</v>
      </c>
      <c r="H688" s="131">
        <f t="shared" si="64"/>
        <v>0</v>
      </c>
      <c r="I688" s="131">
        <f t="shared" si="65"/>
        <v>0</v>
      </c>
    </row>
    <row r="689" spans="1:9" x14ac:dyDescent="0.3">
      <c r="A689">
        <v>326</v>
      </c>
      <c r="B689" s="41">
        <v>7.0000000000000007E-2</v>
      </c>
      <c r="C689">
        <v>0</v>
      </c>
      <c r="D689">
        <f t="shared" si="60"/>
        <v>0</v>
      </c>
      <c r="E689">
        <f t="shared" si="61"/>
        <v>0</v>
      </c>
      <c r="F689" s="131">
        <f t="shared" si="62"/>
        <v>0</v>
      </c>
      <c r="G689" s="131">
        <f t="shared" si="63"/>
        <v>0</v>
      </c>
      <c r="H689" s="131">
        <f t="shared" si="64"/>
        <v>0</v>
      </c>
      <c r="I689" s="131">
        <f t="shared" si="65"/>
        <v>0</v>
      </c>
    </row>
    <row r="690" spans="1:9" x14ac:dyDescent="0.3">
      <c r="A690">
        <v>327</v>
      </c>
      <c r="B690" s="41">
        <v>7.0000000000000007E-2</v>
      </c>
      <c r="C690">
        <v>0</v>
      </c>
      <c r="D690">
        <f t="shared" si="60"/>
        <v>0</v>
      </c>
      <c r="E690">
        <f t="shared" si="61"/>
        <v>0</v>
      </c>
      <c r="F690" s="131">
        <f t="shared" si="62"/>
        <v>0</v>
      </c>
      <c r="G690" s="131">
        <f t="shared" si="63"/>
        <v>0</v>
      </c>
      <c r="H690" s="131">
        <f t="shared" si="64"/>
        <v>0</v>
      </c>
      <c r="I690" s="131">
        <f t="shared" si="65"/>
        <v>0</v>
      </c>
    </row>
    <row r="691" spans="1:9" x14ac:dyDescent="0.3">
      <c r="A691">
        <v>328</v>
      </c>
      <c r="B691" s="41">
        <v>0.08</v>
      </c>
      <c r="C691">
        <v>0</v>
      </c>
      <c r="D691">
        <f t="shared" si="60"/>
        <v>0.23999999999999988</v>
      </c>
      <c r="E691">
        <f t="shared" si="61"/>
        <v>0</v>
      </c>
      <c r="F691" s="131">
        <f t="shared" si="62"/>
        <v>5759.9999999999964</v>
      </c>
      <c r="G691" s="131">
        <f t="shared" si="63"/>
        <v>0</v>
      </c>
      <c r="H691" s="131">
        <f t="shared" si="64"/>
        <v>138239999.99999991</v>
      </c>
      <c r="I691" s="131">
        <f t="shared" si="65"/>
        <v>0</v>
      </c>
    </row>
    <row r="692" spans="1:9" x14ac:dyDescent="0.3">
      <c r="A692">
        <v>329</v>
      </c>
      <c r="B692" s="41">
        <v>0.08</v>
      </c>
      <c r="C692">
        <v>0</v>
      </c>
      <c r="D692">
        <f t="shared" si="60"/>
        <v>0</v>
      </c>
      <c r="E692">
        <f t="shared" si="61"/>
        <v>0</v>
      </c>
      <c r="F692" s="131">
        <f t="shared" si="62"/>
        <v>-5759.9999999999964</v>
      </c>
      <c r="G692" s="131">
        <f t="shared" si="63"/>
        <v>0</v>
      </c>
      <c r="H692" s="131">
        <f t="shared" si="64"/>
        <v>-276479999.99999982</v>
      </c>
      <c r="I692" s="131">
        <f t="shared" si="65"/>
        <v>0</v>
      </c>
    </row>
    <row r="693" spans="1:9" x14ac:dyDescent="0.3">
      <c r="A693">
        <v>330</v>
      </c>
      <c r="B693" s="41">
        <v>0.08</v>
      </c>
      <c r="C693">
        <v>0</v>
      </c>
      <c r="D693">
        <f t="shared" si="60"/>
        <v>0</v>
      </c>
      <c r="E693">
        <f t="shared" si="61"/>
        <v>0</v>
      </c>
      <c r="F693" s="131">
        <f t="shared" si="62"/>
        <v>0</v>
      </c>
      <c r="G693" s="131">
        <f t="shared" si="63"/>
        <v>0</v>
      </c>
      <c r="H693" s="131">
        <f t="shared" si="64"/>
        <v>138239999.99999991</v>
      </c>
      <c r="I693" s="131">
        <f t="shared" si="65"/>
        <v>0</v>
      </c>
    </row>
    <row r="694" spans="1:9" x14ac:dyDescent="0.3">
      <c r="A694">
        <v>331</v>
      </c>
      <c r="B694" s="41">
        <v>0.08</v>
      </c>
      <c r="C694">
        <v>0</v>
      </c>
      <c r="D694">
        <f t="shared" si="60"/>
        <v>0</v>
      </c>
      <c r="E694">
        <f t="shared" si="61"/>
        <v>0</v>
      </c>
      <c r="F694" s="131">
        <f t="shared" si="62"/>
        <v>0</v>
      </c>
      <c r="G694" s="131">
        <f t="shared" si="63"/>
        <v>0</v>
      </c>
      <c r="H694" s="131">
        <f t="shared" si="64"/>
        <v>0</v>
      </c>
      <c r="I694" s="131">
        <f t="shared" si="65"/>
        <v>0</v>
      </c>
    </row>
    <row r="695" spans="1:9" x14ac:dyDescent="0.3">
      <c r="A695">
        <v>332</v>
      </c>
      <c r="B695" s="41">
        <v>0.08</v>
      </c>
      <c r="C695">
        <v>0</v>
      </c>
      <c r="D695">
        <f t="shared" si="60"/>
        <v>0</v>
      </c>
      <c r="E695">
        <f t="shared" si="61"/>
        <v>0</v>
      </c>
      <c r="F695" s="131">
        <f t="shared" si="62"/>
        <v>0</v>
      </c>
      <c r="G695" s="131">
        <f t="shared" si="63"/>
        <v>0</v>
      </c>
      <c r="H695" s="131">
        <f t="shared" si="64"/>
        <v>0</v>
      </c>
      <c r="I695" s="131">
        <f t="shared" si="65"/>
        <v>0</v>
      </c>
    </row>
    <row r="696" spans="1:9" x14ac:dyDescent="0.3">
      <c r="A696">
        <v>333</v>
      </c>
      <c r="B696" s="41">
        <v>0.08</v>
      </c>
      <c r="C696">
        <v>0</v>
      </c>
      <c r="D696">
        <f t="shared" si="60"/>
        <v>0</v>
      </c>
      <c r="E696">
        <f t="shared" si="61"/>
        <v>0</v>
      </c>
      <c r="F696" s="131">
        <f t="shared" si="62"/>
        <v>0</v>
      </c>
      <c r="G696" s="131">
        <f t="shared" si="63"/>
        <v>0</v>
      </c>
      <c r="H696" s="131">
        <f t="shared" si="64"/>
        <v>0</v>
      </c>
      <c r="I696" s="131">
        <f t="shared" si="65"/>
        <v>0</v>
      </c>
    </row>
    <row r="697" spans="1:9" x14ac:dyDescent="0.3">
      <c r="A697">
        <v>334</v>
      </c>
      <c r="B697" s="41">
        <v>0.08</v>
      </c>
      <c r="C697">
        <v>0</v>
      </c>
      <c r="D697">
        <f t="shared" si="60"/>
        <v>0</v>
      </c>
      <c r="E697">
        <f t="shared" si="61"/>
        <v>0</v>
      </c>
      <c r="F697" s="131">
        <f t="shared" si="62"/>
        <v>0</v>
      </c>
      <c r="G697" s="131">
        <f t="shared" si="63"/>
        <v>0</v>
      </c>
      <c r="H697" s="131">
        <f t="shared" si="64"/>
        <v>0</v>
      </c>
      <c r="I697" s="131">
        <f t="shared" si="65"/>
        <v>0</v>
      </c>
    </row>
    <row r="698" spans="1:9" x14ac:dyDescent="0.3">
      <c r="A698">
        <v>335</v>
      </c>
      <c r="B698" s="41">
        <v>0.08</v>
      </c>
      <c r="C698">
        <v>0</v>
      </c>
      <c r="D698">
        <f t="shared" si="60"/>
        <v>0</v>
      </c>
      <c r="E698">
        <f t="shared" si="61"/>
        <v>0</v>
      </c>
      <c r="F698" s="131">
        <f t="shared" si="62"/>
        <v>0</v>
      </c>
      <c r="G698" s="131">
        <f t="shared" si="63"/>
        <v>0</v>
      </c>
      <c r="H698" s="131">
        <f t="shared" si="64"/>
        <v>0</v>
      </c>
      <c r="I698" s="131">
        <f t="shared" si="65"/>
        <v>0</v>
      </c>
    </row>
    <row r="699" spans="1:9" x14ac:dyDescent="0.3">
      <c r="A699">
        <v>336</v>
      </c>
      <c r="B699" s="41">
        <v>0.08</v>
      </c>
      <c r="C699">
        <v>0</v>
      </c>
      <c r="D699">
        <f t="shared" si="60"/>
        <v>0</v>
      </c>
      <c r="E699">
        <f t="shared" si="61"/>
        <v>0</v>
      </c>
      <c r="F699" s="131">
        <f t="shared" si="62"/>
        <v>0</v>
      </c>
      <c r="G699" s="131">
        <f t="shared" si="63"/>
        <v>0</v>
      </c>
      <c r="H699" s="131">
        <f t="shared" si="64"/>
        <v>0</v>
      </c>
      <c r="I699" s="131">
        <f t="shared" si="65"/>
        <v>0</v>
      </c>
    </row>
    <row r="700" spans="1:9" x14ac:dyDescent="0.3">
      <c r="A700">
        <v>337</v>
      </c>
      <c r="B700" s="41">
        <v>0.08</v>
      </c>
      <c r="C700">
        <v>0</v>
      </c>
      <c r="D700">
        <f t="shared" si="60"/>
        <v>0</v>
      </c>
      <c r="E700">
        <f t="shared" si="61"/>
        <v>0</v>
      </c>
      <c r="F700" s="131">
        <f t="shared" si="62"/>
        <v>0</v>
      </c>
      <c r="G700" s="131">
        <f t="shared" si="63"/>
        <v>0</v>
      </c>
      <c r="H700" s="131">
        <f t="shared" si="64"/>
        <v>0</v>
      </c>
      <c r="I700" s="131">
        <f t="shared" si="65"/>
        <v>0</v>
      </c>
    </row>
    <row r="701" spans="1:9" x14ac:dyDescent="0.3">
      <c r="A701">
        <v>338</v>
      </c>
      <c r="B701" s="41">
        <v>0.08</v>
      </c>
      <c r="C701">
        <v>0</v>
      </c>
      <c r="D701">
        <f t="shared" si="60"/>
        <v>0</v>
      </c>
      <c r="E701">
        <f t="shared" si="61"/>
        <v>0</v>
      </c>
      <c r="F701" s="131">
        <f t="shared" si="62"/>
        <v>0</v>
      </c>
      <c r="G701" s="131">
        <f t="shared" si="63"/>
        <v>0</v>
      </c>
      <c r="H701" s="131">
        <f t="shared" si="64"/>
        <v>0</v>
      </c>
      <c r="I701" s="131">
        <f t="shared" si="65"/>
        <v>0</v>
      </c>
    </row>
    <row r="702" spans="1:9" x14ac:dyDescent="0.3">
      <c r="A702">
        <v>339</v>
      </c>
      <c r="B702" s="41">
        <v>0.08</v>
      </c>
      <c r="C702">
        <v>0</v>
      </c>
      <c r="D702">
        <f t="shared" si="60"/>
        <v>0</v>
      </c>
      <c r="E702">
        <f t="shared" si="61"/>
        <v>0</v>
      </c>
      <c r="F702" s="131">
        <f t="shared" si="62"/>
        <v>0</v>
      </c>
      <c r="G702" s="131">
        <f t="shared" si="63"/>
        <v>0</v>
      </c>
      <c r="H702" s="131">
        <f t="shared" si="64"/>
        <v>0</v>
      </c>
      <c r="I702" s="131">
        <f t="shared" si="65"/>
        <v>0</v>
      </c>
    </row>
    <row r="703" spans="1:9" x14ac:dyDescent="0.3">
      <c r="A703">
        <v>340</v>
      </c>
      <c r="B703" s="41">
        <v>0.08</v>
      </c>
      <c r="C703">
        <v>0</v>
      </c>
      <c r="D703">
        <f t="shared" si="60"/>
        <v>0</v>
      </c>
      <c r="E703">
        <f t="shared" si="61"/>
        <v>0</v>
      </c>
      <c r="F703" s="131">
        <f t="shared" si="62"/>
        <v>0</v>
      </c>
      <c r="G703" s="131">
        <f t="shared" si="63"/>
        <v>0</v>
      </c>
      <c r="H703" s="131">
        <f t="shared" si="64"/>
        <v>0</v>
      </c>
      <c r="I703" s="131">
        <f t="shared" si="65"/>
        <v>0</v>
      </c>
    </row>
    <row r="704" spans="1:9" x14ac:dyDescent="0.3">
      <c r="A704">
        <v>341</v>
      </c>
      <c r="B704" s="41">
        <v>0.08</v>
      </c>
      <c r="C704">
        <v>0</v>
      </c>
      <c r="D704">
        <f t="shared" si="60"/>
        <v>0</v>
      </c>
      <c r="E704">
        <f t="shared" si="61"/>
        <v>0</v>
      </c>
      <c r="F704" s="131">
        <f t="shared" si="62"/>
        <v>0</v>
      </c>
      <c r="G704" s="131">
        <f t="shared" si="63"/>
        <v>0</v>
      </c>
      <c r="H704" s="131">
        <f t="shared" si="64"/>
        <v>0</v>
      </c>
      <c r="I704" s="131">
        <f t="shared" si="65"/>
        <v>0</v>
      </c>
    </row>
    <row r="705" spans="1:9" x14ac:dyDescent="0.3">
      <c r="A705">
        <v>342</v>
      </c>
      <c r="B705" s="41">
        <v>0.08</v>
      </c>
      <c r="C705">
        <v>0</v>
      </c>
      <c r="D705">
        <f t="shared" si="60"/>
        <v>0</v>
      </c>
      <c r="E705">
        <f t="shared" si="61"/>
        <v>0</v>
      </c>
      <c r="F705" s="131">
        <f t="shared" si="62"/>
        <v>0</v>
      </c>
      <c r="G705" s="131">
        <f t="shared" si="63"/>
        <v>0</v>
      </c>
      <c r="H705" s="131">
        <f t="shared" si="64"/>
        <v>0</v>
      </c>
      <c r="I705" s="131">
        <f t="shared" si="65"/>
        <v>0</v>
      </c>
    </row>
    <row r="706" spans="1:9" x14ac:dyDescent="0.3">
      <c r="A706">
        <v>343</v>
      </c>
      <c r="B706" s="41">
        <v>0.08</v>
      </c>
      <c r="C706">
        <v>0</v>
      </c>
      <c r="D706">
        <f t="shared" si="60"/>
        <v>0</v>
      </c>
      <c r="E706">
        <f t="shared" si="61"/>
        <v>0</v>
      </c>
      <c r="F706" s="131">
        <f t="shared" si="62"/>
        <v>0</v>
      </c>
      <c r="G706" s="131">
        <f t="shared" si="63"/>
        <v>0</v>
      </c>
      <c r="H706" s="131">
        <f t="shared" si="64"/>
        <v>0</v>
      </c>
      <c r="I706" s="131">
        <f t="shared" si="65"/>
        <v>0</v>
      </c>
    </row>
    <row r="707" spans="1:9" x14ac:dyDescent="0.3">
      <c r="A707">
        <v>344</v>
      </c>
      <c r="B707" s="41">
        <v>0.08</v>
      </c>
      <c r="C707">
        <v>0</v>
      </c>
      <c r="D707">
        <f t="shared" si="60"/>
        <v>0</v>
      </c>
      <c r="E707">
        <f t="shared" si="61"/>
        <v>0</v>
      </c>
      <c r="F707" s="131">
        <f t="shared" si="62"/>
        <v>0</v>
      </c>
      <c r="G707" s="131">
        <f t="shared" si="63"/>
        <v>0</v>
      </c>
      <c r="H707" s="131">
        <f t="shared" si="64"/>
        <v>0</v>
      </c>
      <c r="I707" s="131">
        <f t="shared" si="65"/>
        <v>0</v>
      </c>
    </row>
    <row r="708" spans="1:9" x14ac:dyDescent="0.3">
      <c r="A708">
        <v>345</v>
      </c>
      <c r="B708" s="41">
        <v>0.08</v>
      </c>
      <c r="C708">
        <v>0</v>
      </c>
      <c r="D708">
        <f t="shared" si="60"/>
        <v>0</v>
      </c>
      <c r="E708">
        <f t="shared" si="61"/>
        <v>0</v>
      </c>
      <c r="F708" s="131">
        <f t="shared" si="62"/>
        <v>0</v>
      </c>
      <c r="G708" s="131">
        <f t="shared" si="63"/>
        <v>0</v>
      </c>
      <c r="H708" s="131">
        <f t="shared" si="64"/>
        <v>0</v>
      </c>
      <c r="I708" s="131">
        <f t="shared" si="65"/>
        <v>0</v>
      </c>
    </row>
    <row r="709" spans="1:9" x14ac:dyDescent="0.3">
      <c r="A709">
        <v>346</v>
      </c>
      <c r="B709" s="41">
        <v>0.09</v>
      </c>
      <c r="C709">
        <v>0</v>
      </c>
      <c r="D709">
        <f t="shared" ref="D709:D723" si="66">(((B709-B708)/1000)/RADIANS(1))*$J$3</f>
        <v>0.23999999999999988</v>
      </c>
      <c r="E709">
        <f t="shared" ref="E709:E723" si="67">(((C709-C708)/1000)/RADIANS(1))*$J$3</f>
        <v>0</v>
      </c>
      <c r="F709" s="131">
        <f t="shared" ref="F709:F723" si="68">((D709-D708)/RADIANS(1))*$J$3</f>
        <v>5759.9999999999964</v>
      </c>
      <c r="G709" s="131">
        <f t="shared" ref="G709:G723" si="69">((E709-E708)/RADIANS(1))*$J$3</f>
        <v>0</v>
      </c>
      <c r="H709" s="131">
        <f t="shared" ref="H709:H723" si="70">((F709-F708)/RADIANS(1))*$J$3</f>
        <v>138239999.99999991</v>
      </c>
      <c r="I709" s="131">
        <f t="shared" ref="I709:I723" si="71">((G709-G708)/RADIANS(1))*$J$3</f>
        <v>0</v>
      </c>
    </row>
    <row r="710" spans="1:9" x14ac:dyDescent="0.3">
      <c r="A710">
        <v>347</v>
      </c>
      <c r="B710" s="41">
        <v>0.09</v>
      </c>
      <c r="C710">
        <v>0</v>
      </c>
      <c r="D710">
        <f t="shared" si="66"/>
        <v>0</v>
      </c>
      <c r="E710">
        <f t="shared" si="67"/>
        <v>0</v>
      </c>
      <c r="F710" s="131">
        <f t="shared" si="68"/>
        <v>-5759.9999999999964</v>
      </c>
      <c r="G710" s="131">
        <f t="shared" si="69"/>
        <v>0</v>
      </c>
      <c r="H710" s="131">
        <f t="shared" si="70"/>
        <v>-276479999.99999982</v>
      </c>
      <c r="I710" s="131">
        <f t="shared" si="71"/>
        <v>0</v>
      </c>
    </row>
    <row r="711" spans="1:9" x14ac:dyDescent="0.3">
      <c r="A711">
        <v>348</v>
      </c>
      <c r="B711" s="41">
        <v>0.09</v>
      </c>
      <c r="C711">
        <v>0</v>
      </c>
      <c r="D711">
        <f t="shared" si="66"/>
        <v>0</v>
      </c>
      <c r="E711">
        <f t="shared" si="67"/>
        <v>0</v>
      </c>
      <c r="F711" s="131">
        <f t="shared" si="68"/>
        <v>0</v>
      </c>
      <c r="G711" s="131">
        <f t="shared" si="69"/>
        <v>0</v>
      </c>
      <c r="H711" s="131">
        <f t="shared" si="70"/>
        <v>138239999.99999991</v>
      </c>
      <c r="I711" s="131">
        <f t="shared" si="71"/>
        <v>0</v>
      </c>
    </row>
    <row r="712" spans="1:9" x14ac:dyDescent="0.3">
      <c r="A712">
        <v>349</v>
      </c>
      <c r="B712" s="41">
        <v>0.09</v>
      </c>
      <c r="C712">
        <v>0</v>
      </c>
      <c r="D712">
        <f t="shared" si="66"/>
        <v>0</v>
      </c>
      <c r="E712">
        <f t="shared" si="67"/>
        <v>0</v>
      </c>
      <c r="F712" s="131">
        <f t="shared" si="68"/>
        <v>0</v>
      </c>
      <c r="G712" s="131">
        <f t="shared" si="69"/>
        <v>0</v>
      </c>
      <c r="H712" s="131">
        <f t="shared" si="70"/>
        <v>0</v>
      </c>
      <c r="I712" s="131">
        <f t="shared" si="71"/>
        <v>0</v>
      </c>
    </row>
    <row r="713" spans="1:9" x14ac:dyDescent="0.3">
      <c r="A713">
        <v>350</v>
      </c>
      <c r="B713" s="41">
        <v>0.09</v>
      </c>
      <c r="C713">
        <v>0</v>
      </c>
      <c r="D713">
        <f t="shared" si="66"/>
        <v>0</v>
      </c>
      <c r="E713">
        <f t="shared" si="67"/>
        <v>0</v>
      </c>
      <c r="F713" s="131">
        <f t="shared" si="68"/>
        <v>0</v>
      </c>
      <c r="G713" s="131">
        <f t="shared" si="69"/>
        <v>0</v>
      </c>
      <c r="H713" s="131">
        <f t="shared" si="70"/>
        <v>0</v>
      </c>
      <c r="I713" s="131">
        <f t="shared" si="71"/>
        <v>0</v>
      </c>
    </row>
    <row r="714" spans="1:9" x14ac:dyDescent="0.3">
      <c r="A714">
        <v>351</v>
      </c>
      <c r="B714" s="41">
        <v>0.09</v>
      </c>
      <c r="C714">
        <v>0</v>
      </c>
      <c r="D714">
        <f t="shared" si="66"/>
        <v>0</v>
      </c>
      <c r="E714">
        <f t="shared" si="67"/>
        <v>0</v>
      </c>
      <c r="F714" s="131">
        <f t="shared" si="68"/>
        <v>0</v>
      </c>
      <c r="G714" s="131">
        <f t="shared" si="69"/>
        <v>0</v>
      </c>
      <c r="H714" s="131">
        <f t="shared" si="70"/>
        <v>0</v>
      </c>
      <c r="I714" s="131">
        <f t="shared" si="71"/>
        <v>0</v>
      </c>
    </row>
    <row r="715" spans="1:9" x14ac:dyDescent="0.3">
      <c r="A715">
        <v>352</v>
      </c>
      <c r="B715" s="41">
        <v>0.09</v>
      </c>
      <c r="C715">
        <v>0</v>
      </c>
      <c r="D715">
        <f t="shared" si="66"/>
        <v>0</v>
      </c>
      <c r="E715">
        <f t="shared" si="67"/>
        <v>0</v>
      </c>
      <c r="F715" s="131">
        <f t="shared" si="68"/>
        <v>0</v>
      </c>
      <c r="G715" s="131">
        <f t="shared" si="69"/>
        <v>0</v>
      </c>
      <c r="H715" s="131">
        <f t="shared" si="70"/>
        <v>0</v>
      </c>
      <c r="I715" s="131">
        <f t="shared" si="71"/>
        <v>0</v>
      </c>
    </row>
    <row r="716" spans="1:9" x14ac:dyDescent="0.3">
      <c r="A716">
        <v>353</v>
      </c>
      <c r="B716" s="41">
        <v>0.09</v>
      </c>
      <c r="C716">
        <v>0</v>
      </c>
      <c r="D716">
        <f t="shared" si="66"/>
        <v>0</v>
      </c>
      <c r="E716">
        <f t="shared" si="67"/>
        <v>0</v>
      </c>
      <c r="F716" s="131">
        <f t="shared" si="68"/>
        <v>0</v>
      </c>
      <c r="G716" s="131">
        <f t="shared" si="69"/>
        <v>0</v>
      </c>
      <c r="H716" s="131">
        <f t="shared" si="70"/>
        <v>0</v>
      </c>
      <c r="I716" s="131">
        <f t="shared" si="71"/>
        <v>0</v>
      </c>
    </row>
    <row r="717" spans="1:9" x14ac:dyDescent="0.3">
      <c r="A717">
        <v>354</v>
      </c>
      <c r="B717" s="41">
        <v>0.09</v>
      </c>
      <c r="C717">
        <v>0</v>
      </c>
      <c r="D717">
        <f t="shared" si="66"/>
        <v>0</v>
      </c>
      <c r="E717">
        <f t="shared" si="67"/>
        <v>0</v>
      </c>
      <c r="F717" s="131">
        <f t="shared" si="68"/>
        <v>0</v>
      </c>
      <c r="G717" s="131">
        <f t="shared" si="69"/>
        <v>0</v>
      </c>
      <c r="H717" s="131">
        <f t="shared" si="70"/>
        <v>0</v>
      </c>
      <c r="I717" s="131">
        <f t="shared" si="71"/>
        <v>0</v>
      </c>
    </row>
    <row r="718" spans="1:9" x14ac:dyDescent="0.3">
      <c r="A718">
        <v>355</v>
      </c>
      <c r="B718" s="41">
        <v>0.09</v>
      </c>
      <c r="C718">
        <v>0</v>
      </c>
      <c r="D718">
        <f t="shared" si="66"/>
        <v>0</v>
      </c>
      <c r="E718">
        <f t="shared" si="67"/>
        <v>0</v>
      </c>
      <c r="F718" s="131">
        <f t="shared" si="68"/>
        <v>0</v>
      </c>
      <c r="G718" s="131">
        <f t="shared" si="69"/>
        <v>0</v>
      </c>
      <c r="H718" s="131">
        <f t="shared" si="70"/>
        <v>0</v>
      </c>
      <c r="I718" s="131">
        <f t="shared" si="71"/>
        <v>0</v>
      </c>
    </row>
    <row r="719" spans="1:9" x14ac:dyDescent="0.3">
      <c r="A719">
        <v>356</v>
      </c>
      <c r="B719" s="41">
        <v>0.09</v>
      </c>
      <c r="C719">
        <v>0</v>
      </c>
      <c r="D719">
        <f t="shared" si="66"/>
        <v>0</v>
      </c>
      <c r="E719">
        <f t="shared" si="67"/>
        <v>0</v>
      </c>
      <c r="F719" s="131">
        <f t="shared" si="68"/>
        <v>0</v>
      </c>
      <c r="G719" s="131">
        <f t="shared" si="69"/>
        <v>0</v>
      </c>
      <c r="H719" s="131">
        <f t="shared" si="70"/>
        <v>0</v>
      </c>
      <c r="I719" s="131">
        <f t="shared" si="71"/>
        <v>0</v>
      </c>
    </row>
    <row r="720" spans="1:9" x14ac:dyDescent="0.3">
      <c r="A720">
        <v>357</v>
      </c>
      <c r="B720" s="41">
        <v>0.09</v>
      </c>
      <c r="C720">
        <v>0</v>
      </c>
      <c r="D720">
        <f t="shared" si="66"/>
        <v>0</v>
      </c>
      <c r="E720">
        <f t="shared" si="67"/>
        <v>0</v>
      </c>
      <c r="F720" s="131">
        <f t="shared" si="68"/>
        <v>0</v>
      </c>
      <c r="G720" s="131">
        <f t="shared" si="69"/>
        <v>0</v>
      </c>
      <c r="H720" s="131">
        <f t="shared" si="70"/>
        <v>0</v>
      </c>
      <c r="I720" s="131">
        <f t="shared" si="71"/>
        <v>0</v>
      </c>
    </row>
    <row r="721" spans="1:9" x14ac:dyDescent="0.3">
      <c r="A721">
        <v>358</v>
      </c>
      <c r="B721" s="41">
        <v>0.1</v>
      </c>
      <c r="C721">
        <v>0</v>
      </c>
      <c r="D721">
        <f t="shared" si="66"/>
        <v>0.24000000000000019</v>
      </c>
      <c r="E721">
        <f t="shared" si="67"/>
        <v>0</v>
      </c>
      <c r="F721" s="131">
        <f t="shared" si="68"/>
        <v>5760.0000000000036</v>
      </c>
      <c r="G721" s="131">
        <f t="shared" si="69"/>
        <v>0</v>
      </c>
      <c r="H721" s="131">
        <f t="shared" si="70"/>
        <v>138240000.00000009</v>
      </c>
      <c r="I721" s="131">
        <f t="shared" si="71"/>
        <v>0</v>
      </c>
    </row>
    <row r="722" spans="1:9" x14ac:dyDescent="0.3">
      <c r="A722">
        <v>359</v>
      </c>
      <c r="B722" s="41">
        <v>0.1</v>
      </c>
      <c r="C722">
        <v>0</v>
      </c>
      <c r="D722">
        <f t="shared" si="66"/>
        <v>0</v>
      </c>
      <c r="E722">
        <f t="shared" si="67"/>
        <v>0</v>
      </c>
      <c r="F722" s="131">
        <f t="shared" si="68"/>
        <v>-5760.0000000000036</v>
      </c>
      <c r="G722" s="131">
        <f t="shared" si="69"/>
        <v>0</v>
      </c>
      <c r="H722" s="131">
        <f t="shared" si="70"/>
        <v>-276480000.00000018</v>
      </c>
      <c r="I722" s="131">
        <f t="shared" si="71"/>
        <v>0</v>
      </c>
    </row>
    <row r="723" spans="1:9" x14ac:dyDescent="0.3">
      <c r="A723">
        <v>360</v>
      </c>
      <c r="B723" s="41">
        <v>0.1</v>
      </c>
      <c r="C723">
        <v>0</v>
      </c>
      <c r="D723">
        <f t="shared" si="66"/>
        <v>0</v>
      </c>
      <c r="E723">
        <f t="shared" si="67"/>
        <v>0</v>
      </c>
      <c r="F723" s="131">
        <f t="shared" si="68"/>
        <v>0</v>
      </c>
      <c r="G723" s="131">
        <f t="shared" si="69"/>
        <v>0</v>
      </c>
      <c r="H723" s="131">
        <f t="shared" si="70"/>
        <v>138240000.00000009</v>
      </c>
      <c r="I723" s="131">
        <f t="shared" si="71"/>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B9BEF-8F70-4430-BE14-B955B20EEF69}">
  <dimension ref="A1:G18"/>
  <sheetViews>
    <sheetView workbookViewId="0">
      <selection activeCell="C19" sqref="C19"/>
    </sheetView>
  </sheetViews>
  <sheetFormatPr defaultRowHeight="15.6" customHeight="1" x14ac:dyDescent="0.3"/>
  <cols>
    <col min="1" max="1" width="19.109375" customWidth="1"/>
    <col min="2" max="2" width="11.88671875" customWidth="1"/>
    <col min="3" max="3" width="13.5546875" customWidth="1"/>
    <col min="5" max="5" width="12.77734375" customWidth="1"/>
  </cols>
  <sheetData>
    <row r="1" spans="1:7" ht="15.6" customHeight="1" thickBot="1" x14ac:dyDescent="0.35">
      <c r="A1" s="168" t="s">
        <v>34</v>
      </c>
      <c r="B1" s="169" t="s">
        <v>35</v>
      </c>
      <c r="C1" s="170" t="s">
        <v>124</v>
      </c>
      <c r="E1" s="186" t="s">
        <v>66</v>
      </c>
      <c r="F1" s="179">
        <v>42</v>
      </c>
      <c r="G1" s="135" t="s">
        <v>67</v>
      </c>
    </row>
    <row r="2" spans="1:7" ht="15.6" customHeight="1" thickBot="1" x14ac:dyDescent="0.35">
      <c r="A2" s="159" t="s">
        <v>37</v>
      </c>
      <c r="B2" s="163">
        <v>2130</v>
      </c>
      <c r="C2" s="120">
        <f>B2/1000</f>
        <v>2.13</v>
      </c>
      <c r="E2" s="187"/>
      <c r="F2" s="179">
        <v>42000</v>
      </c>
      <c r="G2" s="158" t="s">
        <v>127</v>
      </c>
    </row>
    <row r="3" spans="1:7" ht="15.6" customHeight="1" x14ac:dyDescent="0.3">
      <c r="A3" s="160" t="s">
        <v>40</v>
      </c>
      <c r="B3" s="62">
        <v>2098</v>
      </c>
      <c r="C3" s="72">
        <f>B3/1000</f>
        <v>2.0979999999999999</v>
      </c>
    </row>
    <row r="4" spans="1:7" ht="15.6" customHeight="1" x14ac:dyDescent="0.3">
      <c r="A4" s="161" t="s">
        <v>44</v>
      </c>
      <c r="B4" s="164">
        <v>47</v>
      </c>
      <c r="C4" s="72">
        <v>4.7E-2</v>
      </c>
    </row>
    <row r="5" spans="1:7" ht="15.6" customHeight="1" x14ac:dyDescent="0.3">
      <c r="A5" s="161" t="s">
        <v>50</v>
      </c>
      <c r="B5" s="165">
        <v>34</v>
      </c>
      <c r="C5" s="72">
        <v>3.4000000000000002E-2</v>
      </c>
    </row>
    <row r="6" spans="1:7" ht="15.6" customHeight="1" x14ac:dyDescent="0.3">
      <c r="A6" s="161" t="s">
        <v>54</v>
      </c>
      <c r="B6" s="165">
        <v>41</v>
      </c>
      <c r="C6" s="72">
        <v>4.1000000000000002E-2</v>
      </c>
    </row>
    <row r="7" spans="1:7" ht="15.6" customHeight="1" x14ac:dyDescent="0.3">
      <c r="A7" s="161" t="s">
        <v>58</v>
      </c>
      <c r="B7" s="165">
        <v>34</v>
      </c>
      <c r="C7" s="72">
        <v>3.4000000000000002E-2</v>
      </c>
    </row>
    <row r="8" spans="1:7" ht="15.6" customHeight="1" x14ac:dyDescent="0.3">
      <c r="A8" s="161" t="s">
        <v>61</v>
      </c>
      <c r="B8" s="166">
        <v>10</v>
      </c>
      <c r="C8" s="72">
        <v>0.01</v>
      </c>
    </row>
    <row r="9" spans="1:7" ht="15.6" customHeight="1" x14ac:dyDescent="0.3">
      <c r="A9" s="161" t="s">
        <v>64</v>
      </c>
      <c r="B9" s="58">
        <v>33</v>
      </c>
      <c r="C9" s="72">
        <v>3.3000000000000002E-2</v>
      </c>
    </row>
    <row r="10" spans="1:7" ht="15.6" customHeight="1" thickBot="1" x14ac:dyDescent="0.35">
      <c r="A10" s="162" t="s">
        <v>134</v>
      </c>
      <c r="B10" s="189">
        <v>5</v>
      </c>
      <c r="C10" s="72">
        <f>B10/1000</f>
        <v>5.0000000000000001E-3</v>
      </c>
    </row>
    <row r="12" spans="1:7" ht="15.6" customHeight="1" x14ac:dyDescent="0.3">
      <c r="A12" s="188" t="s">
        <v>133</v>
      </c>
      <c r="B12" s="188" t="s">
        <v>132</v>
      </c>
      <c r="C12" s="190" t="s">
        <v>135</v>
      </c>
    </row>
    <row r="13" spans="1:7" ht="15.6" customHeight="1" x14ac:dyDescent="0.3">
      <c r="A13" s="72">
        <f>C4+C8+C10+(1/3*C5)</f>
        <v>7.3333333333333334E-2</v>
      </c>
      <c r="B13" s="72">
        <f>(60/PI())*SQRT(F2/A13)</f>
        <v>14453.575980950562</v>
      </c>
      <c r="C13" s="72">
        <f>B13*0.6</f>
        <v>8672.1455885703363</v>
      </c>
    </row>
    <row r="17" spans="1:3" ht="15.6" customHeight="1" x14ac:dyDescent="0.3">
      <c r="A17" s="191" t="s">
        <v>136</v>
      </c>
      <c r="B17" s="190" t="s">
        <v>137</v>
      </c>
      <c r="C17" s="190" t="s">
        <v>138</v>
      </c>
    </row>
    <row r="18" spans="1:3" ht="15.6" customHeight="1" x14ac:dyDescent="0.3">
      <c r="A18" s="135">
        <f>B13*1.25</f>
        <v>18066.9699761882</v>
      </c>
      <c r="B18" s="72">
        <f>A13-0.027</f>
        <v>4.6333333333333337E-2</v>
      </c>
      <c r="C18" s="72">
        <f>(60/PI())*SQRT(F2/B18)</f>
        <v>18183.574076298457</v>
      </c>
    </row>
  </sheetData>
  <mergeCells count="1">
    <mergeCell ref="E1:E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791E7-60D7-426C-8BE9-B0FF12A9BF27}">
  <dimension ref="A1:AC75"/>
  <sheetViews>
    <sheetView topLeftCell="C1" zoomScale="80" zoomScaleNormal="80" workbookViewId="0">
      <selection activeCell="X14" sqref="X14"/>
    </sheetView>
  </sheetViews>
  <sheetFormatPr defaultRowHeight="14.4" x14ac:dyDescent="0.3"/>
  <cols>
    <col min="3" max="3" width="29.77734375" customWidth="1"/>
    <col min="18" max="18" width="20.33203125" customWidth="1"/>
    <col min="19" max="19" width="10" customWidth="1"/>
    <col min="20" max="20" width="10.21875" customWidth="1"/>
    <col min="21" max="21" width="6.88671875" customWidth="1"/>
    <col min="22" max="22" width="18.33203125" customWidth="1"/>
    <col min="23" max="23" width="11.88671875" customWidth="1"/>
    <col min="26" max="26" width="11.88671875" customWidth="1"/>
    <col min="27" max="27" width="12.6640625" customWidth="1"/>
    <col min="28" max="28" width="10.33203125" customWidth="1"/>
    <col min="29" max="29" width="12" customWidth="1"/>
  </cols>
  <sheetData>
    <row r="1" spans="1:29" ht="15" thickBot="1" x14ac:dyDescent="0.35">
      <c r="A1" s="43"/>
      <c r="B1" s="44"/>
      <c r="C1" s="45"/>
      <c r="D1" s="46"/>
      <c r="E1" s="47"/>
      <c r="F1" s="47"/>
      <c r="G1" s="48"/>
      <c r="H1" s="48" t="s">
        <v>33</v>
      </c>
      <c r="I1" s="47"/>
      <c r="J1" s="47"/>
      <c r="K1" s="47"/>
      <c r="L1" s="47"/>
      <c r="M1" s="47"/>
      <c r="N1" s="47"/>
      <c r="O1" s="49"/>
      <c r="P1" s="43"/>
      <c r="R1" s="168" t="s">
        <v>34</v>
      </c>
      <c r="S1" s="169" t="s">
        <v>35</v>
      </c>
      <c r="T1" s="170" t="s">
        <v>124</v>
      </c>
      <c r="V1" s="181" t="s">
        <v>36</v>
      </c>
      <c r="W1" s="173" t="s">
        <v>125</v>
      </c>
      <c r="X1" s="174" t="s">
        <v>126</v>
      </c>
      <c r="Z1" s="182" t="s">
        <v>128</v>
      </c>
      <c r="AA1" s="169" t="s">
        <v>129</v>
      </c>
      <c r="AB1" s="169" t="s">
        <v>130</v>
      </c>
      <c r="AC1" s="174" t="s">
        <v>131</v>
      </c>
    </row>
    <row r="2" spans="1:29" x14ac:dyDescent="0.3">
      <c r="A2" s="43"/>
      <c r="B2" s="43"/>
      <c r="D2" s="43"/>
      <c r="E2" s="43"/>
      <c r="F2" s="43"/>
      <c r="G2" s="43"/>
      <c r="H2" s="43"/>
      <c r="I2" s="43"/>
      <c r="J2" s="43"/>
      <c r="K2" s="43"/>
      <c r="L2" s="43"/>
      <c r="M2" s="50"/>
      <c r="N2" s="51"/>
      <c r="P2" s="43"/>
      <c r="R2" s="167" t="s">
        <v>37</v>
      </c>
      <c r="S2" s="163">
        <v>2130</v>
      </c>
      <c r="T2" s="120">
        <f>S2/1000</f>
        <v>2.13</v>
      </c>
      <c r="V2" s="171" t="s">
        <v>12</v>
      </c>
      <c r="W2" s="175">
        <v>8.745E-2</v>
      </c>
      <c r="X2" s="176" t="s">
        <v>13</v>
      </c>
      <c r="Z2" s="183">
        <v>29.713999999999999</v>
      </c>
      <c r="AA2" s="183">
        <v>18.920999999999999</v>
      </c>
      <c r="AB2" s="183">
        <f>(Z2/1000)/((PI()*($D$16/1000)*(D30/1000)*SQRT((2*$W$10)/$W$9)))</f>
        <v>1.5776644512421734</v>
      </c>
      <c r="AC2" s="183">
        <f>(AA2/1000)/((PI()*($D$17/1000)*(D43/1000)*SQRT((2*$W$10)/$W$9)))</f>
        <v>1.3673861788080677</v>
      </c>
    </row>
    <row r="3" spans="1:29" ht="15" thickBot="1" x14ac:dyDescent="0.35">
      <c r="A3" s="43"/>
      <c r="B3" s="43"/>
      <c r="C3" s="43"/>
      <c r="D3" s="43"/>
      <c r="E3" s="43"/>
      <c r="F3" s="43"/>
      <c r="G3" s="43"/>
      <c r="H3" s="43"/>
      <c r="I3" s="43"/>
      <c r="J3" s="43"/>
      <c r="K3" s="43"/>
      <c r="L3" s="43"/>
      <c r="M3" s="43"/>
      <c r="N3" s="43"/>
      <c r="O3" s="43"/>
      <c r="P3" s="43"/>
      <c r="R3" s="160" t="s">
        <v>40</v>
      </c>
      <c r="S3" s="62">
        <v>2098</v>
      </c>
      <c r="T3" s="72">
        <f>S3/1000</f>
        <v>2.0979999999999999</v>
      </c>
      <c r="V3" s="160" t="s">
        <v>14</v>
      </c>
      <c r="W3" s="177">
        <v>8.3099999999999993E-2</v>
      </c>
      <c r="X3" s="135" t="s">
        <v>13</v>
      </c>
      <c r="Z3" s="184">
        <v>54.366</v>
      </c>
      <c r="AA3" s="184">
        <v>42</v>
      </c>
      <c r="AB3" s="184">
        <f>(Z3/1000)/((PI()*($D$16/1000)*(E30/1000)*SQRT((2*$W$10)/$W$9)))</f>
        <v>1.443281038504274</v>
      </c>
      <c r="AC3" s="184">
        <f>(AA3/1000)/((PI()*($D$17/1000)*(E43/1000)*SQRT((2*$W$10)/$W$9)))</f>
        <v>1.5176317189878665</v>
      </c>
    </row>
    <row r="4" spans="1:29" x14ac:dyDescent="0.3">
      <c r="A4" s="43"/>
      <c r="B4" s="52"/>
      <c r="C4" s="53" t="s">
        <v>38</v>
      </c>
      <c r="D4" s="150"/>
      <c r="E4" s="151"/>
      <c r="F4" s="151"/>
      <c r="G4" s="151"/>
      <c r="H4" s="151"/>
      <c r="I4" s="151"/>
      <c r="J4" s="152"/>
      <c r="K4" s="153" t="s">
        <v>39</v>
      </c>
      <c r="L4" s="154"/>
      <c r="M4" s="55"/>
      <c r="N4" s="56"/>
      <c r="O4" s="57"/>
      <c r="P4" s="43"/>
      <c r="R4" s="161" t="s">
        <v>44</v>
      </c>
      <c r="S4" s="164">
        <v>47</v>
      </c>
      <c r="T4" s="72">
        <v>4.7E-2</v>
      </c>
      <c r="V4" s="160" t="s">
        <v>45</v>
      </c>
      <c r="W4" s="178" t="s">
        <v>46</v>
      </c>
      <c r="X4" s="135"/>
      <c r="Z4" s="184">
        <v>76.010000000000005</v>
      </c>
      <c r="AA4" s="184">
        <v>55.125</v>
      </c>
      <c r="AB4" s="184">
        <f>(Z4/1000)/((PI()*($D$16/1000)*(F30/1000)*SQRT((2*$W$10)/$W$9)))</f>
        <v>1.345249993705746</v>
      </c>
      <c r="AC4" s="184">
        <f>(AA4/1000)/((PI()*($D$17/1000)*(F43/1000)*SQRT((2*$W$10)/$W$9)))</f>
        <v>1.3279277541143835</v>
      </c>
    </row>
    <row r="5" spans="1:29" x14ac:dyDescent="0.3">
      <c r="A5" s="43"/>
      <c r="B5" s="59"/>
      <c r="C5" s="60" t="s">
        <v>41</v>
      </c>
      <c r="D5" s="140" t="s">
        <v>42</v>
      </c>
      <c r="E5" s="141"/>
      <c r="F5" s="141"/>
      <c r="G5" s="141"/>
      <c r="H5" s="141"/>
      <c r="I5" s="141"/>
      <c r="J5" s="142"/>
      <c r="K5" s="143" t="s">
        <v>43</v>
      </c>
      <c r="L5" s="144"/>
      <c r="M5" s="61"/>
      <c r="N5" s="62"/>
      <c r="O5" s="63"/>
      <c r="P5" s="43"/>
      <c r="R5" s="161" t="s">
        <v>50</v>
      </c>
      <c r="S5" s="165">
        <v>34</v>
      </c>
      <c r="T5" s="72">
        <v>3.4000000000000002E-2</v>
      </c>
      <c r="V5" s="160" t="s">
        <v>51</v>
      </c>
      <c r="W5" s="179">
        <v>0.14624999999999999</v>
      </c>
      <c r="X5" s="135" t="s">
        <v>13</v>
      </c>
      <c r="Z5" s="184">
        <v>93.358000000000004</v>
      </c>
      <c r="AA5" s="184">
        <v>63.75</v>
      </c>
      <c r="AB5" s="184">
        <f>(Z5/1000)/((PI()*($D$16/1000)*(G30/1000)*SQRT((2*$W$10)/$W$9)))</f>
        <v>1.2392104549965239</v>
      </c>
      <c r="AC5" s="184">
        <f>(AA5/1000)/((PI()*($D$17/1000)*(G43/1000)*SQRT((2*$W$10)/$W$9)))</f>
        <v>1.1517740724461487</v>
      </c>
    </row>
    <row r="6" spans="1:29" x14ac:dyDescent="0.3">
      <c r="A6" s="43"/>
      <c r="B6" s="59"/>
      <c r="C6" s="60" t="s">
        <v>47</v>
      </c>
      <c r="D6" s="140"/>
      <c r="E6" s="141"/>
      <c r="F6" s="141"/>
      <c r="G6" s="141"/>
      <c r="H6" s="141"/>
      <c r="I6" s="141"/>
      <c r="J6" s="142"/>
      <c r="K6" s="143" t="s">
        <v>48</v>
      </c>
      <c r="L6" s="144"/>
      <c r="M6" s="64"/>
      <c r="N6" s="65" t="s">
        <v>49</v>
      </c>
      <c r="O6" s="66"/>
      <c r="P6" s="43"/>
      <c r="R6" s="161" t="s">
        <v>54</v>
      </c>
      <c r="S6" s="165">
        <v>41</v>
      </c>
      <c r="T6" s="72">
        <v>4.1000000000000002E-2</v>
      </c>
      <c r="V6" s="160" t="s">
        <v>55</v>
      </c>
      <c r="W6" s="179">
        <f>W3/2</f>
        <v>4.1549999999999997E-2</v>
      </c>
      <c r="X6" s="135" t="s">
        <v>13</v>
      </c>
      <c r="Z6" s="184">
        <v>99.504000000000005</v>
      </c>
      <c r="AA6" s="184">
        <v>69.375</v>
      </c>
      <c r="AB6" s="184">
        <f>(Z6/1000)/((PI()*($D$16/1000)*(H30/1000)*SQRT((2*$W$10)/$W$9)))</f>
        <v>1.0566327223288769</v>
      </c>
      <c r="AC6" s="184">
        <f>(AA6/1000)/((PI()*($D$17/1000)*(H43/1000)*SQRT((2*$W$10)/$W$9)))</f>
        <v>1.0027209571884119</v>
      </c>
    </row>
    <row r="7" spans="1:29" x14ac:dyDescent="0.3">
      <c r="A7" s="43"/>
      <c r="B7" s="59"/>
      <c r="C7" s="60" t="s">
        <v>52</v>
      </c>
      <c r="D7" s="140"/>
      <c r="E7" s="141"/>
      <c r="F7" s="141"/>
      <c r="G7" s="141"/>
      <c r="H7" s="141"/>
      <c r="I7" s="141"/>
      <c r="J7" s="142"/>
      <c r="K7" s="143" t="s">
        <v>53</v>
      </c>
      <c r="L7" s="144"/>
      <c r="M7" s="61"/>
      <c r="N7" s="67" t="s">
        <v>16</v>
      </c>
      <c r="O7" s="68"/>
      <c r="P7" s="43"/>
      <c r="R7" s="161" t="s">
        <v>58</v>
      </c>
      <c r="S7" s="165">
        <v>34</v>
      </c>
      <c r="T7" s="72">
        <v>3.4000000000000002E-2</v>
      </c>
      <c r="V7" s="180" t="s">
        <v>66</v>
      </c>
      <c r="W7" s="179">
        <v>42</v>
      </c>
      <c r="X7" s="135" t="s">
        <v>67</v>
      </c>
      <c r="Z7" s="184">
        <v>106.414</v>
      </c>
      <c r="AA7" s="184">
        <v>71.25</v>
      </c>
      <c r="AB7" s="184">
        <f>(Z7/1000)/((PI()*($D$16/1000)*(I30/1000)*SQRT((2*$W$10)/$W$9)))</f>
        <v>0.94167499559402212</v>
      </c>
      <c r="AC7" s="184">
        <f>(AA7/1000)/((PI()*($D$17/1000)*(I43/1000)*SQRT((2*$W$10)/$W$9)))</f>
        <v>0.85818460299909127</v>
      </c>
    </row>
    <row r="8" spans="1:29" x14ac:dyDescent="0.3">
      <c r="A8" s="43"/>
      <c r="B8" s="59"/>
      <c r="C8" s="60" t="s">
        <v>56</v>
      </c>
      <c r="D8" s="140"/>
      <c r="E8" s="141"/>
      <c r="F8" s="141"/>
      <c r="G8" s="141"/>
      <c r="H8" s="141"/>
      <c r="I8" s="141"/>
      <c r="J8" s="142"/>
      <c r="K8" s="143" t="s">
        <v>57</v>
      </c>
      <c r="L8" s="144"/>
      <c r="M8" s="61"/>
      <c r="N8" s="67" t="s">
        <v>13</v>
      </c>
      <c r="O8" s="68"/>
      <c r="P8" s="43"/>
      <c r="R8" s="161" t="s">
        <v>61</v>
      </c>
      <c r="S8" s="166">
        <v>10</v>
      </c>
      <c r="T8" s="72">
        <v>0.01</v>
      </c>
      <c r="V8" s="180"/>
      <c r="W8" s="179">
        <v>42000</v>
      </c>
      <c r="X8" s="158" t="s">
        <v>127</v>
      </c>
      <c r="Z8" s="184">
        <v>114.015</v>
      </c>
      <c r="AA8" s="184">
        <v>73.125</v>
      </c>
      <c r="AB8" s="184">
        <f>(Z8/1000)/((PI()*($D$16/1000)*(J30/1000)*SQRT((2*$W$10)/$W$9)))</f>
        <v>0.86480356738226527</v>
      </c>
      <c r="AC8" s="184">
        <f>(AA8/1000)/((PI()*($D$17/1000)*(J43/1000)*SQRT((2*$W$10)/$W$9)))</f>
        <v>0.75494435000671933</v>
      </c>
    </row>
    <row r="9" spans="1:29" ht="15" thickBot="1" x14ac:dyDescent="0.35">
      <c r="A9" s="43"/>
      <c r="B9" s="59"/>
      <c r="C9" s="60" t="s">
        <v>59</v>
      </c>
      <c r="D9" s="140"/>
      <c r="E9" s="141"/>
      <c r="F9" s="141"/>
      <c r="G9" s="141"/>
      <c r="H9" s="141"/>
      <c r="I9" s="141"/>
      <c r="J9" s="142"/>
      <c r="K9" s="143" t="s">
        <v>60</v>
      </c>
      <c r="L9" s="144"/>
      <c r="M9" s="61"/>
      <c r="N9" s="67" t="s">
        <v>49</v>
      </c>
      <c r="O9" s="68"/>
      <c r="P9" s="43"/>
      <c r="R9" s="162" t="s">
        <v>64</v>
      </c>
      <c r="S9" s="58">
        <v>33</v>
      </c>
      <c r="T9" s="72">
        <v>3.3000000000000002E-2</v>
      </c>
      <c r="V9" s="160" t="s">
        <v>110</v>
      </c>
      <c r="W9" s="179">
        <v>1.3</v>
      </c>
      <c r="X9" s="135" t="s">
        <v>111</v>
      </c>
      <c r="Z9" s="184">
        <v>116.08799999999999</v>
      </c>
      <c r="AA9" s="184">
        <v>73.125</v>
      </c>
      <c r="AB9" s="184">
        <f>(Z9/1000)/((PI()*($D$16/1000)*(K30/1000)*SQRT((2*$W$10)/$W$9)))</f>
        <v>0.7704613600314727</v>
      </c>
      <c r="AC9" s="184">
        <f>(AA9/1000)/((PI()*($D$17/1000)*(K43/1000)*SQRT((2*$W$10)/$W$9)))</f>
        <v>0.66057630625587938</v>
      </c>
    </row>
    <row r="10" spans="1:29" ht="15" thickBot="1" x14ac:dyDescent="0.35">
      <c r="A10" s="43"/>
      <c r="B10" s="59"/>
      <c r="C10" s="60" t="s">
        <v>62</v>
      </c>
      <c r="D10" s="140"/>
      <c r="E10" s="141"/>
      <c r="F10" s="141"/>
      <c r="G10" s="141"/>
      <c r="H10" s="141"/>
      <c r="I10" s="141"/>
      <c r="J10" s="142"/>
      <c r="K10" s="143" t="s">
        <v>63</v>
      </c>
      <c r="L10" s="144"/>
      <c r="M10" s="61"/>
      <c r="N10" s="67" t="s">
        <v>13</v>
      </c>
      <c r="O10" s="68"/>
      <c r="P10" s="43"/>
      <c r="V10" s="172" t="s">
        <v>112</v>
      </c>
      <c r="W10" s="179">
        <v>6227.2224999999999</v>
      </c>
      <c r="X10" s="135" t="s">
        <v>113</v>
      </c>
    </row>
    <row r="11" spans="1:29" x14ac:dyDescent="0.3">
      <c r="A11" s="43"/>
      <c r="B11" s="59"/>
      <c r="C11" s="60" t="s">
        <v>65</v>
      </c>
      <c r="D11" s="140"/>
      <c r="E11" s="141"/>
      <c r="F11" s="141"/>
      <c r="G11" s="141"/>
      <c r="H11" s="141"/>
      <c r="I11" s="141"/>
      <c r="J11" s="142"/>
      <c r="K11" s="143" t="s">
        <v>14</v>
      </c>
      <c r="L11" s="144"/>
      <c r="M11" s="69"/>
      <c r="N11" s="70" t="s">
        <v>5</v>
      </c>
      <c r="O11" s="71"/>
      <c r="P11" s="43"/>
    </row>
    <row r="12" spans="1:29" ht="15" thickBot="1" x14ac:dyDescent="0.35">
      <c r="A12" s="43"/>
      <c r="B12" s="73"/>
      <c r="C12" s="74" t="s">
        <v>68</v>
      </c>
      <c r="D12" s="145"/>
      <c r="E12" s="146"/>
      <c r="F12" s="146"/>
      <c r="G12" s="146"/>
      <c r="H12" s="146"/>
      <c r="I12" s="146"/>
      <c r="J12" s="147"/>
      <c r="K12" s="148" t="s">
        <v>69</v>
      </c>
      <c r="L12" s="149"/>
      <c r="M12" s="75"/>
      <c r="N12" s="76"/>
      <c r="O12" s="77"/>
      <c r="P12" s="43"/>
    </row>
    <row r="13" spans="1:29" ht="15" thickBot="1" x14ac:dyDescent="0.35">
      <c r="A13" s="43"/>
      <c r="B13" s="43"/>
      <c r="C13" s="43"/>
      <c r="D13" s="43"/>
      <c r="E13" s="43"/>
      <c r="F13" s="43"/>
      <c r="G13" s="43"/>
      <c r="H13" s="43"/>
      <c r="I13" s="43"/>
      <c r="J13" s="43"/>
      <c r="K13" s="43"/>
      <c r="L13" s="43"/>
      <c r="M13" s="43"/>
      <c r="N13" s="43"/>
      <c r="O13" s="43"/>
      <c r="P13" s="43"/>
    </row>
    <row r="14" spans="1:29" x14ac:dyDescent="0.3">
      <c r="A14" s="43"/>
      <c r="B14" s="78"/>
      <c r="C14" s="79"/>
      <c r="D14" s="80"/>
      <c r="E14" s="79"/>
      <c r="F14" s="79"/>
      <c r="G14" s="79"/>
      <c r="H14" s="81" t="s">
        <v>70</v>
      </c>
      <c r="I14" s="79"/>
      <c r="J14" s="79"/>
      <c r="K14" s="79"/>
      <c r="L14" s="79"/>
      <c r="M14" s="79"/>
      <c r="N14" s="79"/>
      <c r="O14" s="82"/>
      <c r="P14" s="43"/>
    </row>
    <row r="15" spans="1:29" x14ac:dyDescent="0.3">
      <c r="A15" s="43"/>
      <c r="B15" s="83"/>
      <c r="C15" s="43"/>
      <c r="D15" s="84" t="s">
        <v>71</v>
      </c>
      <c r="E15" s="43"/>
      <c r="F15" s="84" t="s">
        <v>72</v>
      </c>
      <c r="G15" s="43"/>
      <c r="H15" s="84" t="s">
        <v>73</v>
      </c>
      <c r="I15" s="43"/>
      <c r="J15" s="84" t="s">
        <v>74</v>
      </c>
      <c r="K15" s="43"/>
      <c r="L15" s="84" t="s">
        <v>75</v>
      </c>
      <c r="M15" s="43"/>
      <c r="N15" s="84" t="s">
        <v>76</v>
      </c>
      <c r="O15" s="68"/>
      <c r="P15" s="43"/>
    </row>
    <row r="16" spans="1:29" x14ac:dyDescent="0.3">
      <c r="A16" s="43"/>
      <c r="B16" s="59"/>
      <c r="C16" s="60" t="s">
        <v>77</v>
      </c>
      <c r="D16" s="72">
        <v>35</v>
      </c>
      <c r="E16" s="85" t="s">
        <v>5</v>
      </c>
      <c r="F16" s="72">
        <v>5.5</v>
      </c>
      <c r="G16" s="85" t="s">
        <v>5</v>
      </c>
      <c r="H16" s="72">
        <v>1.75</v>
      </c>
      <c r="I16" s="85" t="s">
        <v>5</v>
      </c>
      <c r="J16" s="72">
        <v>18.766999999999999</v>
      </c>
      <c r="K16" s="85" t="s">
        <v>78</v>
      </c>
      <c r="L16" s="72">
        <v>0</v>
      </c>
      <c r="M16" s="85" t="s">
        <v>79</v>
      </c>
      <c r="N16" s="72"/>
      <c r="O16" s="86" t="s">
        <v>5</v>
      </c>
      <c r="P16" s="43"/>
      <c r="R16" s="129"/>
    </row>
    <row r="17" spans="1:16" ht="15" thickBot="1" x14ac:dyDescent="0.35">
      <c r="A17" s="43"/>
      <c r="B17" s="73"/>
      <c r="C17" s="74" t="s">
        <v>80</v>
      </c>
      <c r="D17" s="87">
        <v>30</v>
      </c>
      <c r="E17" s="88" t="s">
        <v>5</v>
      </c>
      <c r="F17" s="87">
        <v>5.5</v>
      </c>
      <c r="G17" s="88" t="s">
        <v>5</v>
      </c>
      <c r="H17" s="87">
        <v>1.5</v>
      </c>
      <c r="I17" s="88" t="s">
        <v>5</v>
      </c>
      <c r="J17" s="87">
        <v>13.662000000000001</v>
      </c>
      <c r="K17" s="88" t="s">
        <v>78</v>
      </c>
      <c r="L17" s="87">
        <v>0</v>
      </c>
      <c r="M17" s="88" t="s">
        <v>79</v>
      </c>
      <c r="N17" s="87"/>
      <c r="O17" s="89" t="s">
        <v>5</v>
      </c>
      <c r="P17" s="43"/>
    </row>
    <row r="18" spans="1:16" ht="15" thickBot="1" x14ac:dyDescent="0.35">
      <c r="A18" s="43"/>
      <c r="B18" s="43"/>
      <c r="C18" s="90"/>
      <c r="D18" s="43"/>
      <c r="E18" s="84"/>
      <c r="F18" s="43"/>
      <c r="G18" s="84"/>
      <c r="H18" s="43"/>
      <c r="I18" s="84"/>
      <c r="J18" s="43"/>
      <c r="K18" s="84"/>
      <c r="L18" s="43"/>
      <c r="M18" s="84"/>
      <c r="N18" s="43"/>
      <c r="O18" s="84"/>
      <c r="P18" s="43"/>
    </row>
    <row r="19" spans="1:16" x14ac:dyDescent="0.3">
      <c r="A19" s="43"/>
      <c r="B19" s="52"/>
      <c r="C19" s="54" t="s">
        <v>81</v>
      </c>
      <c r="D19" s="91">
        <v>0.05</v>
      </c>
      <c r="E19" s="92">
        <v>0.1</v>
      </c>
      <c r="F19" s="92">
        <v>0.15</v>
      </c>
      <c r="G19" s="92">
        <v>0.2</v>
      </c>
      <c r="H19" s="92">
        <v>0.25</v>
      </c>
      <c r="I19" s="92">
        <v>0.3</v>
      </c>
      <c r="J19" s="92">
        <v>0.35</v>
      </c>
      <c r="K19" s="92">
        <v>0.4</v>
      </c>
      <c r="L19" s="92">
        <v>0.45</v>
      </c>
      <c r="M19" s="92">
        <v>0.5</v>
      </c>
      <c r="N19" s="93"/>
      <c r="O19" s="94"/>
      <c r="P19" s="43"/>
    </row>
    <row r="20" spans="1:16" x14ac:dyDescent="0.3">
      <c r="A20" s="43"/>
      <c r="B20" s="59"/>
      <c r="C20" s="60" t="s">
        <v>82</v>
      </c>
      <c r="D20" s="95">
        <f t="shared" ref="D20:M20" si="0">$D$16*D19</f>
        <v>1.75</v>
      </c>
      <c r="E20" s="95">
        <f t="shared" si="0"/>
        <v>3.5</v>
      </c>
      <c r="F20" s="95">
        <f t="shared" si="0"/>
        <v>5.25</v>
      </c>
      <c r="G20" s="95">
        <f t="shared" si="0"/>
        <v>7</v>
      </c>
      <c r="H20" s="95">
        <f t="shared" si="0"/>
        <v>8.75</v>
      </c>
      <c r="I20" s="95">
        <f t="shared" si="0"/>
        <v>10.5</v>
      </c>
      <c r="J20" s="95">
        <f t="shared" si="0"/>
        <v>12.25</v>
      </c>
      <c r="K20" s="95">
        <f t="shared" si="0"/>
        <v>14</v>
      </c>
      <c r="L20" s="95">
        <f t="shared" si="0"/>
        <v>15.75</v>
      </c>
      <c r="M20" s="95">
        <f t="shared" si="0"/>
        <v>17.5</v>
      </c>
      <c r="N20" s="96"/>
      <c r="O20" s="97"/>
      <c r="P20" s="43"/>
    </row>
    <row r="21" spans="1:16" ht="15" thickBot="1" x14ac:dyDescent="0.35">
      <c r="A21" s="43"/>
      <c r="B21" s="73"/>
      <c r="C21" s="74" t="s">
        <v>83</v>
      </c>
      <c r="D21" s="98">
        <f>$D$17*D19</f>
        <v>1.5</v>
      </c>
      <c r="E21" s="98">
        <f t="shared" ref="E21:M21" si="1">$D$17*E19</f>
        <v>3</v>
      </c>
      <c r="F21" s="98">
        <f t="shared" si="1"/>
        <v>4.5</v>
      </c>
      <c r="G21" s="98">
        <f t="shared" si="1"/>
        <v>6</v>
      </c>
      <c r="H21" s="98">
        <f t="shared" si="1"/>
        <v>7.5</v>
      </c>
      <c r="I21" s="98">
        <f t="shared" si="1"/>
        <v>9</v>
      </c>
      <c r="J21" s="98">
        <f t="shared" si="1"/>
        <v>10.5</v>
      </c>
      <c r="K21" s="98">
        <f t="shared" si="1"/>
        <v>12</v>
      </c>
      <c r="L21" s="98">
        <f t="shared" si="1"/>
        <v>13.5</v>
      </c>
      <c r="M21" s="98">
        <f t="shared" si="1"/>
        <v>15</v>
      </c>
      <c r="N21" s="87"/>
      <c r="O21" s="99"/>
      <c r="P21" s="43"/>
    </row>
    <row r="22" spans="1:16" ht="15" thickBot="1" x14ac:dyDescent="0.35">
      <c r="A22" s="43"/>
      <c r="C22" s="43"/>
      <c r="D22" s="43"/>
      <c r="E22" s="43"/>
      <c r="F22" s="43"/>
      <c r="G22" s="43"/>
      <c r="H22" s="43"/>
      <c r="I22" s="43"/>
      <c r="J22" s="43"/>
      <c r="K22" s="43"/>
      <c r="L22" s="43"/>
      <c r="M22" s="43"/>
      <c r="N22" s="43"/>
      <c r="O22" s="43"/>
      <c r="P22" s="43"/>
    </row>
    <row r="23" spans="1:16" x14ac:dyDescent="0.3">
      <c r="A23" s="43"/>
      <c r="B23" s="52"/>
      <c r="C23" s="100" t="s">
        <v>84</v>
      </c>
      <c r="D23" s="101">
        <v>1</v>
      </c>
      <c r="E23" s="102">
        <v>2</v>
      </c>
      <c r="F23" s="102">
        <v>3</v>
      </c>
      <c r="G23" s="102">
        <v>4</v>
      </c>
      <c r="H23" s="102">
        <v>5</v>
      </c>
      <c r="I23" s="103">
        <v>6</v>
      </c>
      <c r="J23" s="83"/>
      <c r="K23" s="43"/>
      <c r="L23" s="43"/>
      <c r="M23" s="43"/>
      <c r="N23" s="43"/>
      <c r="O23" s="43"/>
      <c r="P23" s="43"/>
    </row>
    <row r="24" spans="1:16" x14ac:dyDescent="0.3">
      <c r="A24" s="43"/>
      <c r="B24" s="59"/>
      <c r="C24" s="104" t="s">
        <v>85</v>
      </c>
      <c r="D24" s="105">
        <v>16.5</v>
      </c>
      <c r="E24" s="106">
        <v>33.200000000000003</v>
      </c>
      <c r="F24" s="106">
        <v>69.7</v>
      </c>
      <c r="G24" s="106">
        <v>138.19999999999999</v>
      </c>
      <c r="H24" s="106">
        <v>207.8</v>
      </c>
      <c r="I24" s="107">
        <v>279.5</v>
      </c>
      <c r="J24" s="83"/>
      <c r="K24" s="43"/>
      <c r="L24" s="43"/>
      <c r="M24" s="43"/>
      <c r="N24" s="43"/>
      <c r="O24" s="43"/>
      <c r="P24" s="43"/>
    </row>
    <row r="25" spans="1:16" ht="15" thickBot="1" x14ac:dyDescent="0.35">
      <c r="A25" s="43"/>
      <c r="B25" s="73"/>
      <c r="C25" s="108" t="s">
        <v>86</v>
      </c>
      <c r="D25" s="109">
        <v>19.5</v>
      </c>
      <c r="E25" s="110">
        <v>37.1</v>
      </c>
      <c r="F25" s="110">
        <v>75</v>
      </c>
      <c r="G25" s="110">
        <v>148.5</v>
      </c>
      <c r="H25" s="110">
        <v>219.6</v>
      </c>
      <c r="I25" s="111">
        <v>284.60000000000002</v>
      </c>
      <c r="J25" s="83"/>
      <c r="K25" s="43"/>
      <c r="L25" s="43"/>
      <c r="M25" s="43"/>
      <c r="N25" s="43"/>
      <c r="O25" s="43"/>
      <c r="P25" s="43"/>
    </row>
    <row r="26" spans="1:16" ht="15" thickBot="1" x14ac:dyDescent="0.35">
      <c r="A26" s="43"/>
      <c r="C26" s="43"/>
      <c r="D26" s="43"/>
      <c r="E26" s="43"/>
      <c r="F26" s="43"/>
      <c r="G26" s="43"/>
      <c r="H26" s="43"/>
      <c r="I26" s="43"/>
      <c r="J26" s="43"/>
      <c r="K26" s="43"/>
      <c r="L26" s="43"/>
      <c r="M26" s="43"/>
      <c r="N26" s="43"/>
      <c r="O26" s="43"/>
      <c r="P26" s="43"/>
    </row>
    <row r="27" spans="1:16" x14ac:dyDescent="0.3">
      <c r="A27" s="43"/>
      <c r="B27" s="78"/>
      <c r="C27" s="79"/>
      <c r="D27" s="79"/>
      <c r="E27" s="79"/>
      <c r="F27" s="79"/>
      <c r="G27" s="79"/>
      <c r="H27" s="81" t="s">
        <v>87</v>
      </c>
      <c r="I27" s="79"/>
      <c r="J27" s="79"/>
      <c r="K27" s="79"/>
      <c r="L27" s="79"/>
      <c r="M27" s="79"/>
      <c r="N27" s="79"/>
      <c r="O27" s="82"/>
      <c r="P27" s="43"/>
    </row>
    <row r="28" spans="1:16" x14ac:dyDescent="0.3">
      <c r="A28" s="43"/>
      <c r="B28" s="112">
        <v>1</v>
      </c>
      <c r="C28" s="113" t="s">
        <v>39</v>
      </c>
      <c r="D28" s="113">
        <v>1</v>
      </c>
      <c r="E28" s="113">
        <v>2</v>
      </c>
      <c r="F28" s="113">
        <v>3</v>
      </c>
      <c r="G28" s="113">
        <v>4</v>
      </c>
      <c r="H28" s="113">
        <v>5</v>
      </c>
      <c r="I28" s="113">
        <v>6</v>
      </c>
      <c r="J28" s="113">
        <v>7</v>
      </c>
      <c r="K28" s="113">
        <v>8</v>
      </c>
      <c r="L28" s="113">
        <v>9</v>
      </c>
      <c r="M28" s="113">
        <v>10</v>
      </c>
      <c r="N28" s="113">
        <v>11</v>
      </c>
      <c r="O28" s="114"/>
      <c r="P28" s="43"/>
    </row>
    <row r="29" spans="1:16" x14ac:dyDescent="0.3">
      <c r="A29" s="43"/>
      <c r="B29" s="115">
        <v>2</v>
      </c>
      <c r="C29" s="116" t="s">
        <v>88</v>
      </c>
      <c r="D29" s="117">
        <v>25</v>
      </c>
      <c r="E29" s="117">
        <v>25</v>
      </c>
      <c r="F29" s="117">
        <v>25</v>
      </c>
      <c r="G29" s="117">
        <v>25</v>
      </c>
      <c r="H29" s="117">
        <v>25</v>
      </c>
      <c r="I29" s="117">
        <v>25</v>
      </c>
      <c r="J29" s="117">
        <v>25</v>
      </c>
      <c r="K29" s="117">
        <v>25</v>
      </c>
      <c r="L29" s="117">
        <v>25</v>
      </c>
      <c r="M29" s="117"/>
      <c r="N29" s="72"/>
      <c r="O29" s="9"/>
      <c r="P29" s="43"/>
    </row>
    <row r="30" spans="1:16" x14ac:dyDescent="0.3">
      <c r="A30" s="43"/>
      <c r="B30" s="115">
        <v>3</v>
      </c>
      <c r="C30" s="118" t="s">
        <v>89</v>
      </c>
      <c r="D30" s="119">
        <f>$D$16*D19</f>
        <v>1.75</v>
      </c>
      <c r="E30" s="119">
        <f t="shared" ref="E30:L30" si="2">$D$16*E19</f>
        <v>3.5</v>
      </c>
      <c r="F30" s="119">
        <f t="shared" si="2"/>
        <v>5.25</v>
      </c>
      <c r="G30" s="119">
        <f t="shared" si="2"/>
        <v>7</v>
      </c>
      <c r="H30" s="119">
        <f t="shared" si="2"/>
        <v>8.75</v>
      </c>
      <c r="I30" s="119">
        <f t="shared" si="2"/>
        <v>10.5</v>
      </c>
      <c r="J30" s="119">
        <f t="shared" si="2"/>
        <v>12.25</v>
      </c>
      <c r="K30" s="119">
        <f t="shared" si="2"/>
        <v>14</v>
      </c>
      <c r="L30" s="119">
        <f t="shared" si="2"/>
        <v>15.75</v>
      </c>
      <c r="M30" s="119"/>
      <c r="N30" s="58"/>
      <c r="O30" s="9"/>
      <c r="P30" s="43"/>
    </row>
    <row r="31" spans="1:16" x14ac:dyDescent="0.3">
      <c r="A31" s="43"/>
      <c r="B31" s="115">
        <v>4</v>
      </c>
      <c r="C31" s="116" t="s">
        <v>90</v>
      </c>
      <c r="D31" s="120">
        <v>2</v>
      </c>
      <c r="E31" s="120">
        <v>3</v>
      </c>
      <c r="F31" s="120">
        <v>4</v>
      </c>
      <c r="G31" s="120">
        <v>4</v>
      </c>
      <c r="H31" s="120">
        <v>4</v>
      </c>
      <c r="I31" s="120">
        <v>4</v>
      </c>
      <c r="J31" s="120">
        <v>4</v>
      </c>
      <c r="K31" s="120">
        <v>4</v>
      </c>
      <c r="L31" s="120"/>
      <c r="M31" s="120"/>
      <c r="N31" s="72"/>
      <c r="O31" s="9"/>
      <c r="P31" s="43"/>
    </row>
    <row r="32" spans="1:16" x14ac:dyDescent="0.3">
      <c r="A32" s="43"/>
      <c r="B32" s="115">
        <v>5</v>
      </c>
      <c r="C32" s="116" t="s">
        <v>91</v>
      </c>
      <c r="D32" s="72">
        <v>89.5</v>
      </c>
      <c r="E32" s="72">
        <v>78</v>
      </c>
      <c r="F32" s="72">
        <v>55</v>
      </c>
      <c r="G32" s="72">
        <v>69</v>
      </c>
      <c r="H32" s="72">
        <v>72</v>
      </c>
      <c r="I32" s="72">
        <v>77</v>
      </c>
      <c r="J32" s="72">
        <v>82.5</v>
      </c>
      <c r="K32" s="72">
        <v>84</v>
      </c>
      <c r="L32" s="72"/>
      <c r="M32" s="72"/>
      <c r="N32" s="72"/>
      <c r="O32" s="9"/>
      <c r="P32" s="43"/>
    </row>
    <row r="33" spans="1:16" x14ac:dyDescent="0.3">
      <c r="A33" s="43"/>
      <c r="B33" s="115">
        <v>6</v>
      </c>
      <c r="C33" s="116" t="s">
        <v>92</v>
      </c>
      <c r="D33" s="72">
        <f>D32/100</f>
        <v>0.89500000000000002</v>
      </c>
      <c r="E33" s="72">
        <f t="shared" ref="E33:K33" si="3">E32/100</f>
        <v>0.78</v>
      </c>
      <c r="F33" s="72">
        <f t="shared" si="3"/>
        <v>0.55000000000000004</v>
      </c>
      <c r="G33" s="72">
        <f t="shared" si="3"/>
        <v>0.69</v>
      </c>
      <c r="H33" s="72">
        <f t="shared" si="3"/>
        <v>0.72</v>
      </c>
      <c r="I33" s="72">
        <f t="shared" si="3"/>
        <v>0.77</v>
      </c>
      <c r="J33" s="72">
        <f t="shared" si="3"/>
        <v>0.82499999999999996</v>
      </c>
      <c r="K33" s="72">
        <f t="shared" si="3"/>
        <v>0.84</v>
      </c>
      <c r="L33" s="72"/>
      <c r="M33" s="72"/>
      <c r="N33" s="72"/>
      <c r="O33" s="9"/>
      <c r="P33" s="43"/>
    </row>
    <row r="34" spans="1:16" x14ac:dyDescent="0.3">
      <c r="A34" s="43"/>
      <c r="B34" s="115">
        <v>7</v>
      </c>
      <c r="C34" s="121" t="s">
        <v>93</v>
      </c>
      <c r="D34" s="72">
        <f>D33*E24</f>
        <v>29.714000000000002</v>
      </c>
      <c r="E34" s="72">
        <f>E33*F24</f>
        <v>54.366000000000007</v>
      </c>
      <c r="F34" s="72">
        <f>F33*$G$24</f>
        <v>76.010000000000005</v>
      </c>
      <c r="G34" s="72">
        <f t="shared" ref="G34:K34" si="4">G33*$G$24</f>
        <v>95.35799999999999</v>
      </c>
      <c r="H34" s="72">
        <f t="shared" si="4"/>
        <v>99.503999999999991</v>
      </c>
      <c r="I34" s="72">
        <f t="shared" si="4"/>
        <v>106.41399999999999</v>
      </c>
      <c r="J34" s="72">
        <f t="shared" si="4"/>
        <v>114.01499999999999</v>
      </c>
      <c r="K34" s="72">
        <f t="shared" si="4"/>
        <v>116.08799999999998</v>
      </c>
      <c r="L34" s="72"/>
      <c r="M34" s="72"/>
      <c r="N34" s="72"/>
      <c r="O34" s="9"/>
      <c r="P34" s="43"/>
    </row>
    <row r="35" spans="1:16" x14ac:dyDescent="0.3">
      <c r="A35" s="43"/>
      <c r="B35" s="115">
        <v>8</v>
      </c>
      <c r="C35" s="116" t="s">
        <v>94</v>
      </c>
      <c r="D35" s="72">
        <v>0</v>
      </c>
      <c r="E35" s="72">
        <v>0</v>
      </c>
      <c r="F35" s="72">
        <v>0</v>
      </c>
      <c r="G35" s="72">
        <v>0</v>
      </c>
      <c r="H35" s="72">
        <v>0</v>
      </c>
      <c r="I35" s="72">
        <v>0</v>
      </c>
      <c r="J35" s="72">
        <v>0</v>
      </c>
      <c r="K35" s="72">
        <v>0</v>
      </c>
      <c r="L35" s="72"/>
      <c r="M35" s="72"/>
      <c r="N35" s="72"/>
      <c r="O35" s="9"/>
      <c r="P35" s="43"/>
    </row>
    <row r="36" spans="1:16" x14ac:dyDescent="0.3">
      <c r="A36" s="43"/>
      <c r="B36" s="115">
        <v>9</v>
      </c>
      <c r="C36" s="116" t="s">
        <v>95</v>
      </c>
      <c r="D36" s="72">
        <f>D34-D35</f>
        <v>29.714000000000002</v>
      </c>
      <c r="E36" s="72">
        <f t="shared" ref="E36:K36" si="5">E34-E35</f>
        <v>54.366000000000007</v>
      </c>
      <c r="F36" s="72">
        <f t="shared" si="5"/>
        <v>76.010000000000005</v>
      </c>
      <c r="G36" s="72">
        <f t="shared" si="5"/>
        <v>95.35799999999999</v>
      </c>
      <c r="H36" s="72">
        <f t="shared" si="5"/>
        <v>99.503999999999991</v>
      </c>
      <c r="I36" s="72">
        <f t="shared" si="5"/>
        <v>106.41399999999999</v>
      </c>
      <c r="J36" s="72">
        <f t="shared" si="5"/>
        <v>114.01499999999999</v>
      </c>
      <c r="K36" s="72">
        <f t="shared" si="5"/>
        <v>116.08799999999998</v>
      </c>
      <c r="L36" s="72"/>
      <c r="M36" s="72"/>
      <c r="N36" s="72"/>
      <c r="O36" s="9"/>
      <c r="P36" s="43"/>
    </row>
    <row r="37" spans="1:16" ht="15" thickBot="1" x14ac:dyDescent="0.35">
      <c r="A37" s="43"/>
      <c r="B37" s="122">
        <v>10</v>
      </c>
      <c r="C37" s="123" t="s">
        <v>96</v>
      </c>
      <c r="D37" s="124">
        <f>D36/$J$16</f>
        <v>1.5833111312410084</v>
      </c>
      <c r="E37" s="124">
        <f t="shared" ref="E37:K37" si="6">E36/$J$16</f>
        <v>2.8968934832418611</v>
      </c>
      <c r="F37" s="124">
        <f t="shared" si="6"/>
        <v>4.050194490328769</v>
      </c>
      <c r="G37" s="124">
        <f t="shared" si="6"/>
        <v>5.0811530878670004</v>
      </c>
      <c r="H37" s="124">
        <f t="shared" si="6"/>
        <v>5.3020727873394788</v>
      </c>
      <c r="I37" s="124">
        <f t="shared" si="6"/>
        <v>5.6702722864602757</v>
      </c>
      <c r="J37" s="124">
        <f t="shared" si="6"/>
        <v>6.0752917354931526</v>
      </c>
      <c r="K37" s="124">
        <f t="shared" si="6"/>
        <v>6.1857515852293909</v>
      </c>
      <c r="L37" s="87"/>
      <c r="M37" s="87"/>
      <c r="N37" s="87"/>
      <c r="O37" s="10"/>
      <c r="P37" s="43"/>
    </row>
    <row r="38" spans="1:16" x14ac:dyDescent="0.3">
      <c r="A38" s="43"/>
      <c r="B38" s="43"/>
      <c r="C38" s="43"/>
      <c r="D38" s="43"/>
      <c r="E38" s="125" t="s">
        <v>97</v>
      </c>
      <c r="F38" s="126">
        <v>86.433999999999997</v>
      </c>
      <c r="G38" s="84" t="s">
        <v>98</v>
      </c>
      <c r="H38" s="43"/>
      <c r="I38" s="43"/>
      <c r="J38" s="43"/>
      <c r="K38" s="125" t="s">
        <v>99</v>
      </c>
      <c r="L38" s="127">
        <f>K36</f>
        <v>116.08799999999998</v>
      </c>
      <c r="M38" s="84" t="s">
        <v>98</v>
      </c>
      <c r="N38" s="43"/>
      <c r="O38" s="43"/>
      <c r="P38" s="43"/>
    </row>
    <row r="39" spans="1:16" ht="15" thickBot="1" x14ac:dyDescent="0.35">
      <c r="A39" s="43"/>
      <c r="B39" s="43"/>
      <c r="C39" s="43"/>
      <c r="D39" s="43"/>
      <c r="E39" s="43"/>
      <c r="F39" s="43"/>
      <c r="G39" s="43"/>
      <c r="H39" s="43"/>
      <c r="I39" s="43"/>
      <c r="J39" s="43"/>
      <c r="K39" s="43"/>
      <c r="L39" s="43"/>
      <c r="M39" s="43"/>
      <c r="N39" s="43"/>
      <c r="O39" s="43"/>
      <c r="P39" s="43"/>
    </row>
    <row r="40" spans="1:16" x14ac:dyDescent="0.3">
      <c r="A40" s="43"/>
      <c r="B40" s="78"/>
      <c r="C40" s="79"/>
      <c r="D40" s="79"/>
      <c r="E40" s="79"/>
      <c r="F40" s="79"/>
      <c r="G40" s="79"/>
      <c r="H40" s="81" t="s">
        <v>100</v>
      </c>
      <c r="I40" s="79"/>
      <c r="J40" s="79"/>
      <c r="K40" s="79"/>
      <c r="L40" s="79"/>
      <c r="M40" s="79"/>
      <c r="N40" s="79"/>
      <c r="O40" s="82"/>
      <c r="P40" s="43"/>
    </row>
    <row r="41" spans="1:16" x14ac:dyDescent="0.3">
      <c r="A41" s="43"/>
      <c r="B41" s="112">
        <v>1</v>
      </c>
      <c r="C41" s="113" t="s">
        <v>39</v>
      </c>
      <c r="D41" s="113">
        <v>1</v>
      </c>
      <c r="E41" s="113">
        <v>2</v>
      </c>
      <c r="F41" s="113">
        <v>3</v>
      </c>
      <c r="G41" s="113">
        <v>4</v>
      </c>
      <c r="H41" s="113">
        <v>5</v>
      </c>
      <c r="I41" s="113">
        <v>6</v>
      </c>
      <c r="J41" s="113">
        <v>7</v>
      </c>
      <c r="K41" s="113">
        <v>8</v>
      </c>
      <c r="L41" s="113">
        <v>9</v>
      </c>
      <c r="M41" s="113">
        <v>10</v>
      </c>
      <c r="N41" s="113">
        <v>11</v>
      </c>
      <c r="O41" s="114"/>
      <c r="P41" s="43"/>
    </row>
    <row r="42" spans="1:16" x14ac:dyDescent="0.3">
      <c r="A42" s="43"/>
      <c r="B42" s="115">
        <v>2</v>
      </c>
      <c r="C42" s="116" t="s">
        <v>88</v>
      </c>
      <c r="D42" s="72">
        <v>25</v>
      </c>
      <c r="E42" s="72">
        <v>25</v>
      </c>
      <c r="F42" s="72">
        <v>25</v>
      </c>
      <c r="G42" s="72">
        <v>25</v>
      </c>
      <c r="H42" s="72">
        <v>25</v>
      </c>
      <c r="I42" s="72">
        <v>25</v>
      </c>
      <c r="J42" s="72">
        <v>25</v>
      </c>
      <c r="K42" s="72">
        <v>25</v>
      </c>
      <c r="L42" s="72">
        <v>25</v>
      </c>
      <c r="M42" s="72"/>
      <c r="N42" s="72"/>
      <c r="O42" s="9"/>
      <c r="P42" s="43"/>
    </row>
    <row r="43" spans="1:16" x14ac:dyDescent="0.3">
      <c r="A43" s="43"/>
      <c r="B43" s="115">
        <v>3</v>
      </c>
      <c r="C43" s="116" t="s">
        <v>89</v>
      </c>
      <c r="D43" s="72">
        <f>$D$17*D19</f>
        <v>1.5</v>
      </c>
      <c r="E43" s="72">
        <f t="shared" ref="E43:L43" si="7">$D$17*E19</f>
        <v>3</v>
      </c>
      <c r="F43" s="72">
        <f t="shared" si="7"/>
        <v>4.5</v>
      </c>
      <c r="G43" s="72">
        <f t="shared" si="7"/>
        <v>6</v>
      </c>
      <c r="H43" s="72">
        <f t="shared" si="7"/>
        <v>7.5</v>
      </c>
      <c r="I43" s="72">
        <f t="shared" si="7"/>
        <v>9</v>
      </c>
      <c r="J43" s="72">
        <f t="shared" si="7"/>
        <v>10.5</v>
      </c>
      <c r="K43" s="72">
        <f t="shared" si="7"/>
        <v>12</v>
      </c>
      <c r="L43" s="72">
        <f t="shared" si="7"/>
        <v>13.5</v>
      </c>
      <c r="M43" s="72"/>
      <c r="N43" s="72"/>
      <c r="O43" s="9"/>
      <c r="P43" s="43"/>
    </row>
    <row r="44" spans="1:16" x14ac:dyDescent="0.3">
      <c r="A44" s="43"/>
      <c r="B44" s="115">
        <v>4</v>
      </c>
      <c r="C44" s="116" t="s">
        <v>90</v>
      </c>
      <c r="D44" s="72">
        <v>2</v>
      </c>
      <c r="E44" s="72">
        <v>3</v>
      </c>
      <c r="F44" s="72">
        <v>3</v>
      </c>
      <c r="G44" s="72">
        <v>3</v>
      </c>
      <c r="H44" s="72">
        <v>3</v>
      </c>
      <c r="I44" s="72">
        <v>3</v>
      </c>
      <c r="J44" s="72">
        <v>3</v>
      </c>
      <c r="K44" s="72">
        <v>3</v>
      </c>
      <c r="L44" s="72"/>
      <c r="M44" s="72"/>
      <c r="N44" s="72"/>
      <c r="O44" s="9"/>
      <c r="P44" s="43"/>
    </row>
    <row r="45" spans="1:16" x14ac:dyDescent="0.3">
      <c r="A45" s="43"/>
      <c r="B45" s="115">
        <v>5</v>
      </c>
      <c r="C45" s="116" t="s">
        <v>91</v>
      </c>
      <c r="D45" s="72">
        <v>51</v>
      </c>
      <c r="E45" s="72">
        <v>56</v>
      </c>
      <c r="F45" s="72">
        <v>73.5</v>
      </c>
      <c r="G45" s="72">
        <v>85</v>
      </c>
      <c r="H45" s="72">
        <v>92.5</v>
      </c>
      <c r="I45" s="72">
        <v>95</v>
      </c>
      <c r="J45" s="72">
        <v>97.5</v>
      </c>
      <c r="K45" s="72">
        <v>97.5</v>
      </c>
      <c r="L45" s="72"/>
      <c r="M45" s="72"/>
      <c r="N45" s="72"/>
      <c r="O45" s="9"/>
      <c r="P45" s="43"/>
    </row>
    <row r="46" spans="1:16" x14ac:dyDescent="0.3">
      <c r="A46" s="43"/>
      <c r="B46" s="115">
        <v>6</v>
      </c>
      <c r="C46" s="116" t="s">
        <v>92</v>
      </c>
      <c r="D46" s="72">
        <f>D45/100</f>
        <v>0.51</v>
      </c>
      <c r="E46" s="72">
        <f t="shared" ref="E46:K46" si="8">E45/100</f>
        <v>0.56000000000000005</v>
      </c>
      <c r="F46" s="72">
        <f t="shared" si="8"/>
        <v>0.73499999999999999</v>
      </c>
      <c r="G46" s="72">
        <f t="shared" si="8"/>
        <v>0.85</v>
      </c>
      <c r="H46" s="72">
        <f t="shared" si="8"/>
        <v>0.92500000000000004</v>
      </c>
      <c r="I46" s="72">
        <f t="shared" si="8"/>
        <v>0.95</v>
      </c>
      <c r="J46" s="72">
        <f t="shared" si="8"/>
        <v>0.97499999999999998</v>
      </c>
      <c r="K46" s="72">
        <f t="shared" si="8"/>
        <v>0.97499999999999998</v>
      </c>
      <c r="L46" s="72"/>
      <c r="M46" s="72"/>
      <c r="N46" s="72"/>
      <c r="O46" s="9"/>
      <c r="P46" s="43"/>
    </row>
    <row r="47" spans="1:16" x14ac:dyDescent="0.3">
      <c r="A47" s="43"/>
      <c r="B47" s="115">
        <v>7</v>
      </c>
      <c r="C47" s="121" t="s">
        <v>101</v>
      </c>
      <c r="D47" s="72">
        <f>D46*E25</f>
        <v>18.920999999999999</v>
      </c>
      <c r="E47" s="72">
        <f>E46*$F$25</f>
        <v>42.000000000000007</v>
      </c>
      <c r="F47" s="72">
        <f t="shared" ref="F47:K47" si="9">F46*$F$25</f>
        <v>55.125</v>
      </c>
      <c r="G47" s="72">
        <f t="shared" si="9"/>
        <v>63.75</v>
      </c>
      <c r="H47" s="72">
        <f t="shared" si="9"/>
        <v>69.375</v>
      </c>
      <c r="I47" s="72">
        <f t="shared" si="9"/>
        <v>71.25</v>
      </c>
      <c r="J47" s="72">
        <f t="shared" si="9"/>
        <v>73.125</v>
      </c>
      <c r="K47" s="72">
        <f t="shared" si="9"/>
        <v>73.125</v>
      </c>
      <c r="L47" s="72"/>
      <c r="M47" s="72"/>
      <c r="N47" s="72"/>
      <c r="O47" s="9"/>
      <c r="P47" s="43"/>
    </row>
    <row r="48" spans="1:16" x14ac:dyDescent="0.3">
      <c r="A48" s="43"/>
      <c r="B48" s="115">
        <v>8</v>
      </c>
      <c r="C48" s="116" t="s">
        <v>94</v>
      </c>
      <c r="D48" s="72">
        <v>0</v>
      </c>
      <c r="E48" s="72">
        <v>0</v>
      </c>
      <c r="F48" s="72">
        <v>0</v>
      </c>
      <c r="G48" s="72">
        <v>0</v>
      </c>
      <c r="H48" s="72">
        <v>0</v>
      </c>
      <c r="I48" s="72">
        <v>0</v>
      </c>
      <c r="J48" s="72">
        <v>0</v>
      </c>
      <c r="K48" s="72">
        <v>0</v>
      </c>
      <c r="L48" s="72"/>
      <c r="M48" s="72"/>
      <c r="N48" s="72"/>
      <c r="O48" s="9"/>
      <c r="P48" s="43"/>
    </row>
    <row r="49" spans="1:16" x14ac:dyDescent="0.3">
      <c r="A49" s="43"/>
      <c r="B49" s="115">
        <v>9</v>
      </c>
      <c r="C49" s="116" t="s">
        <v>95</v>
      </c>
      <c r="D49" s="72">
        <f>D47-D48</f>
        <v>18.920999999999999</v>
      </c>
      <c r="E49" s="72">
        <f t="shared" ref="E49:K49" si="10">E47-E48</f>
        <v>42.000000000000007</v>
      </c>
      <c r="F49" s="72">
        <f t="shared" si="10"/>
        <v>55.125</v>
      </c>
      <c r="G49" s="72">
        <f t="shared" si="10"/>
        <v>63.75</v>
      </c>
      <c r="H49" s="72">
        <f t="shared" si="10"/>
        <v>69.375</v>
      </c>
      <c r="I49" s="72">
        <f t="shared" si="10"/>
        <v>71.25</v>
      </c>
      <c r="J49" s="72">
        <f t="shared" si="10"/>
        <v>73.125</v>
      </c>
      <c r="K49" s="72">
        <f t="shared" si="10"/>
        <v>73.125</v>
      </c>
      <c r="L49" s="72"/>
      <c r="M49" s="72"/>
      <c r="N49" s="72"/>
      <c r="O49" s="9"/>
      <c r="P49" s="43"/>
    </row>
    <row r="50" spans="1:16" ht="15" thickBot="1" x14ac:dyDescent="0.35">
      <c r="A50" s="43"/>
      <c r="B50" s="122">
        <v>10</v>
      </c>
      <c r="C50" s="123" t="s">
        <v>96</v>
      </c>
      <c r="D50" s="124">
        <f>D49/$J$17</f>
        <v>1.3849363197189284</v>
      </c>
      <c r="E50" s="124">
        <f t="shared" ref="E50:K50" si="11">E49/$J$17</f>
        <v>3.0742204655248138</v>
      </c>
      <c r="F50" s="124">
        <f t="shared" si="11"/>
        <v>4.0349143610013174</v>
      </c>
      <c r="G50" s="124">
        <f t="shared" si="11"/>
        <v>4.6662274923144489</v>
      </c>
      <c r="H50" s="124">
        <f t="shared" si="11"/>
        <v>5.0779534475186647</v>
      </c>
      <c r="I50" s="124">
        <f t="shared" si="11"/>
        <v>5.2151954325867367</v>
      </c>
      <c r="J50" s="124">
        <f t="shared" si="11"/>
        <v>5.3524374176548086</v>
      </c>
      <c r="K50" s="124">
        <f t="shared" si="11"/>
        <v>5.3524374176548086</v>
      </c>
      <c r="L50" s="87"/>
      <c r="M50" s="87"/>
      <c r="N50" s="87"/>
      <c r="O50" s="10"/>
      <c r="P50" s="43"/>
    </row>
    <row r="51" spans="1:16" x14ac:dyDescent="0.3">
      <c r="A51" s="43"/>
      <c r="B51" s="43"/>
      <c r="C51" s="43"/>
      <c r="D51" s="43"/>
      <c r="E51" s="125" t="s">
        <v>97</v>
      </c>
      <c r="F51" s="127">
        <v>58.186999999999998</v>
      </c>
      <c r="G51" s="84" t="s">
        <v>98</v>
      </c>
      <c r="H51" s="43"/>
      <c r="I51" s="43"/>
      <c r="J51" s="43"/>
      <c r="K51" s="125" t="s">
        <v>99</v>
      </c>
      <c r="L51" s="127">
        <f>K49</f>
        <v>73.125</v>
      </c>
      <c r="M51" s="84" t="s">
        <v>98</v>
      </c>
      <c r="N51" s="43"/>
      <c r="O51" s="43"/>
      <c r="P51" s="43"/>
    </row>
    <row r="52" spans="1:16" x14ac:dyDescent="0.3">
      <c r="A52" s="43"/>
      <c r="B52" s="43"/>
      <c r="C52" s="43"/>
      <c r="D52" s="43"/>
      <c r="E52" s="43"/>
      <c r="F52" s="43"/>
      <c r="G52" s="43"/>
      <c r="H52" s="43"/>
      <c r="I52" s="43"/>
      <c r="J52" s="43"/>
      <c r="K52" s="43"/>
      <c r="L52" s="43"/>
      <c r="M52" s="43"/>
      <c r="N52" s="43"/>
      <c r="O52" s="43"/>
      <c r="P52" s="43"/>
    </row>
    <row r="53" spans="1:16" x14ac:dyDescent="0.3">
      <c r="A53" s="43"/>
      <c r="B53" s="43"/>
      <c r="C53" s="43"/>
      <c r="D53" s="84"/>
      <c r="E53" s="90" t="s">
        <v>102</v>
      </c>
      <c r="F53" s="127"/>
      <c r="G53" s="84"/>
      <c r="H53" s="84"/>
      <c r="I53" s="84"/>
      <c r="J53" s="90" t="s">
        <v>103</v>
      </c>
      <c r="K53" s="127"/>
      <c r="L53" s="84"/>
      <c r="M53" s="84"/>
      <c r="N53" s="84"/>
      <c r="O53" s="84"/>
      <c r="P53" s="43"/>
    </row>
    <row r="54" spans="1:16" x14ac:dyDescent="0.3">
      <c r="A54" s="43"/>
      <c r="B54" s="43"/>
      <c r="C54" s="43"/>
      <c r="D54" s="84"/>
      <c r="E54" s="90" t="s">
        <v>104</v>
      </c>
      <c r="F54" s="127"/>
      <c r="G54" s="84"/>
      <c r="H54" s="84"/>
      <c r="I54" s="84"/>
      <c r="J54" s="90" t="s">
        <v>105</v>
      </c>
      <c r="L54" s="84" t="s">
        <v>106</v>
      </c>
      <c r="M54" s="84"/>
      <c r="N54" s="84"/>
      <c r="O54" s="84"/>
      <c r="P54" s="43"/>
    </row>
    <row r="55" spans="1:16" x14ac:dyDescent="0.3">
      <c r="A55" s="43"/>
      <c r="B55" s="43"/>
      <c r="C55" s="43"/>
      <c r="D55" s="84"/>
      <c r="E55" s="90" t="s">
        <v>107</v>
      </c>
      <c r="F55" s="127"/>
      <c r="G55" s="84"/>
      <c r="H55" s="84"/>
      <c r="I55" s="84"/>
      <c r="J55" s="90" t="s">
        <v>108</v>
      </c>
      <c r="K55" s="128"/>
      <c r="L55" s="127"/>
      <c r="M55" s="127"/>
      <c r="N55" s="127"/>
      <c r="O55" s="84" t="s">
        <v>109</v>
      </c>
      <c r="P55" s="43"/>
    </row>
    <row r="56" spans="1:16" x14ac:dyDescent="0.3">
      <c r="A56" s="43"/>
      <c r="B56" s="43"/>
      <c r="C56" s="43"/>
      <c r="D56" s="43"/>
      <c r="E56" s="43"/>
      <c r="F56" s="43"/>
      <c r="G56" s="43"/>
      <c r="H56" s="43"/>
      <c r="I56" s="43"/>
      <c r="J56" s="43"/>
      <c r="K56" s="43"/>
      <c r="L56" s="43"/>
      <c r="M56" s="43"/>
      <c r="N56" s="43"/>
      <c r="O56" s="43"/>
      <c r="P56" s="43"/>
    </row>
    <row r="57" spans="1:16" x14ac:dyDescent="0.3">
      <c r="A57" s="43"/>
      <c r="B57" s="43"/>
      <c r="C57" s="43"/>
      <c r="D57" s="43"/>
      <c r="E57" s="43"/>
      <c r="F57" s="43"/>
      <c r="G57" s="43"/>
      <c r="H57" s="43"/>
      <c r="I57" s="43"/>
      <c r="J57" s="43"/>
      <c r="K57" s="43"/>
      <c r="L57" s="43"/>
      <c r="M57" s="43"/>
      <c r="N57" s="43"/>
      <c r="O57" s="43"/>
      <c r="P57" s="43"/>
    </row>
    <row r="58" spans="1:16" x14ac:dyDescent="0.3">
      <c r="A58" s="43"/>
      <c r="B58" s="43"/>
      <c r="C58" s="43"/>
      <c r="D58" s="43"/>
      <c r="E58" s="43"/>
      <c r="F58" s="43"/>
      <c r="G58" s="43"/>
      <c r="H58" s="43"/>
      <c r="I58" s="43"/>
      <c r="J58" s="43"/>
      <c r="K58" s="43"/>
      <c r="L58" s="43"/>
      <c r="M58" s="43"/>
      <c r="N58" s="43"/>
      <c r="O58" s="43"/>
      <c r="P58" s="43"/>
    </row>
    <row r="59" spans="1:16" x14ac:dyDescent="0.3">
      <c r="A59" s="43"/>
      <c r="B59" s="43"/>
      <c r="C59" s="43"/>
      <c r="D59" s="43"/>
      <c r="E59" s="43"/>
      <c r="F59" s="43"/>
      <c r="G59" s="43"/>
      <c r="H59" s="43"/>
      <c r="I59" s="43"/>
      <c r="J59" s="43"/>
      <c r="K59" s="43"/>
      <c r="L59" s="43"/>
      <c r="M59" s="43"/>
      <c r="N59" s="43"/>
      <c r="O59" s="43"/>
      <c r="P59" s="43"/>
    </row>
    <row r="60" spans="1:16" x14ac:dyDescent="0.3">
      <c r="A60" s="43"/>
      <c r="B60" s="43"/>
      <c r="C60" s="43"/>
      <c r="D60" s="43"/>
      <c r="E60" s="43"/>
      <c r="F60" s="43"/>
      <c r="G60" s="43"/>
      <c r="H60" s="43"/>
      <c r="I60" s="43"/>
      <c r="J60" s="43"/>
      <c r="K60" s="43"/>
      <c r="L60" s="43"/>
      <c r="M60" s="43"/>
      <c r="N60" s="43"/>
      <c r="O60" s="43"/>
      <c r="P60" s="43"/>
    </row>
    <row r="67" spans="18:19" x14ac:dyDescent="0.3">
      <c r="R67" s="130"/>
      <c r="S67" s="130"/>
    </row>
    <row r="68" spans="18:19" x14ac:dyDescent="0.3">
      <c r="R68" s="130"/>
      <c r="S68" s="130"/>
    </row>
    <row r="71" spans="18:19" x14ac:dyDescent="0.3">
      <c r="R71" s="130"/>
      <c r="S71" s="130"/>
    </row>
    <row r="72" spans="18:19" x14ac:dyDescent="0.3">
      <c r="R72" s="130"/>
      <c r="S72" s="130"/>
    </row>
    <row r="75" spans="18:19" x14ac:dyDescent="0.3">
      <c r="R75" s="130"/>
      <c r="S75" s="130"/>
    </row>
  </sheetData>
  <mergeCells count="19">
    <mergeCell ref="V7:V8"/>
    <mergeCell ref="D4:J4"/>
    <mergeCell ref="K4:L4"/>
    <mergeCell ref="D5:J5"/>
    <mergeCell ref="K5:L5"/>
    <mergeCell ref="D6:J6"/>
    <mergeCell ref="K6:L6"/>
    <mergeCell ref="D7:J7"/>
    <mergeCell ref="K7:L7"/>
    <mergeCell ref="D8:J8"/>
    <mergeCell ref="K8:L8"/>
    <mergeCell ref="D9:J9"/>
    <mergeCell ref="K9:L9"/>
    <mergeCell ref="D10:J10"/>
    <mergeCell ref="K10:L10"/>
    <mergeCell ref="D11:J11"/>
    <mergeCell ref="K11:L11"/>
    <mergeCell ref="D12:J12"/>
    <mergeCell ref="K12:L12"/>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2803B-DB70-4474-AB89-EDD5D67AFDB6}">
  <dimension ref="A1"/>
  <sheetViews>
    <sheetView topLeftCell="A28" zoomScale="68" zoomScaleNormal="68" workbookViewId="0">
      <selection activeCell="W55" sqref="W55"/>
    </sheetView>
  </sheetViews>
  <sheetFormatPr defaultRowHeight="14.4" x14ac:dyDescent="0.3"/>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7B1C5-7CDA-4873-B4CE-7945F75BFAB0}">
  <dimension ref="A2:L727"/>
  <sheetViews>
    <sheetView topLeftCell="A707" workbookViewId="0">
      <selection activeCell="D728" sqref="D728"/>
    </sheetView>
  </sheetViews>
  <sheetFormatPr defaultRowHeight="14.4" x14ac:dyDescent="0.3"/>
  <cols>
    <col min="6" max="6" width="10.77734375" customWidth="1"/>
    <col min="8" max="8" width="11" customWidth="1"/>
    <col min="12" max="12" width="14.21875" customWidth="1"/>
  </cols>
  <sheetData>
    <row r="2" spans="1:12" x14ac:dyDescent="0.3">
      <c r="B2">
        <v>0</v>
      </c>
      <c r="C2">
        <v>0</v>
      </c>
      <c r="D2" s="155" t="s">
        <v>114</v>
      </c>
      <c r="E2" s="155"/>
      <c r="F2" s="155"/>
      <c r="G2" s="12"/>
      <c r="H2" s="12">
        <v>0</v>
      </c>
      <c r="I2">
        <v>0</v>
      </c>
      <c r="J2" s="155" t="s">
        <v>115</v>
      </c>
      <c r="K2" s="155"/>
      <c r="L2" s="155"/>
    </row>
    <row r="3" spans="1:12" x14ac:dyDescent="0.3">
      <c r="A3">
        <v>-360</v>
      </c>
      <c r="B3">
        <v>1.75</v>
      </c>
      <c r="C3">
        <v>29.713999999999999</v>
      </c>
      <c r="D3">
        <v>0</v>
      </c>
      <c r="E3">
        <f t="shared" ref="E3:E66" si="0">$C$2+((D3-$B$2)/($B$3-$B$2))*($C$3-$C$2)</f>
        <v>0</v>
      </c>
      <c r="F3" s="131">
        <v>0</v>
      </c>
      <c r="G3" s="132"/>
      <c r="H3" s="134">
        <v>1.5</v>
      </c>
      <c r="I3">
        <v>17.745000000000001</v>
      </c>
      <c r="J3" s="41">
        <v>0.1</v>
      </c>
      <c r="K3">
        <f>$I$2+((J3-$H$2)/($H$3-$H$2))*($I$3-$I$2)</f>
        <v>1.1830000000000001</v>
      </c>
      <c r="L3" s="132">
        <f>(K3/1000)/((2*PI()*($I$12/1000)*(J3/1000))*SQRT((2*$I$13)/($I$14)))</f>
        <v>0.64119940127237363</v>
      </c>
    </row>
    <row r="4" spans="1:12" x14ac:dyDescent="0.3">
      <c r="A4">
        <v>-359</v>
      </c>
      <c r="B4">
        <v>3.5</v>
      </c>
      <c r="C4">
        <v>54.366</v>
      </c>
      <c r="D4">
        <v>0</v>
      </c>
      <c r="E4">
        <f t="shared" si="0"/>
        <v>0</v>
      </c>
      <c r="F4" s="131">
        <v>0</v>
      </c>
      <c r="G4" s="132"/>
      <c r="H4" s="134">
        <v>3</v>
      </c>
      <c r="I4">
        <v>42</v>
      </c>
      <c r="J4" s="41">
        <v>0.1</v>
      </c>
      <c r="K4">
        <f t="shared" ref="K4:K67" si="1">$I$2+((J4-$H$2)/($H$3-$H$2))*($I$3-$I$2)</f>
        <v>1.1830000000000001</v>
      </c>
      <c r="L4" s="132">
        <f t="shared" ref="L4:L67" si="2">(K4/1000)/((2*PI()*($I$12/1000)*(J4/1000))*SQRT((2*$I$13)/($I$14)))</f>
        <v>0.64119940127237363</v>
      </c>
    </row>
    <row r="5" spans="1:12" x14ac:dyDescent="0.3">
      <c r="A5">
        <v>-358</v>
      </c>
      <c r="B5">
        <v>5.25</v>
      </c>
      <c r="C5">
        <v>76.010000000000005</v>
      </c>
      <c r="D5">
        <v>0</v>
      </c>
      <c r="E5">
        <f t="shared" si="0"/>
        <v>0</v>
      </c>
      <c r="F5" s="131">
        <v>0</v>
      </c>
      <c r="G5" s="132"/>
      <c r="H5" s="134">
        <v>4.5</v>
      </c>
      <c r="I5">
        <v>55.125</v>
      </c>
      <c r="J5" s="41">
        <v>0.1</v>
      </c>
      <c r="K5">
        <f t="shared" si="1"/>
        <v>1.1830000000000001</v>
      </c>
      <c r="L5" s="132">
        <f t="shared" si="2"/>
        <v>0.64119940127237363</v>
      </c>
    </row>
    <row r="6" spans="1:12" x14ac:dyDescent="0.3">
      <c r="A6">
        <v>-357</v>
      </c>
      <c r="B6">
        <v>7</v>
      </c>
      <c r="C6">
        <v>93.358000000000004</v>
      </c>
      <c r="D6">
        <v>0</v>
      </c>
      <c r="E6">
        <f t="shared" si="0"/>
        <v>0</v>
      </c>
      <c r="F6" s="131">
        <v>0</v>
      </c>
      <c r="G6" s="132"/>
      <c r="H6" s="134">
        <v>6</v>
      </c>
      <c r="I6">
        <v>63.75</v>
      </c>
      <c r="J6" s="41">
        <v>0.1</v>
      </c>
      <c r="K6">
        <f t="shared" si="1"/>
        <v>1.1830000000000001</v>
      </c>
      <c r="L6" s="132">
        <f t="shared" si="2"/>
        <v>0.64119940127237363</v>
      </c>
    </row>
    <row r="7" spans="1:12" x14ac:dyDescent="0.3">
      <c r="A7">
        <v>-356</v>
      </c>
      <c r="B7">
        <v>8.75</v>
      </c>
      <c r="C7">
        <v>99.504000000000005</v>
      </c>
      <c r="D7">
        <v>0</v>
      </c>
      <c r="E7">
        <f t="shared" si="0"/>
        <v>0</v>
      </c>
      <c r="F7" s="131">
        <v>0</v>
      </c>
      <c r="G7" s="132"/>
      <c r="H7" s="134">
        <v>7.5</v>
      </c>
      <c r="I7">
        <v>69.375</v>
      </c>
      <c r="J7" s="41">
        <v>0.1</v>
      </c>
      <c r="K7">
        <f t="shared" si="1"/>
        <v>1.1830000000000001</v>
      </c>
      <c r="L7" s="132">
        <f t="shared" si="2"/>
        <v>0.64119940127237363</v>
      </c>
    </row>
    <row r="8" spans="1:12" x14ac:dyDescent="0.3">
      <c r="A8">
        <v>-355</v>
      </c>
      <c r="B8">
        <v>10.5</v>
      </c>
      <c r="C8">
        <v>106.414</v>
      </c>
      <c r="D8">
        <v>0</v>
      </c>
      <c r="E8">
        <f t="shared" si="0"/>
        <v>0</v>
      </c>
      <c r="F8" s="131">
        <v>0</v>
      </c>
      <c r="G8" s="132"/>
      <c r="H8" s="134">
        <v>9</v>
      </c>
      <c r="I8">
        <v>71.25</v>
      </c>
      <c r="J8" s="41">
        <v>0.1</v>
      </c>
      <c r="K8">
        <f t="shared" si="1"/>
        <v>1.1830000000000001</v>
      </c>
      <c r="L8" s="132">
        <f t="shared" si="2"/>
        <v>0.64119940127237363</v>
      </c>
    </row>
    <row r="9" spans="1:12" x14ac:dyDescent="0.3">
      <c r="A9">
        <v>-354</v>
      </c>
      <c r="B9">
        <v>12.25</v>
      </c>
      <c r="C9">
        <v>114.015</v>
      </c>
      <c r="D9">
        <v>0</v>
      </c>
      <c r="E9">
        <f t="shared" si="0"/>
        <v>0</v>
      </c>
      <c r="F9" s="131">
        <v>0</v>
      </c>
      <c r="G9" s="132"/>
      <c r="H9" s="134">
        <v>10.5</v>
      </c>
      <c r="I9">
        <v>73.125</v>
      </c>
      <c r="J9" s="41">
        <v>0.1</v>
      </c>
      <c r="K9">
        <f t="shared" si="1"/>
        <v>1.1830000000000001</v>
      </c>
      <c r="L9" s="132">
        <f t="shared" si="2"/>
        <v>0.64119940127237363</v>
      </c>
    </row>
    <row r="10" spans="1:12" x14ac:dyDescent="0.3">
      <c r="A10">
        <v>-353</v>
      </c>
      <c r="B10">
        <v>14</v>
      </c>
      <c r="C10">
        <v>116.08799999999999</v>
      </c>
      <c r="D10">
        <v>0</v>
      </c>
      <c r="E10">
        <f t="shared" si="0"/>
        <v>0</v>
      </c>
      <c r="F10" s="131">
        <v>0</v>
      </c>
      <c r="G10" s="132"/>
      <c r="H10" s="134">
        <v>12</v>
      </c>
      <c r="I10">
        <v>73.125</v>
      </c>
      <c r="J10" s="41">
        <v>0.1</v>
      </c>
      <c r="K10">
        <f t="shared" si="1"/>
        <v>1.1830000000000001</v>
      </c>
      <c r="L10" s="132">
        <f t="shared" si="2"/>
        <v>0.64119940127237363</v>
      </c>
    </row>
    <row r="11" spans="1:12" x14ac:dyDescent="0.3">
      <c r="A11">
        <v>-352</v>
      </c>
      <c r="D11">
        <v>0</v>
      </c>
      <c r="E11">
        <f t="shared" si="0"/>
        <v>0</v>
      </c>
      <c r="F11" s="131">
        <v>0</v>
      </c>
      <c r="G11" s="132"/>
      <c r="H11" s="134"/>
      <c r="J11" s="41">
        <v>0.1</v>
      </c>
      <c r="K11">
        <f t="shared" si="1"/>
        <v>1.1830000000000001</v>
      </c>
      <c r="L11" s="132">
        <f t="shared" si="2"/>
        <v>0.64119940127237363</v>
      </c>
    </row>
    <row r="12" spans="1:12" x14ac:dyDescent="0.3">
      <c r="A12">
        <v>-351</v>
      </c>
      <c r="D12">
        <v>0</v>
      </c>
      <c r="E12">
        <f t="shared" si="0"/>
        <v>0</v>
      </c>
      <c r="F12" s="131">
        <v>0</v>
      </c>
      <c r="G12" s="132"/>
      <c r="H12" s="134">
        <v>35</v>
      </c>
      <c r="I12">
        <v>30</v>
      </c>
      <c r="J12" s="41">
        <v>0.1</v>
      </c>
      <c r="K12">
        <f t="shared" si="1"/>
        <v>1.1830000000000001</v>
      </c>
      <c r="L12" s="132">
        <f t="shared" si="2"/>
        <v>0.64119940127237363</v>
      </c>
    </row>
    <row r="13" spans="1:12" x14ac:dyDescent="0.3">
      <c r="A13">
        <v>-350</v>
      </c>
      <c r="D13">
        <v>0</v>
      </c>
      <c r="E13">
        <f t="shared" si="0"/>
        <v>0</v>
      </c>
      <c r="F13" s="131">
        <v>0</v>
      </c>
      <c r="G13" s="132"/>
      <c r="H13" s="132"/>
      <c r="I13">
        <v>6227.2224999999999</v>
      </c>
      <c r="J13" s="41">
        <v>0.1</v>
      </c>
      <c r="K13">
        <f t="shared" si="1"/>
        <v>1.1830000000000001</v>
      </c>
      <c r="L13" s="132">
        <f t="shared" si="2"/>
        <v>0.64119940127237363</v>
      </c>
    </row>
    <row r="14" spans="1:12" x14ac:dyDescent="0.3">
      <c r="A14">
        <v>-349</v>
      </c>
      <c r="D14">
        <v>0</v>
      </c>
      <c r="E14">
        <f t="shared" si="0"/>
        <v>0</v>
      </c>
      <c r="F14" s="131">
        <v>0</v>
      </c>
      <c r="G14" s="132"/>
      <c r="H14" s="132"/>
      <c r="I14">
        <v>1.3</v>
      </c>
      <c r="J14" s="41">
        <v>0.1</v>
      </c>
      <c r="K14">
        <f t="shared" si="1"/>
        <v>1.1830000000000001</v>
      </c>
      <c r="L14" s="132">
        <f t="shared" si="2"/>
        <v>0.64119940127237363</v>
      </c>
    </row>
    <row r="15" spans="1:12" x14ac:dyDescent="0.3">
      <c r="A15">
        <v>-348</v>
      </c>
      <c r="D15">
        <v>0</v>
      </c>
      <c r="E15">
        <f t="shared" si="0"/>
        <v>0</v>
      </c>
      <c r="F15" s="131">
        <v>0</v>
      </c>
      <c r="G15" s="132"/>
      <c r="H15" s="132"/>
      <c r="J15" s="41">
        <v>0.1</v>
      </c>
      <c r="K15">
        <f t="shared" si="1"/>
        <v>1.1830000000000001</v>
      </c>
      <c r="L15" s="132">
        <f t="shared" si="2"/>
        <v>0.64119940127237363</v>
      </c>
    </row>
    <row r="16" spans="1:12" x14ac:dyDescent="0.3">
      <c r="A16">
        <v>-347</v>
      </c>
      <c r="D16">
        <v>0</v>
      </c>
      <c r="E16">
        <f t="shared" si="0"/>
        <v>0</v>
      </c>
      <c r="F16" s="131">
        <v>0</v>
      </c>
      <c r="G16" s="132"/>
      <c r="H16" s="132"/>
      <c r="J16" s="41">
        <v>0.1</v>
      </c>
      <c r="K16">
        <f t="shared" si="1"/>
        <v>1.1830000000000001</v>
      </c>
      <c r="L16" s="132">
        <f t="shared" si="2"/>
        <v>0.64119940127237363</v>
      </c>
    </row>
    <row r="17" spans="1:12" x14ac:dyDescent="0.3">
      <c r="A17">
        <v>-346</v>
      </c>
      <c r="D17">
        <v>0</v>
      </c>
      <c r="E17">
        <f t="shared" si="0"/>
        <v>0</v>
      </c>
      <c r="F17" s="131">
        <v>0</v>
      </c>
      <c r="G17" s="132"/>
      <c r="H17" s="132"/>
      <c r="J17" s="41">
        <v>0.1</v>
      </c>
      <c r="K17">
        <f t="shared" si="1"/>
        <v>1.1830000000000001</v>
      </c>
      <c r="L17" s="132">
        <f t="shared" si="2"/>
        <v>0.64119940127237363</v>
      </c>
    </row>
    <row r="18" spans="1:12" x14ac:dyDescent="0.3">
      <c r="A18">
        <v>-345</v>
      </c>
      <c r="D18">
        <v>0</v>
      </c>
      <c r="E18">
        <f t="shared" si="0"/>
        <v>0</v>
      </c>
      <c r="F18" s="131">
        <v>0</v>
      </c>
      <c r="G18" s="132"/>
      <c r="H18" s="132"/>
      <c r="J18" s="41">
        <v>0.1</v>
      </c>
      <c r="K18">
        <f t="shared" si="1"/>
        <v>1.1830000000000001</v>
      </c>
      <c r="L18" s="132">
        <f t="shared" si="2"/>
        <v>0.64119940127237363</v>
      </c>
    </row>
    <row r="19" spans="1:12" x14ac:dyDescent="0.3">
      <c r="A19">
        <v>-344</v>
      </c>
      <c r="D19">
        <v>0</v>
      </c>
      <c r="E19">
        <f t="shared" si="0"/>
        <v>0</v>
      </c>
      <c r="F19" s="131">
        <v>0</v>
      </c>
      <c r="G19" s="132"/>
      <c r="H19" s="132"/>
      <c r="J19" s="41">
        <v>0.1</v>
      </c>
      <c r="K19">
        <f t="shared" si="1"/>
        <v>1.1830000000000001</v>
      </c>
      <c r="L19" s="132">
        <f t="shared" si="2"/>
        <v>0.64119940127237363</v>
      </c>
    </row>
    <row r="20" spans="1:12" x14ac:dyDescent="0.3">
      <c r="A20">
        <v>-343</v>
      </c>
      <c r="D20">
        <v>0</v>
      </c>
      <c r="E20">
        <f t="shared" si="0"/>
        <v>0</v>
      </c>
      <c r="F20" s="131">
        <v>0</v>
      </c>
      <c r="G20" s="132"/>
      <c r="H20" s="132"/>
      <c r="J20" s="41">
        <v>0.1</v>
      </c>
      <c r="K20">
        <f t="shared" si="1"/>
        <v>1.1830000000000001</v>
      </c>
      <c r="L20" s="132">
        <f t="shared" si="2"/>
        <v>0.64119940127237363</v>
      </c>
    </row>
    <row r="21" spans="1:12" x14ac:dyDescent="0.3">
      <c r="A21">
        <v>-342</v>
      </c>
      <c r="D21">
        <v>0</v>
      </c>
      <c r="E21">
        <f t="shared" si="0"/>
        <v>0</v>
      </c>
      <c r="F21" s="131">
        <v>0</v>
      </c>
      <c r="G21" s="132"/>
      <c r="H21" s="132"/>
      <c r="J21" s="41">
        <v>0.1</v>
      </c>
      <c r="K21">
        <f t="shared" si="1"/>
        <v>1.1830000000000001</v>
      </c>
      <c r="L21" s="132">
        <f t="shared" si="2"/>
        <v>0.64119940127237363</v>
      </c>
    </row>
    <row r="22" spans="1:12" x14ac:dyDescent="0.3">
      <c r="A22">
        <v>-341</v>
      </c>
      <c r="D22">
        <v>0</v>
      </c>
      <c r="E22">
        <f t="shared" si="0"/>
        <v>0</v>
      </c>
      <c r="F22" s="131">
        <v>0</v>
      </c>
      <c r="G22" s="132"/>
      <c r="H22" s="132"/>
      <c r="J22" s="41">
        <v>0.1</v>
      </c>
      <c r="K22">
        <f t="shared" si="1"/>
        <v>1.1830000000000001</v>
      </c>
      <c r="L22" s="132">
        <f t="shared" si="2"/>
        <v>0.64119940127237363</v>
      </c>
    </row>
    <row r="23" spans="1:12" x14ac:dyDescent="0.3">
      <c r="A23">
        <v>-340</v>
      </c>
      <c r="D23">
        <v>0</v>
      </c>
      <c r="E23">
        <f t="shared" si="0"/>
        <v>0</v>
      </c>
      <c r="F23" s="131">
        <v>0</v>
      </c>
      <c r="G23" s="132"/>
      <c r="H23" s="132"/>
      <c r="J23" s="41">
        <v>0.1</v>
      </c>
      <c r="K23">
        <f t="shared" si="1"/>
        <v>1.1830000000000001</v>
      </c>
      <c r="L23" s="132">
        <f t="shared" si="2"/>
        <v>0.64119940127237363</v>
      </c>
    </row>
    <row r="24" spans="1:12" x14ac:dyDescent="0.3">
      <c r="A24">
        <v>-339</v>
      </c>
      <c r="D24">
        <v>0</v>
      </c>
      <c r="E24">
        <f t="shared" si="0"/>
        <v>0</v>
      </c>
      <c r="F24" s="131">
        <v>0</v>
      </c>
      <c r="G24" s="132"/>
      <c r="H24" s="132"/>
      <c r="J24" s="41">
        <v>0.1</v>
      </c>
      <c r="K24">
        <f t="shared" si="1"/>
        <v>1.1830000000000001</v>
      </c>
      <c r="L24" s="132">
        <f t="shared" si="2"/>
        <v>0.64119940127237363</v>
      </c>
    </row>
    <row r="25" spans="1:12" x14ac:dyDescent="0.3">
      <c r="A25">
        <v>-338</v>
      </c>
      <c r="D25">
        <v>0</v>
      </c>
      <c r="E25">
        <f t="shared" si="0"/>
        <v>0</v>
      </c>
      <c r="F25" s="131">
        <v>0</v>
      </c>
      <c r="G25" s="132"/>
      <c r="H25" s="132"/>
      <c r="J25" s="41">
        <v>0.1</v>
      </c>
      <c r="K25">
        <f t="shared" si="1"/>
        <v>1.1830000000000001</v>
      </c>
      <c r="L25" s="132">
        <f t="shared" si="2"/>
        <v>0.64119940127237363</v>
      </c>
    </row>
    <row r="26" spans="1:12" x14ac:dyDescent="0.3">
      <c r="A26">
        <v>-337</v>
      </c>
      <c r="D26">
        <v>0</v>
      </c>
      <c r="E26">
        <f t="shared" si="0"/>
        <v>0</v>
      </c>
      <c r="F26" s="131">
        <v>0</v>
      </c>
      <c r="G26" s="132"/>
      <c r="H26" s="132"/>
      <c r="J26" s="41">
        <v>0.1</v>
      </c>
      <c r="K26">
        <f t="shared" si="1"/>
        <v>1.1830000000000001</v>
      </c>
      <c r="L26" s="132">
        <f t="shared" si="2"/>
        <v>0.64119940127237363</v>
      </c>
    </row>
    <row r="27" spans="1:12" x14ac:dyDescent="0.3">
      <c r="A27">
        <v>-336</v>
      </c>
      <c r="D27">
        <v>0</v>
      </c>
      <c r="E27">
        <f t="shared" si="0"/>
        <v>0</v>
      </c>
      <c r="F27" s="131">
        <v>0</v>
      </c>
      <c r="G27" s="132"/>
      <c r="H27" s="132"/>
      <c r="J27" s="41">
        <v>0.1</v>
      </c>
      <c r="K27">
        <f t="shared" si="1"/>
        <v>1.1830000000000001</v>
      </c>
      <c r="L27" s="132">
        <f t="shared" si="2"/>
        <v>0.64119940127237363</v>
      </c>
    </row>
    <row r="28" spans="1:12" x14ac:dyDescent="0.3">
      <c r="A28">
        <v>-335</v>
      </c>
      <c r="D28">
        <v>0</v>
      </c>
      <c r="E28">
        <f t="shared" si="0"/>
        <v>0</v>
      </c>
      <c r="F28" s="131">
        <v>0</v>
      </c>
      <c r="G28" s="132"/>
      <c r="H28" s="132"/>
      <c r="J28" s="41">
        <v>0.1</v>
      </c>
      <c r="K28">
        <f t="shared" si="1"/>
        <v>1.1830000000000001</v>
      </c>
      <c r="L28" s="132">
        <f t="shared" si="2"/>
        <v>0.64119940127237363</v>
      </c>
    </row>
    <row r="29" spans="1:12" x14ac:dyDescent="0.3">
      <c r="A29">
        <v>-334</v>
      </c>
      <c r="D29">
        <v>0</v>
      </c>
      <c r="E29">
        <f t="shared" si="0"/>
        <v>0</v>
      </c>
      <c r="F29" s="131">
        <v>0</v>
      </c>
      <c r="G29" s="132"/>
      <c r="H29" s="132"/>
      <c r="J29" s="41">
        <v>0.1</v>
      </c>
      <c r="K29">
        <f t="shared" si="1"/>
        <v>1.1830000000000001</v>
      </c>
      <c r="L29" s="132">
        <f t="shared" si="2"/>
        <v>0.64119940127237363</v>
      </c>
    </row>
    <row r="30" spans="1:12" x14ac:dyDescent="0.3">
      <c r="A30">
        <v>-333</v>
      </c>
      <c r="D30">
        <v>0</v>
      </c>
      <c r="E30">
        <f t="shared" si="0"/>
        <v>0</v>
      </c>
      <c r="F30" s="131">
        <v>0</v>
      </c>
      <c r="G30" s="132"/>
      <c r="H30" s="132"/>
      <c r="J30" s="41">
        <v>0.1</v>
      </c>
      <c r="K30">
        <f t="shared" si="1"/>
        <v>1.1830000000000001</v>
      </c>
      <c r="L30" s="132">
        <f t="shared" si="2"/>
        <v>0.64119940127237363</v>
      </c>
    </row>
    <row r="31" spans="1:12" x14ac:dyDescent="0.3">
      <c r="A31">
        <v>-332</v>
      </c>
      <c r="D31">
        <v>0</v>
      </c>
      <c r="E31">
        <f t="shared" si="0"/>
        <v>0</v>
      </c>
      <c r="F31" s="131">
        <v>0</v>
      </c>
      <c r="G31" s="132"/>
      <c r="H31" s="132"/>
      <c r="J31" s="41">
        <v>0.1</v>
      </c>
      <c r="K31">
        <f t="shared" si="1"/>
        <v>1.1830000000000001</v>
      </c>
      <c r="L31" s="132">
        <f t="shared" si="2"/>
        <v>0.64119940127237363</v>
      </c>
    </row>
    <row r="32" spans="1:12" x14ac:dyDescent="0.3">
      <c r="A32">
        <v>-331</v>
      </c>
      <c r="D32">
        <v>0</v>
      </c>
      <c r="E32">
        <f t="shared" si="0"/>
        <v>0</v>
      </c>
      <c r="F32" s="131">
        <v>0</v>
      </c>
      <c r="G32" s="132"/>
      <c r="H32" s="132"/>
      <c r="J32" s="41">
        <v>0.1</v>
      </c>
      <c r="K32">
        <f t="shared" si="1"/>
        <v>1.1830000000000001</v>
      </c>
      <c r="L32" s="132">
        <f t="shared" si="2"/>
        <v>0.64119940127237363</v>
      </c>
    </row>
    <row r="33" spans="1:12" x14ac:dyDescent="0.3">
      <c r="A33">
        <v>-330</v>
      </c>
      <c r="D33">
        <v>0</v>
      </c>
      <c r="E33">
        <f t="shared" si="0"/>
        <v>0</v>
      </c>
      <c r="F33" s="131">
        <v>0</v>
      </c>
      <c r="G33" s="132"/>
      <c r="H33" s="132"/>
      <c r="J33" s="41">
        <v>0.1</v>
      </c>
      <c r="K33">
        <f t="shared" si="1"/>
        <v>1.1830000000000001</v>
      </c>
      <c r="L33" s="132">
        <f t="shared" si="2"/>
        <v>0.64119940127237363</v>
      </c>
    </row>
    <row r="34" spans="1:12" x14ac:dyDescent="0.3">
      <c r="A34">
        <v>-329</v>
      </c>
      <c r="D34">
        <v>0</v>
      </c>
      <c r="E34">
        <f t="shared" si="0"/>
        <v>0</v>
      </c>
      <c r="F34" s="131">
        <v>0</v>
      </c>
      <c r="G34" s="132"/>
      <c r="H34" s="132"/>
      <c r="J34" s="41">
        <v>0.11</v>
      </c>
      <c r="K34">
        <f t="shared" si="1"/>
        <v>1.3013000000000001</v>
      </c>
      <c r="L34" s="132">
        <f t="shared" si="2"/>
        <v>0.64119940127237374</v>
      </c>
    </row>
    <row r="35" spans="1:12" x14ac:dyDescent="0.3">
      <c r="A35">
        <v>-328</v>
      </c>
      <c r="D35">
        <v>0</v>
      </c>
      <c r="E35">
        <f t="shared" si="0"/>
        <v>0</v>
      </c>
      <c r="F35" s="131">
        <v>0</v>
      </c>
      <c r="G35" s="132"/>
      <c r="H35" s="132"/>
      <c r="J35" s="41">
        <v>0.11</v>
      </c>
      <c r="K35">
        <f t="shared" si="1"/>
        <v>1.3013000000000001</v>
      </c>
      <c r="L35" s="132">
        <f t="shared" si="2"/>
        <v>0.64119940127237374</v>
      </c>
    </row>
    <row r="36" spans="1:12" x14ac:dyDescent="0.3">
      <c r="A36">
        <v>-327</v>
      </c>
      <c r="D36">
        <v>0</v>
      </c>
      <c r="E36">
        <f t="shared" si="0"/>
        <v>0</v>
      </c>
      <c r="F36" s="131">
        <v>0</v>
      </c>
      <c r="G36" s="132"/>
      <c r="H36" s="132"/>
      <c r="J36" s="41">
        <v>0.11</v>
      </c>
      <c r="K36">
        <f t="shared" si="1"/>
        <v>1.3013000000000001</v>
      </c>
      <c r="L36" s="132">
        <f t="shared" si="2"/>
        <v>0.64119940127237374</v>
      </c>
    </row>
    <row r="37" spans="1:12" x14ac:dyDescent="0.3">
      <c r="A37">
        <v>-326</v>
      </c>
      <c r="D37">
        <v>0</v>
      </c>
      <c r="E37">
        <f t="shared" si="0"/>
        <v>0</v>
      </c>
      <c r="F37" s="131">
        <v>0</v>
      </c>
      <c r="G37" s="132"/>
      <c r="H37" s="132"/>
      <c r="J37" s="41">
        <v>0.11</v>
      </c>
      <c r="K37">
        <f t="shared" si="1"/>
        <v>1.3013000000000001</v>
      </c>
      <c r="L37" s="132">
        <f t="shared" si="2"/>
        <v>0.64119940127237374</v>
      </c>
    </row>
    <row r="38" spans="1:12" x14ac:dyDescent="0.3">
      <c r="A38">
        <v>-325</v>
      </c>
      <c r="D38">
        <v>0</v>
      </c>
      <c r="E38">
        <f t="shared" si="0"/>
        <v>0</v>
      </c>
      <c r="F38" s="131">
        <v>0</v>
      </c>
      <c r="G38" s="132"/>
      <c r="H38" s="132"/>
      <c r="J38" s="41">
        <v>0.11</v>
      </c>
      <c r="K38">
        <f t="shared" si="1"/>
        <v>1.3013000000000001</v>
      </c>
      <c r="L38" s="132">
        <f t="shared" si="2"/>
        <v>0.64119940127237374</v>
      </c>
    </row>
    <row r="39" spans="1:12" x14ac:dyDescent="0.3">
      <c r="A39">
        <v>-324</v>
      </c>
      <c r="D39">
        <v>0</v>
      </c>
      <c r="E39">
        <f t="shared" si="0"/>
        <v>0</v>
      </c>
      <c r="F39" s="131">
        <v>0</v>
      </c>
      <c r="G39" s="132"/>
      <c r="H39" s="132"/>
      <c r="J39" s="41">
        <v>0.11</v>
      </c>
      <c r="K39">
        <f t="shared" si="1"/>
        <v>1.3013000000000001</v>
      </c>
      <c r="L39" s="132">
        <f t="shared" si="2"/>
        <v>0.64119940127237374</v>
      </c>
    </row>
    <row r="40" spans="1:12" x14ac:dyDescent="0.3">
      <c r="A40">
        <v>-323</v>
      </c>
      <c r="D40">
        <v>0</v>
      </c>
      <c r="E40">
        <f t="shared" si="0"/>
        <v>0</v>
      </c>
      <c r="F40" s="131">
        <v>0</v>
      </c>
      <c r="G40" s="132"/>
      <c r="H40" s="132"/>
      <c r="J40" s="41">
        <v>0.11</v>
      </c>
      <c r="K40">
        <f t="shared" si="1"/>
        <v>1.3013000000000001</v>
      </c>
      <c r="L40" s="132">
        <f t="shared" si="2"/>
        <v>0.64119940127237374</v>
      </c>
    </row>
    <row r="41" spans="1:12" x14ac:dyDescent="0.3">
      <c r="A41">
        <v>-322</v>
      </c>
      <c r="D41">
        <v>0</v>
      </c>
      <c r="E41">
        <f t="shared" si="0"/>
        <v>0</v>
      </c>
      <c r="F41" s="131">
        <v>0</v>
      </c>
      <c r="G41" s="132"/>
      <c r="H41" s="132"/>
      <c r="J41" s="41">
        <v>0.11</v>
      </c>
      <c r="K41">
        <f t="shared" si="1"/>
        <v>1.3013000000000001</v>
      </c>
      <c r="L41" s="132">
        <f t="shared" si="2"/>
        <v>0.64119940127237374</v>
      </c>
    </row>
    <row r="42" spans="1:12" x14ac:dyDescent="0.3">
      <c r="A42">
        <v>-321</v>
      </c>
      <c r="D42">
        <v>0</v>
      </c>
      <c r="E42">
        <f t="shared" si="0"/>
        <v>0</v>
      </c>
      <c r="F42" s="131">
        <v>0</v>
      </c>
      <c r="G42" s="132"/>
      <c r="H42" s="132"/>
      <c r="J42" s="41">
        <v>0.11</v>
      </c>
      <c r="K42">
        <f t="shared" si="1"/>
        <v>1.3013000000000001</v>
      </c>
      <c r="L42" s="132">
        <f t="shared" si="2"/>
        <v>0.64119940127237374</v>
      </c>
    </row>
    <row r="43" spans="1:12" x14ac:dyDescent="0.3">
      <c r="A43">
        <v>-320</v>
      </c>
      <c r="D43">
        <v>0</v>
      </c>
      <c r="E43">
        <f t="shared" si="0"/>
        <v>0</v>
      </c>
      <c r="F43" s="131">
        <v>0</v>
      </c>
      <c r="G43" s="132"/>
      <c r="H43" s="132"/>
      <c r="J43" s="41">
        <v>0.11</v>
      </c>
      <c r="K43">
        <f t="shared" si="1"/>
        <v>1.3013000000000001</v>
      </c>
      <c r="L43" s="132">
        <f t="shared" si="2"/>
        <v>0.64119940127237374</v>
      </c>
    </row>
    <row r="44" spans="1:12" x14ac:dyDescent="0.3">
      <c r="A44">
        <v>-319</v>
      </c>
      <c r="D44">
        <v>0</v>
      </c>
      <c r="E44">
        <f t="shared" si="0"/>
        <v>0</v>
      </c>
      <c r="F44" s="131">
        <v>0</v>
      </c>
      <c r="G44" s="132"/>
      <c r="H44" s="132"/>
      <c r="J44" s="41">
        <v>0.11</v>
      </c>
      <c r="K44">
        <f t="shared" si="1"/>
        <v>1.3013000000000001</v>
      </c>
      <c r="L44" s="132">
        <f t="shared" si="2"/>
        <v>0.64119940127237374</v>
      </c>
    </row>
    <row r="45" spans="1:12" x14ac:dyDescent="0.3">
      <c r="A45">
        <v>-318</v>
      </c>
      <c r="D45">
        <v>0</v>
      </c>
      <c r="E45">
        <f t="shared" si="0"/>
        <v>0</v>
      </c>
      <c r="F45" s="131">
        <v>0</v>
      </c>
      <c r="G45" s="132"/>
      <c r="H45" s="132"/>
      <c r="J45" s="41">
        <v>0.11</v>
      </c>
      <c r="K45">
        <f t="shared" si="1"/>
        <v>1.3013000000000001</v>
      </c>
      <c r="L45" s="132">
        <f t="shared" si="2"/>
        <v>0.64119940127237374</v>
      </c>
    </row>
    <row r="46" spans="1:12" x14ac:dyDescent="0.3">
      <c r="A46">
        <v>-317</v>
      </c>
      <c r="D46">
        <v>0</v>
      </c>
      <c r="E46">
        <f t="shared" si="0"/>
        <v>0</v>
      </c>
      <c r="F46" s="131">
        <v>0</v>
      </c>
      <c r="G46" s="132"/>
      <c r="H46" s="132"/>
      <c r="J46" s="41">
        <v>0.11</v>
      </c>
      <c r="K46">
        <f t="shared" si="1"/>
        <v>1.3013000000000001</v>
      </c>
      <c r="L46" s="132">
        <f t="shared" si="2"/>
        <v>0.64119940127237374</v>
      </c>
    </row>
    <row r="47" spans="1:12" x14ac:dyDescent="0.3">
      <c r="A47">
        <v>-316</v>
      </c>
      <c r="D47">
        <v>0</v>
      </c>
      <c r="E47">
        <f t="shared" si="0"/>
        <v>0</v>
      </c>
      <c r="F47" s="131">
        <v>0</v>
      </c>
      <c r="G47" s="132"/>
      <c r="H47" s="132"/>
      <c r="J47" s="41">
        <v>0.11</v>
      </c>
      <c r="K47">
        <f t="shared" si="1"/>
        <v>1.3013000000000001</v>
      </c>
      <c r="L47" s="132">
        <f t="shared" si="2"/>
        <v>0.64119940127237374</v>
      </c>
    </row>
    <row r="48" spans="1:12" x14ac:dyDescent="0.3">
      <c r="A48">
        <v>-315</v>
      </c>
      <c r="D48">
        <v>0</v>
      </c>
      <c r="E48">
        <f t="shared" si="0"/>
        <v>0</v>
      </c>
      <c r="F48" s="131">
        <v>0</v>
      </c>
      <c r="G48" s="132"/>
      <c r="H48" s="132"/>
      <c r="J48" s="41">
        <v>0.11</v>
      </c>
      <c r="K48">
        <f t="shared" si="1"/>
        <v>1.3013000000000001</v>
      </c>
      <c r="L48" s="132">
        <f t="shared" si="2"/>
        <v>0.64119940127237374</v>
      </c>
    </row>
    <row r="49" spans="1:12" x14ac:dyDescent="0.3">
      <c r="A49">
        <v>-314</v>
      </c>
      <c r="D49">
        <v>0</v>
      </c>
      <c r="E49">
        <f t="shared" si="0"/>
        <v>0</v>
      </c>
      <c r="F49" s="131">
        <v>0</v>
      </c>
      <c r="G49" s="132"/>
      <c r="H49" s="132"/>
      <c r="J49" s="41">
        <v>0.11</v>
      </c>
      <c r="K49">
        <f t="shared" si="1"/>
        <v>1.3013000000000001</v>
      </c>
      <c r="L49" s="132">
        <f t="shared" si="2"/>
        <v>0.64119940127237374</v>
      </c>
    </row>
    <row r="50" spans="1:12" x14ac:dyDescent="0.3">
      <c r="A50">
        <v>-313</v>
      </c>
      <c r="D50">
        <v>0</v>
      </c>
      <c r="E50">
        <f t="shared" si="0"/>
        <v>0</v>
      </c>
      <c r="F50" s="131">
        <v>0</v>
      </c>
      <c r="G50" s="132"/>
      <c r="H50" s="132"/>
      <c r="J50" s="41">
        <v>0.11</v>
      </c>
      <c r="K50">
        <f t="shared" si="1"/>
        <v>1.3013000000000001</v>
      </c>
      <c r="L50" s="132">
        <f t="shared" si="2"/>
        <v>0.64119940127237374</v>
      </c>
    </row>
    <row r="51" spans="1:12" x14ac:dyDescent="0.3">
      <c r="A51">
        <v>-312</v>
      </c>
      <c r="D51">
        <v>0</v>
      </c>
      <c r="E51">
        <f t="shared" si="0"/>
        <v>0</v>
      </c>
      <c r="F51" s="131">
        <v>0</v>
      </c>
      <c r="G51" s="132"/>
      <c r="H51" s="132"/>
      <c r="J51" s="41">
        <v>0.11</v>
      </c>
      <c r="K51">
        <f t="shared" si="1"/>
        <v>1.3013000000000001</v>
      </c>
      <c r="L51" s="132">
        <f t="shared" si="2"/>
        <v>0.64119940127237374</v>
      </c>
    </row>
    <row r="52" spans="1:12" x14ac:dyDescent="0.3">
      <c r="A52">
        <v>-311</v>
      </c>
      <c r="D52">
        <v>0</v>
      </c>
      <c r="E52">
        <f t="shared" si="0"/>
        <v>0</v>
      </c>
      <c r="F52" s="131">
        <v>0</v>
      </c>
      <c r="G52" s="132"/>
      <c r="H52" s="132"/>
      <c r="J52" s="41">
        <v>0.11</v>
      </c>
      <c r="K52">
        <f t="shared" si="1"/>
        <v>1.3013000000000001</v>
      </c>
      <c r="L52" s="132">
        <f t="shared" si="2"/>
        <v>0.64119940127237374</v>
      </c>
    </row>
    <row r="53" spans="1:12" x14ac:dyDescent="0.3">
      <c r="A53">
        <v>-310</v>
      </c>
      <c r="D53">
        <v>0</v>
      </c>
      <c r="E53">
        <f t="shared" si="0"/>
        <v>0</v>
      </c>
      <c r="F53" s="131">
        <v>0</v>
      </c>
      <c r="G53" s="132"/>
      <c r="H53" s="132"/>
      <c r="J53" s="41">
        <v>0.11</v>
      </c>
      <c r="K53">
        <f t="shared" si="1"/>
        <v>1.3013000000000001</v>
      </c>
      <c r="L53" s="132">
        <f t="shared" si="2"/>
        <v>0.64119940127237374</v>
      </c>
    </row>
    <row r="54" spans="1:12" x14ac:dyDescent="0.3">
      <c r="A54">
        <v>-309</v>
      </c>
      <c r="D54">
        <v>0</v>
      </c>
      <c r="E54">
        <f t="shared" si="0"/>
        <v>0</v>
      </c>
      <c r="F54" s="131">
        <v>0</v>
      </c>
      <c r="G54" s="132"/>
      <c r="H54" s="132"/>
      <c r="J54" s="41">
        <v>0.11</v>
      </c>
      <c r="K54">
        <f t="shared" si="1"/>
        <v>1.3013000000000001</v>
      </c>
      <c r="L54" s="132">
        <f t="shared" si="2"/>
        <v>0.64119940127237374</v>
      </c>
    </row>
    <row r="55" spans="1:12" x14ac:dyDescent="0.3">
      <c r="A55">
        <v>-308</v>
      </c>
      <c r="D55">
        <v>0</v>
      </c>
      <c r="E55">
        <f t="shared" si="0"/>
        <v>0</v>
      </c>
      <c r="F55" s="131">
        <v>0</v>
      </c>
      <c r="G55" s="132"/>
      <c r="H55" s="132"/>
      <c r="J55" s="41">
        <v>0.11</v>
      </c>
      <c r="K55">
        <f t="shared" si="1"/>
        <v>1.3013000000000001</v>
      </c>
      <c r="L55" s="132">
        <f t="shared" si="2"/>
        <v>0.64119940127237374</v>
      </c>
    </row>
    <row r="56" spans="1:12" x14ac:dyDescent="0.3">
      <c r="A56">
        <v>-307</v>
      </c>
      <c r="D56">
        <v>0</v>
      </c>
      <c r="E56">
        <f t="shared" si="0"/>
        <v>0</v>
      </c>
      <c r="F56" s="131">
        <v>0</v>
      </c>
      <c r="G56" s="132"/>
      <c r="H56" s="132"/>
      <c r="J56" s="41">
        <v>0.11</v>
      </c>
      <c r="K56">
        <f t="shared" si="1"/>
        <v>1.3013000000000001</v>
      </c>
      <c r="L56" s="132">
        <f t="shared" si="2"/>
        <v>0.64119940127237374</v>
      </c>
    </row>
    <row r="57" spans="1:12" x14ac:dyDescent="0.3">
      <c r="A57">
        <v>-306</v>
      </c>
      <c r="D57">
        <v>0</v>
      </c>
      <c r="E57">
        <f t="shared" si="0"/>
        <v>0</v>
      </c>
      <c r="F57" s="131">
        <v>0</v>
      </c>
      <c r="G57" s="132"/>
      <c r="H57" s="132"/>
      <c r="J57" s="41">
        <v>0.11</v>
      </c>
      <c r="K57">
        <f t="shared" si="1"/>
        <v>1.3013000000000001</v>
      </c>
      <c r="L57" s="132">
        <f t="shared" si="2"/>
        <v>0.64119940127237374</v>
      </c>
    </row>
    <row r="58" spans="1:12" x14ac:dyDescent="0.3">
      <c r="A58">
        <v>-305</v>
      </c>
      <c r="D58">
        <v>0</v>
      </c>
      <c r="E58">
        <f t="shared" si="0"/>
        <v>0</v>
      </c>
      <c r="F58" s="131">
        <v>0</v>
      </c>
      <c r="G58" s="132"/>
      <c r="H58" s="132"/>
      <c r="J58" s="41">
        <v>0.11</v>
      </c>
      <c r="K58">
        <f t="shared" si="1"/>
        <v>1.3013000000000001</v>
      </c>
      <c r="L58" s="132">
        <f t="shared" si="2"/>
        <v>0.64119940127237374</v>
      </c>
    </row>
    <row r="59" spans="1:12" x14ac:dyDescent="0.3">
      <c r="A59">
        <v>-304</v>
      </c>
      <c r="D59">
        <v>0</v>
      </c>
      <c r="E59">
        <f t="shared" si="0"/>
        <v>0</v>
      </c>
      <c r="F59" s="131">
        <v>0</v>
      </c>
      <c r="G59" s="132"/>
      <c r="H59" s="132"/>
      <c r="J59" s="41">
        <v>0.11</v>
      </c>
      <c r="K59">
        <f t="shared" si="1"/>
        <v>1.3013000000000001</v>
      </c>
      <c r="L59" s="132">
        <f t="shared" si="2"/>
        <v>0.64119940127237374</v>
      </c>
    </row>
    <row r="60" spans="1:12" x14ac:dyDescent="0.3">
      <c r="A60">
        <v>-303</v>
      </c>
      <c r="D60">
        <v>0</v>
      </c>
      <c r="E60">
        <f t="shared" si="0"/>
        <v>0</v>
      </c>
      <c r="F60" s="131">
        <v>0</v>
      </c>
      <c r="G60" s="132"/>
      <c r="H60" s="132"/>
      <c r="J60" s="41">
        <v>0.11</v>
      </c>
      <c r="K60">
        <f t="shared" si="1"/>
        <v>1.3013000000000001</v>
      </c>
      <c r="L60" s="132">
        <f t="shared" si="2"/>
        <v>0.64119940127237374</v>
      </c>
    </row>
    <row r="61" spans="1:12" x14ac:dyDescent="0.3">
      <c r="A61">
        <v>-302</v>
      </c>
      <c r="D61">
        <v>0</v>
      </c>
      <c r="E61">
        <f t="shared" si="0"/>
        <v>0</v>
      </c>
      <c r="F61" s="131">
        <v>0</v>
      </c>
      <c r="G61" s="132"/>
      <c r="H61" s="132"/>
      <c r="J61" s="41">
        <v>0.11</v>
      </c>
      <c r="K61">
        <f t="shared" si="1"/>
        <v>1.3013000000000001</v>
      </c>
      <c r="L61" s="132">
        <f t="shared" si="2"/>
        <v>0.64119940127237374</v>
      </c>
    </row>
    <row r="62" spans="1:12" x14ac:dyDescent="0.3">
      <c r="A62">
        <v>-301</v>
      </c>
      <c r="D62">
        <v>0</v>
      </c>
      <c r="E62">
        <f t="shared" si="0"/>
        <v>0</v>
      </c>
      <c r="F62" s="131">
        <v>0</v>
      </c>
      <c r="G62" s="132"/>
      <c r="H62" s="132"/>
      <c r="J62" s="41">
        <v>0.11</v>
      </c>
      <c r="K62">
        <f t="shared" si="1"/>
        <v>1.3013000000000001</v>
      </c>
      <c r="L62" s="132">
        <f t="shared" si="2"/>
        <v>0.64119940127237374</v>
      </c>
    </row>
    <row r="63" spans="1:12" x14ac:dyDescent="0.3">
      <c r="A63">
        <v>-300</v>
      </c>
      <c r="D63">
        <v>0</v>
      </c>
      <c r="E63">
        <f t="shared" si="0"/>
        <v>0</v>
      </c>
      <c r="F63" s="131">
        <v>0</v>
      </c>
      <c r="G63" s="132"/>
      <c r="H63" s="132"/>
      <c r="J63" s="41">
        <v>0.11</v>
      </c>
      <c r="K63">
        <f t="shared" si="1"/>
        <v>1.3013000000000001</v>
      </c>
      <c r="L63" s="132">
        <f t="shared" si="2"/>
        <v>0.64119940127237374</v>
      </c>
    </row>
    <row r="64" spans="1:12" x14ac:dyDescent="0.3">
      <c r="A64">
        <v>-299</v>
      </c>
      <c r="D64">
        <v>0</v>
      </c>
      <c r="E64">
        <f t="shared" si="0"/>
        <v>0</v>
      </c>
      <c r="F64" s="131">
        <v>0</v>
      </c>
      <c r="G64" s="132"/>
      <c r="H64" s="132"/>
      <c r="J64" s="41">
        <v>0.11</v>
      </c>
      <c r="K64">
        <f t="shared" si="1"/>
        <v>1.3013000000000001</v>
      </c>
      <c r="L64" s="132">
        <f t="shared" si="2"/>
        <v>0.64119940127237374</v>
      </c>
    </row>
    <row r="65" spans="1:12" x14ac:dyDescent="0.3">
      <c r="A65">
        <v>-298</v>
      </c>
      <c r="D65">
        <v>0</v>
      </c>
      <c r="E65">
        <f t="shared" si="0"/>
        <v>0</v>
      </c>
      <c r="F65" s="131">
        <v>0</v>
      </c>
      <c r="G65" s="132"/>
      <c r="H65" s="132"/>
      <c r="J65" s="41">
        <v>0.11</v>
      </c>
      <c r="K65">
        <f t="shared" si="1"/>
        <v>1.3013000000000001</v>
      </c>
      <c r="L65" s="132">
        <f t="shared" si="2"/>
        <v>0.64119940127237374</v>
      </c>
    </row>
    <row r="66" spans="1:12" x14ac:dyDescent="0.3">
      <c r="A66">
        <v>-297</v>
      </c>
      <c r="D66">
        <v>0</v>
      </c>
      <c r="E66">
        <f t="shared" si="0"/>
        <v>0</v>
      </c>
      <c r="F66" s="131">
        <v>0</v>
      </c>
      <c r="G66" s="132"/>
      <c r="H66" s="132"/>
      <c r="J66" s="41">
        <v>0.11</v>
      </c>
      <c r="K66">
        <f t="shared" si="1"/>
        <v>1.3013000000000001</v>
      </c>
      <c r="L66" s="132">
        <f t="shared" si="2"/>
        <v>0.64119940127237374</v>
      </c>
    </row>
    <row r="67" spans="1:12" x14ac:dyDescent="0.3">
      <c r="A67">
        <v>-296</v>
      </c>
      <c r="D67">
        <v>0</v>
      </c>
      <c r="E67">
        <f t="shared" ref="E67:E130" si="3">$C$2+((D67-$B$2)/($B$3-$B$2))*($C$3-$C$2)</f>
        <v>0</v>
      </c>
      <c r="F67" s="131">
        <v>0</v>
      </c>
      <c r="G67" s="132"/>
      <c r="H67" s="132"/>
      <c r="J67" s="41">
        <v>0.11</v>
      </c>
      <c r="K67">
        <f t="shared" si="1"/>
        <v>1.3013000000000001</v>
      </c>
      <c r="L67" s="132">
        <f t="shared" si="2"/>
        <v>0.64119940127237374</v>
      </c>
    </row>
    <row r="68" spans="1:12" x14ac:dyDescent="0.3">
      <c r="A68">
        <v>-295</v>
      </c>
      <c r="D68">
        <v>0</v>
      </c>
      <c r="E68">
        <f t="shared" si="3"/>
        <v>0</v>
      </c>
      <c r="F68" s="131">
        <v>0</v>
      </c>
      <c r="G68" s="132"/>
      <c r="H68" s="132"/>
      <c r="J68" s="41">
        <v>0.11</v>
      </c>
      <c r="K68">
        <f t="shared" ref="K68:K131" si="4">$I$2+((J68-$H$2)/($H$3-$H$2))*($I$3-$I$2)</f>
        <v>1.3013000000000001</v>
      </c>
      <c r="L68" s="132">
        <f t="shared" ref="L68:L131" si="5">(K68/1000)/((2*PI()*($I$12/1000)*(J68/1000))*SQRT((2*$I$13)/($I$14)))</f>
        <v>0.64119940127237374</v>
      </c>
    </row>
    <row r="69" spans="1:12" x14ac:dyDescent="0.3">
      <c r="A69">
        <v>-294</v>
      </c>
      <c r="D69">
        <v>0</v>
      </c>
      <c r="E69">
        <f t="shared" si="3"/>
        <v>0</v>
      </c>
      <c r="F69" s="131">
        <v>0</v>
      </c>
      <c r="G69" s="132"/>
      <c r="H69" s="132"/>
      <c r="J69" s="41">
        <v>0.11</v>
      </c>
      <c r="K69">
        <f t="shared" si="4"/>
        <v>1.3013000000000001</v>
      </c>
      <c r="L69" s="132">
        <f t="shared" si="5"/>
        <v>0.64119940127237374</v>
      </c>
    </row>
    <row r="70" spans="1:12" x14ac:dyDescent="0.3">
      <c r="A70">
        <v>-293</v>
      </c>
      <c r="D70">
        <v>0</v>
      </c>
      <c r="E70">
        <f t="shared" si="3"/>
        <v>0</v>
      </c>
      <c r="F70" s="131">
        <v>0</v>
      </c>
      <c r="G70" s="132"/>
      <c r="H70" s="132"/>
      <c r="J70" s="41">
        <v>0.11</v>
      </c>
      <c r="K70">
        <f t="shared" si="4"/>
        <v>1.3013000000000001</v>
      </c>
      <c r="L70" s="132">
        <f t="shared" si="5"/>
        <v>0.64119940127237374</v>
      </c>
    </row>
    <row r="71" spans="1:12" x14ac:dyDescent="0.3">
      <c r="A71">
        <v>-292</v>
      </c>
      <c r="D71">
        <v>0</v>
      </c>
      <c r="E71">
        <f t="shared" si="3"/>
        <v>0</v>
      </c>
      <c r="F71" s="131">
        <v>0</v>
      </c>
      <c r="G71" s="132"/>
      <c r="H71" s="132"/>
      <c r="J71" s="41">
        <v>0.11</v>
      </c>
      <c r="K71">
        <f t="shared" si="4"/>
        <v>1.3013000000000001</v>
      </c>
      <c r="L71" s="132">
        <f t="shared" si="5"/>
        <v>0.64119940127237374</v>
      </c>
    </row>
    <row r="72" spans="1:12" x14ac:dyDescent="0.3">
      <c r="A72">
        <v>-291</v>
      </c>
      <c r="D72">
        <v>0</v>
      </c>
      <c r="E72">
        <f t="shared" si="3"/>
        <v>0</v>
      </c>
      <c r="F72" s="131">
        <v>0</v>
      </c>
      <c r="G72" s="132"/>
      <c r="H72" s="132"/>
      <c r="J72" s="41">
        <v>0.11</v>
      </c>
      <c r="K72">
        <f t="shared" si="4"/>
        <v>1.3013000000000001</v>
      </c>
      <c r="L72" s="132">
        <f t="shared" si="5"/>
        <v>0.64119940127237374</v>
      </c>
    </row>
    <row r="73" spans="1:12" x14ac:dyDescent="0.3">
      <c r="A73">
        <v>-290</v>
      </c>
      <c r="D73">
        <v>0</v>
      </c>
      <c r="E73">
        <f t="shared" si="3"/>
        <v>0</v>
      </c>
      <c r="F73" s="131">
        <v>0</v>
      </c>
      <c r="G73" s="132"/>
      <c r="H73" s="132"/>
      <c r="J73" s="41">
        <v>0.11</v>
      </c>
      <c r="K73">
        <f t="shared" si="4"/>
        <v>1.3013000000000001</v>
      </c>
      <c r="L73" s="132">
        <f t="shared" si="5"/>
        <v>0.64119940127237374</v>
      </c>
    </row>
    <row r="74" spans="1:12" x14ac:dyDescent="0.3">
      <c r="A74">
        <v>-289</v>
      </c>
      <c r="D74">
        <v>0</v>
      </c>
      <c r="E74">
        <f t="shared" si="3"/>
        <v>0</v>
      </c>
      <c r="F74" s="131">
        <v>0</v>
      </c>
      <c r="G74" s="132"/>
      <c r="H74" s="132"/>
      <c r="J74" s="41">
        <v>0.11</v>
      </c>
      <c r="K74">
        <f t="shared" si="4"/>
        <v>1.3013000000000001</v>
      </c>
      <c r="L74" s="132">
        <f t="shared" si="5"/>
        <v>0.64119940127237374</v>
      </c>
    </row>
    <row r="75" spans="1:12" x14ac:dyDescent="0.3">
      <c r="A75">
        <v>-288</v>
      </c>
      <c r="D75">
        <v>0</v>
      </c>
      <c r="E75">
        <f t="shared" si="3"/>
        <v>0</v>
      </c>
      <c r="F75" s="131">
        <v>0</v>
      </c>
      <c r="G75" s="132"/>
      <c r="H75" s="132"/>
      <c r="J75" s="41">
        <v>0.11</v>
      </c>
      <c r="K75">
        <f t="shared" si="4"/>
        <v>1.3013000000000001</v>
      </c>
      <c r="L75" s="132">
        <f t="shared" si="5"/>
        <v>0.64119940127237374</v>
      </c>
    </row>
    <row r="76" spans="1:12" x14ac:dyDescent="0.3">
      <c r="A76">
        <v>-287</v>
      </c>
      <c r="D76">
        <v>0</v>
      </c>
      <c r="E76">
        <f t="shared" si="3"/>
        <v>0</v>
      </c>
      <c r="F76" s="131">
        <v>0</v>
      </c>
      <c r="G76" s="132"/>
      <c r="H76" s="132"/>
      <c r="J76" s="41">
        <v>0.11</v>
      </c>
      <c r="K76">
        <f t="shared" si="4"/>
        <v>1.3013000000000001</v>
      </c>
      <c r="L76" s="132">
        <f t="shared" si="5"/>
        <v>0.64119940127237374</v>
      </c>
    </row>
    <row r="77" spans="1:12" x14ac:dyDescent="0.3">
      <c r="A77">
        <v>-286</v>
      </c>
      <c r="D77">
        <v>0</v>
      </c>
      <c r="E77">
        <f t="shared" si="3"/>
        <v>0</v>
      </c>
      <c r="F77" s="131">
        <v>0</v>
      </c>
      <c r="G77" s="132"/>
      <c r="H77" s="132"/>
      <c r="J77" s="41">
        <v>0.11</v>
      </c>
      <c r="K77">
        <f t="shared" si="4"/>
        <v>1.3013000000000001</v>
      </c>
      <c r="L77" s="132">
        <f t="shared" si="5"/>
        <v>0.64119940127237374</v>
      </c>
    </row>
    <row r="78" spans="1:12" x14ac:dyDescent="0.3">
      <c r="A78">
        <v>-285</v>
      </c>
      <c r="D78">
        <v>0</v>
      </c>
      <c r="E78">
        <f t="shared" si="3"/>
        <v>0</v>
      </c>
      <c r="F78" s="131">
        <v>0</v>
      </c>
      <c r="G78" s="132"/>
      <c r="H78" s="132"/>
      <c r="J78" s="41">
        <v>0.11</v>
      </c>
      <c r="K78">
        <f t="shared" si="4"/>
        <v>1.3013000000000001</v>
      </c>
      <c r="L78" s="132">
        <f t="shared" si="5"/>
        <v>0.64119940127237374</v>
      </c>
    </row>
    <row r="79" spans="1:12" x14ac:dyDescent="0.3">
      <c r="A79">
        <v>-284</v>
      </c>
      <c r="D79">
        <v>0</v>
      </c>
      <c r="E79">
        <f t="shared" si="3"/>
        <v>0</v>
      </c>
      <c r="F79" s="131">
        <v>0</v>
      </c>
      <c r="G79" s="132"/>
      <c r="H79" s="132"/>
      <c r="J79" s="41">
        <v>0.11</v>
      </c>
      <c r="K79">
        <f t="shared" si="4"/>
        <v>1.3013000000000001</v>
      </c>
      <c r="L79" s="132">
        <f t="shared" si="5"/>
        <v>0.64119940127237374</v>
      </c>
    </row>
    <row r="80" spans="1:12" x14ac:dyDescent="0.3">
      <c r="A80">
        <v>-283</v>
      </c>
      <c r="D80">
        <v>0</v>
      </c>
      <c r="E80">
        <f t="shared" si="3"/>
        <v>0</v>
      </c>
      <c r="F80" s="131">
        <v>0</v>
      </c>
      <c r="G80" s="132"/>
      <c r="H80" s="132"/>
      <c r="J80" s="41">
        <v>0.11</v>
      </c>
      <c r="K80">
        <f t="shared" si="4"/>
        <v>1.3013000000000001</v>
      </c>
      <c r="L80" s="132">
        <f t="shared" si="5"/>
        <v>0.64119940127237374</v>
      </c>
    </row>
    <row r="81" spans="1:12" x14ac:dyDescent="0.3">
      <c r="A81">
        <v>-282</v>
      </c>
      <c r="D81">
        <v>0</v>
      </c>
      <c r="E81">
        <f t="shared" si="3"/>
        <v>0</v>
      </c>
      <c r="F81" s="131">
        <v>0</v>
      </c>
      <c r="G81" s="132"/>
      <c r="H81" s="132"/>
      <c r="J81" s="41">
        <v>0.11</v>
      </c>
      <c r="K81">
        <f t="shared" si="4"/>
        <v>1.3013000000000001</v>
      </c>
      <c r="L81" s="132">
        <f t="shared" si="5"/>
        <v>0.64119940127237374</v>
      </c>
    </row>
    <row r="82" spans="1:12" x14ac:dyDescent="0.3">
      <c r="A82">
        <v>-281</v>
      </c>
      <c r="D82">
        <v>0</v>
      </c>
      <c r="E82">
        <f t="shared" si="3"/>
        <v>0</v>
      </c>
      <c r="F82" s="131">
        <v>0</v>
      </c>
      <c r="G82" s="132"/>
      <c r="H82" s="132"/>
      <c r="J82" s="41">
        <v>0.11</v>
      </c>
      <c r="K82">
        <f t="shared" si="4"/>
        <v>1.3013000000000001</v>
      </c>
      <c r="L82" s="132">
        <f t="shared" si="5"/>
        <v>0.64119940127237374</v>
      </c>
    </row>
    <row r="83" spans="1:12" x14ac:dyDescent="0.3">
      <c r="A83">
        <v>-280</v>
      </c>
      <c r="D83">
        <v>0</v>
      </c>
      <c r="E83">
        <f t="shared" si="3"/>
        <v>0</v>
      </c>
      <c r="F83" s="131">
        <v>0</v>
      </c>
      <c r="G83" s="132"/>
      <c r="H83" s="132"/>
      <c r="J83" s="41">
        <v>0.11</v>
      </c>
      <c r="K83">
        <f t="shared" si="4"/>
        <v>1.3013000000000001</v>
      </c>
      <c r="L83" s="132">
        <f t="shared" si="5"/>
        <v>0.64119940127237374</v>
      </c>
    </row>
    <row r="84" spans="1:12" x14ac:dyDescent="0.3">
      <c r="A84">
        <v>-279</v>
      </c>
      <c r="D84">
        <v>0</v>
      </c>
      <c r="E84">
        <f t="shared" si="3"/>
        <v>0</v>
      </c>
      <c r="F84" s="131">
        <v>0</v>
      </c>
      <c r="G84" s="132"/>
      <c r="H84" s="132"/>
      <c r="J84" s="41">
        <v>0.11</v>
      </c>
      <c r="K84">
        <f t="shared" si="4"/>
        <v>1.3013000000000001</v>
      </c>
      <c r="L84" s="132">
        <f t="shared" si="5"/>
        <v>0.64119940127237374</v>
      </c>
    </row>
    <row r="85" spans="1:12" x14ac:dyDescent="0.3">
      <c r="A85">
        <v>-278</v>
      </c>
      <c r="D85">
        <v>0</v>
      </c>
      <c r="E85">
        <f t="shared" si="3"/>
        <v>0</v>
      </c>
      <c r="F85" s="131">
        <v>0</v>
      </c>
      <c r="G85" s="132"/>
      <c r="H85" s="132"/>
      <c r="J85" s="41">
        <v>0.11</v>
      </c>
      <c r="K85">
        <f t="shared" si="4"/>
        <v>1.3013000000000001</v>
      </c>
      <c r="L85" s="132">
        <f t="shared" si="5"/>
        <v>0.64119940127237374</v>
      </c>
    </row>
    <row r="86" spans="1:12" x14ac:dyDescent="0.3">
      <c r="A86">
        <v>-277</v>
      </c>
      <c r="D86">
        <v>0</v>
      </c>
      <c r="E86">
        <f t="shared" si="3"/>
        <v>0</v>
      </c>
      <c r="F86" s="131">
        <v>0</v>
      </c>
      <c r="G86" s="132"/>
      <c r="H86" s="132"/>
      <c r="J86" s="41">
        <v>0.11</v>
      </c>
      <c r="K86">
        <f t="shared" si="4"/>
        <v>1.3013000000000001</v>
      </c>
      <c r="L86" s="132">
        <f t="shared" si="5"/>
        <v>0.64119940127237374</v>
      </c>
    </row>
    <row r="87" spans="1:12" x14ac:dyDescent="0.3">
      <c r="A87">
        <v>-276</v>
      </c>
      <c r="D87">
        <v>0</v>
      </c>
      <c r="E87">
        <f t="shared" si="3"/>
        <v>0</v>
      </c>
      <c r="F87" s="131">
        <v>0</v>
      </c>
      <c r="G87" s="132"/>
      <c r="H87" s="132"/>
      <c r="J87" s="41">
        <v>0.11</v>
      </c>
      <c r="K87">
        <f t="shared" si="4"/>
        <v>1.3013000000000001</v>
      </c>
      <c r="L87" s="132">
        <f t="shared" si="5"/>
        <v>0.64119940127237374</v>
      </c>
    </row>
    <row r="88" spans="1:12" x14ac:dyDescent="0.3">
      <c r="A88">
        <v>-275</v>
      </c>
      <c r="D88">
        <v>0</v>
      </c>
      <c r="E88">
        <f t="shared" si="3"/>
        <v>0</v>
      </c>
      <c r="F88" s="131">
        <v>0</v>
      </c>
      <c r="G88" s="132"/>
      <c r="H88" s="132"/>
      <c r="J88" s="41">
        <v>0.11</v>
      </c>
      <c r="K88">
        <f t="shared" si="4"/>
        <v>1.3013000000000001</v>
      </c>
      <c r="L88" s="132">
        <f t="shared" si="5"/>
        <v>0.64119940127237374</v>
      </c>
    </row>
    <row r="89" spans="1:12" x14ac:dyDescent="0.3">
      <c r="A89">
        <v>-274</v>
      </c>
      <c r="D89">
        <v>0</v>
      </c>
      <c r="E89">
        <f t="shared" si="3"/>
        <v>0</v>
      </c>
      <c r="F89" s="131">
        <v>0</v>
      </c>
      <c r="G89" s="132"/>
      <c r="H89" s="132"/>
      <c r="J89" s="41">
        <v>0.11</v>
      </c>
      <c r="K89">
        <f t="shared" si="4"/>
        <v>1.3013000000000001</v>
      </c>
      <c r="L89" s="132">
        <f t="shared" si="5"/>
        <v>0.64119940127237374</v>
      </c>
    </row>
    <row r="90" spans="1:12" x14ac:dyDescent="0.3">
      <c r="A90">
        <v>-273</v>
      </c>
      <c r="D90">
        <v>0</v>
      </c>
      <c r="E90">
        <f t="shared" si="3"/>
        <v>0</v>
      </c>
      <c r="F90" s="131">
        <v>0</v>
      </c>
      <c r="G90" s="132"/>
      <c r="H90" s="132"/>
      <c r="J90" s="41">
        <v>0.11</v>
      </c>
      <c r="K90">
        <f t="shared" si="4"/>
        <v>1.3013000000000001</v>
      </c>
      <c r="L90" s="132">
        <f t="shared" si="5"/>
        <v>0.64119940127237374</v>
      </c>
    </row>
    <row r="91" spans="1:12" x14ac:dyDescent="0.3">
      <c r="A91">
        <v>-272</v>
      </c>
      <c r="D91">
        <v>0</v>
      </c>
      <c r="E91">
        <f t="shared" si="3"/>
        <v>0</v>
      </c>
      <c r="F91" s="131">
        <v>0</v>
      </c>
      <c r="G91" s="132"/>
      <c r="H91" s="132"/>
      <c r="J91" s="41">
        <v>0.11</v>
      </c>
      <c r="K91">
        <f t="shared" si="4"/>
        <v>1.3013000000000001</v>
      </c>
      <c r="L91" s="132">
        <f t="shared" si="5"/>
        <v>0.64119940127237374</v>
      </c>
    </row>
    <row r="92" spans="1:12" x14ac:dyDescent="0.3">
      <c r="A92">
        <v>-271</v>
      </c>
      <c r="D92">
        <v>0</v>
      </c>
      <c r="E92">
        <f t="shared" si="3"/>
        <v>0</v>
      </c>
      <c r="F92" s="131">
        <v>0</v>
      </c>
      <c r="G92" s="132"/>
      <c r="H92" s="132"/>
      <c r="J92" s="41">
        <v>0.11</v>
      </c>
      <c r="K92">
        <f t="shared" si="4"/>
        <v>1.3013000000000001</v>
      </c>
      <c r="L92" s="132">
        <f t="shared" si="5"/>
        <v>0.64119940127237374</v>
      </c>
    </row>
    <row r="93" spans="1:12" x14ac:dyDescent="0.3">
      <c r="A93">
        <v>-270</v>
      </c>
      <c r="D93">
        <v>0</v>
      </c>
      <c r="E93">
        <f t="shared" si="3"/>
        <v>0</v>
      </c>
      <c r="F93" s="131">
        <v>0</v>
      </c>
      <c r="G93" s="132"/>
      <c r="H93" s="132"/>
      <c r="J93" s="41">
        <v>0.11</v>
      </c>
      <c r="K93">
        <f t="shared" si="4"/>
        <v>1.3013000000000001</v>
      </c>
      <c r="L93" s="132">
        <f t="shared" si="5"/>
        <v>0.64119940127237374</v>
      </c>
    </row>
    <row r="94" spans="1:12" x14ac:dyDescent="0.3">
      <c r="A94">
        <v>-269</v>
      </c>
      <c r="D94">
        <v>0</v>
      </c>
      <c r="E94">
        <f t="shared" si="3"/>
        <v>0</v>
      </c>
      <c r="F94" s="131">
        <v>0</v>
      </c>
      <c r="G94" s="132"/>
      <c r="H94" s="132"/>
      <c r="J94" s="41">
        <v>0.11</v>
      </c>
      <c r="K94">
        <f t="shared" si="4"/>
        <v>1.3013000000000001</v>
      </c>
      <c r="L94" s="132">
        <f t="shared" si="5"/>
        <v>0.64119940127237374</v>
      </c>
    </row>
    <row r="95" spans="1:12" x14ac:dyDescent="0.3">
      <c r="A95">
        <v>-268</v>
      </c>
      <c r="D95">
        <v>0</v>
      </c>
      <c r="E95">
        <f t="shared" si="3"/>
        <v>0</v>
      </c>
      <c r="F95" s="131">
        <v>0</v>
      </c>
      <c r="G95" s="132"/>
      <c r="H95" s="132"/>
      <c r="J95" s="41">
        <v>0.11</v>
      </c>
      <c r="K95">
        <f t="shared" si="4"/>
        <v>1.3013000000000001</v>
      </c>
      <c r="L95" s="132">
        <f t="shared" si="5"/>
        <v>0.64119940127237374</v>
      </c>
    </row>
    <row r="96" spans="1:12" x14ac:dyDescent="0.3">
      <c r="A96">
        <v>-267</v>
      </c>
      <c r="D96">
        <v>0</v>
      </c>
      <c r="E96">
        <f t="shared" si="3"/>
        <v>0</v>
      </c>
      <c r="F96" s="131">
        <v>0</v>
      </c>
      <c r="G96" s="132"/>
      <c r="H96" s="132"/>
      <c r="J96" s="41">
        <v>0.11</v>
      </c>
      <c r="K96">
        <f t="shared" si="4"/>
        <v>1.3013000000000001</v>
      </c>
      <c r="L96" s="132">
        <f t="shared" si="5"/>
        <v>0.64119940127237374</v>
      </c>
    </row>
    <row r="97" spans="1:12" x14ac:dyDescent="0.3">
      <c r="A97">
        <v>-266</v>
      </c>
      <c r="D97">
        <v>0</v>
      </c>
      <c r="E97">
        <f t="shared" si="3"/>
        <v>0</v>
      </c>
      <c r="F97" s="131">
        <v>0</v>
      </c>
      <c r="G97" s="132"/>
      <c r="H97" s="132"/>
      <c r="J97" s="41">
        <v>0.11</v>
      </c>
      <c r="K97">
        <f t="shared" si="4"/>
        <v>1.3013000000000001</v>
      </c>
      <c r="L97" s="132">
        <f t="shared" si="5"/>
        <v>0.64119940127237374</v>
      </c>
    </row>
    <row r="98" spans="1:12" x14ac:dyDescent="0.3">
      <c r="A98">
        <v>-265</v>
      </c>
      <c r="D98">
        <v>0</v>
      </c>
      <c r="E98">
        <f t="shared" si="3"/>
        <v>0</v>
      </c>
      <c r="F98" s="131">
        <v>0</v>
      </c>
      <c r="G98" s="132"/>
      <c r="H98" s="132"/>
      <c r="J98" s="41">
        <v>0.12</v>
      </c>
      <c r="K98">
        <f t="shared" si="4"/>
        <v>1.4196000000000002</v>
      </c>
      <c r="L98" s="132">
        <f t="shared" si="5"/>
        <v>0.64119940127237385</v>
      </c>
    </row>
    <row r="99" spans="1:12" x14ac:dyDescent="0.3">
      <c r="A99">
        <v>-264</v>
      </c>
      <c r="D99">
        <v>0</v>
      </c>
      <c r="E99">
        <f t="shared" si="3"/>
        <v>0</v>
      </c>
      <c r="F99" s="131">
        <v>0</v>
      </c>
      <c r="G99" s="132"/>
      <c r="H99" s="132"/>
      <c r="J99" s="41">
        <v>0.12</v>
      </c>
      <c r="K99">
        <f t="shared" si="4"/>
        <v>1.4196000000000002</v>
      </c>
      <c r="L99" s="132">
        <f t="shared" si="5"/>
        <v>0.64119940127237385</v>
      </c>
    </row>
    <row r="100" spans="1:12" x14ac:dyDescent="0.3">
      <c r="A100">
        <v>-263</v>
      </c>
      <c r="D100">
        <v>0</v>
      </c>
      <c r="E100">
        <f t="shared" si="3"/>
        <v>0</v>
      </c>
      <c r="F100" s="131">
        <v>0</v>
      </c>
      <c r="G100" s="132"/>
      <c r="H100" s="132"/>
      <c r="J100" s="41">
        <v>0.13</v>
      </c>
      <c r="K100">
        <f t="shared" si="4"/>
        <v>1.5379</v>
      </c>
      <c r="L100" s="132">
        <f t="shared" si="5"/>
        <v>0.64119940127237351</v>
      </c>
    </row>
    <row r="101" spans="1:12" x14ac:dyDescent="0.3">
      <c r="A101">
        <v>-262</v>
      </c>
      <c r="D101">
        <v>0</v>
      </c>
      <c r="E101">
        <f t="shared" si="3"/>
        <v>0</v>
      </c>
      <c r="F101" s="131">
        <v>0</v>
      </c>
      <c r="G101" s="132"/>
      <c r="H101" s="132"/>
      <c r="J101" s="41">
        <v>0.13</v>
      </c>
      <c r="K101">
        <f t="shared" si="4"/>
        <v>1.5379</v>
      </c>
      <c r="L101" s="132">
        <f t="shared" si="5"/>
        <v>0.64119940127237351</v>
      </c>
    </row>
    <row r="102" spans="1:12" x14ac:dyDescent="0.3">
      <c r="A102">
        <v>-261</v>
      </c>
      <c r="D102">
        <v>0</v>
      </c>
      <c r="E102">
        <f t="shared" si="3"/>
        <v>0</v>
      </c>
      <c r="F102" s="131">
        <v>0</v>
      </c>
      <c r="G102" s="132"/>
      <c r="H102" s="132"/>
      <c r="J102" s="41">
        <v>0.13</v>
      </c>
      <c r="K102">
        <f t="shared" si="4"/>
        <v>1.5379</v>
      </c>
      <c r="L102" s="132">
        <f t="shared" si="5"/>
        <v>0.64119940127237351</v>
      </c>
    </row>
    <row r="103" spans="1:12" x14ac:dyDescent="0.3">
      <c r="A103">
        <v>-260</v>
      </c>
      <c r="D103">
        <v>0</v>
      </c>
      <c r="E103">
        <f t="shared" si="3"/>
        <v>0</v>
      </c>
      <c r="F103" s="131">
        <v>0</v>
      </c>
      <c r="G103" s="132"/>
      <c r="H103" s="132"/>
      <c r="J103" s="41">
        <v>0.14000000000000001</v>
      </c>
      <c r="K103">
        <f t="shared" si="4"/>
        <v>1.6562000000000001</v>
      </c>
      <c r="L103" s="132">
        <f t="shared" si="5"/>
        <v>0.64119940127237351</v>
      </c>
    </row>
    <row r="104" spans="1:12" x14ac:dyDescent="0.3">
      <c r="A104">
        <v>-259</v>
      </c>
      <c r="D104">
        <v>0</v>
      </c>
      <c r="E104">
        <f t="shared" si="3"/>
        <v>0</v>
      </c>
      <c r="F104" s="131">
        <v>0</v>
      </c>
      <c r="G104" s="132"/>
      <c r="H104" s="132"/>
      <c r="J104" s="41">
        <v>0.14000000000000001</v>
      </c>
      <c r="K104">
        <f t="shared" si="4"/>
        <v>1.6562000000000001</v>
      </c>
      <c r="L104" s="132">
        <f t="shared" si="5"/>
        <v>0.64119940127237351</v>
      </c>
    </row>
    <row r="105" spans="1:12" x14ac:dyDescent="0.3">
      <c r="A105">
        <v>-258</v>
      </c>
      <c r="D105">
        <v>0</v>
      </c>
      <c r="E105">
        <f t="shared" si="3"/>
        <v>0</v>
      </c>
      <c r="F105" s="131">
        <v>0</v>
      </c>
      <c r="G105" s="132"/>
      <c r="H105" s="132"/>
      <c r="J105" s="41">
        <v>0.15</v>
      </c>
      <c r="K105">
        <f t="shared" si="4"/>
        <v>1.7745</v>
      </c>
      <c r="L105" s="132">
        <f t="shared" si="5"/>
        <v>0.64119940127237374</v>
      </c>
    </row>
    <row r="106" spans="1:12" x14ac:dyDescent="0.3">
      <c r="A106">
        <v>-257</v>
      </c>
      <c r="D106">
        <v>0</v>
      </c>
      <c r="E106">
        <f t="shared" si="3"/>
        <v>0</v>
      </c>
      <c r="F106" s="131">
        <v>0</v>
      </c>
      <c r="G106" s="132"/>
      <c r="H106" s="132"/>
      <c r="J106">
        <v>0.15</v>
      </c>
      <c r="K106">
        <f t="shared" si="4"/>
        <v>1.7745</v>
      </c>
      <c r="L106" s="132">
        <f t="shared" si="5"/>
        <v>0.64119940127237374</v>
      </c>
    </row>
    <row r="107" spans="1:12" x14ac:dyDescent="0.3">
      <c r="A107">
        <v>-256</v>
      </c>
      <c r="D107">
        <v>0</v>
      </c>
      <c r="E107">
        <f t="shared" si="3"/>
        <v>0</v>
      </c>
      <c r="F107" s="131">
        <v>0</v>
      </c>
      <c r="G107" s="132"/>
      <c r="H107" s="132"/>
      <c r="J107" s="41">
        <v>0.16</v>
      </c>
      <c r="K107">
        <f t="shared" si="4"/>
        <v>1.8928000000000003</v>
      </c>
      <c r="L107" s="132">
        <f t="shared" si="5"/>
        <v>0.64119940127237374</v>
      </c>
    </row>
    <row r="108" spans="1:12" x14ac:dyDescent="0.3">
      <c r="A108">
        <v>-255</v>
      </c>
      <c r="D108">
        <v>0</v>
      </c>
      <c r="E108">
        <f t="shared" si="3"/>
        <v>0</v>
      </c>
      <c r="F108" s="131">
        <v>0</v>
      </c>
      <c r="G108" s="132"/>
      <c r="H108" s="132"/>
      <c r="J108">
        <v>0.17</v>
      </c>
      <c r="K108">
        <f t="shared" si="4"/>
        <v>2.0111000000000003</v>
      </c>
      <c r="L108" s="132">
        <f t="shared" si="5"/>
        <v>0.64119940127237374</v>
      </c>
    </row>
    <row r="109" spans="1:12" x14ac:dyDescent="0.3">
      <c r="A109">
        <v>-254</v>
      </c>
      <c r="D109">
        <v>0</v>
      </c>
      <c r="E109">
        <f t="shared" si="3"/>
        <v>0</v>
      </c>
      <c r="F109" s="131">
        <v>0</v>
      </c>
      <c r="G109" s="132"/>
      <c r="H109" s="132"/>
      <c r="J109" s="41">
        <v>0.18</v>
      </c>
      <c r="K109">
        <f t="shared" si="4"/>
        <v>2.1294</v>
      </c>
      <c r="L109" s="132">
        <f t="shared" si="5"/>
        <v>0.64119940127237374</v>
      </c>
    </row>
    <row r="110" spans="1:12" x14ac:dyDescent="0.3">
      <c r="A110">
        <v>-253</v>
      </c>
      <c r="D110">
        <v>0</v>
      </c>
      <c r="E110">
        <f t="shared" si="3"/>
        <v>0</v>
      </c>
      <c r="F110" s="131">
        <v>0</v>
      </c>
      <c r="G110" s="132"/>
      <c r="H110" s="132"/>
      <c r="J110">
        <v>0.19</v>
      </c>
      <c r="K110">
        <f t="shared" si="4"/>
        <v>2.2477000000000005</v>
      </c>
      <c r="L110" s="132">
        <f t="shared" si="5"/>
        <v>0.64119940127237363</v>
      </c>
    </row>
    <row r="111" spans="1:12" x14ac:dyDescent="0.3">
      <c r="A111">
        <v>-252</v>
      </c>
      <c r="D111">
        <v>0</v>
      </c>
      <c r="E111">
        <f t="shared" si="3"/>
        <v>0</v>
      </c>
      <c r="F111" s="131">
        <v>0</v>
      </c>
      <c r="G111" s="132"/>
      <c r="H111" s="132"/>
      <c r="J111" s="41">
        <v>0.2</v>
      </c>
      <c r="K111">
        <f t="shared" si="4"/>
        <v>2.3660000000000001</v>
      </c>
      <c r="L111" s="132">
        <f t="shared" si="5"/>
        <v>0.64119940127237363</v>
      </c>
    </row>
    <row r="112" spans="1:12" x14ac:dyDescent="0.3">
      <c r="A112">
        <v>-251</v>
      </c>
      <c r="D112">
        <v>0</v>
      </c>
      <c r="E112">
        <f t="shared" si="3"/>
        <v>0</v>
      </c>
      <c r="F112" s="131">
        <v>0</v>
      </c>
      <c r="G112" s="132"/>
      <c r="H112" s="132"/>
      <c r="J112">
        <v>0.21</v>
      </c>
      <c r="K112">
        <f t="shared" si="4"/>
        <v>2.4842999999999997</v>
      </c>
      <c r="L112" s="132">
        <f t="shared" si="5"/>
        <v>0.64119940127237351</v>
      </c>
    </row>
    <row r="113" spans="1:12" x14ac:dyDescent="0.3">
      <c r="A113">
        <v>-250</v>
      </c>
      <c r="D113">
        <v>0</v>
      </c>
      <c r="E113">
        <f t="shared" si="3"/>
        <v>0</v>
      </c>
      <c r="F113" s="131">
        <v>0</v>
      </c>
      <c r="G113" s="132"/>
      <c r="H113" s="132"/>
      <c r="J113" s="41">
        <v>0.22</v>
      </c>
      <c r="K113">
        <f t="shared" si="4"/>
        <v>2.6026000000000002</v>
      </c>
      <c r="L113" s="132">
        <f t="shared" si="5"/>
        <v>0.64119940127237374</v>
      </c>
    </row>
    <row r="114" spans="1:12" x14ac:dyDescent="0.3">
      <c r="A114">
        <v>-249</v>
      </c>
      <c r="D114">
        <v>0</v>
      </c>
      <c r="E114">
        <f t="shared" si="3"/>
        <v>0</v>
      </c>
      <c r="F114" s="131">
        <v>0</v>
      </c>
      <c r="G114" s="132"/>
      <c r="H114" s="132"/>
      <c r="J114">
        <v>0.22</v>
      </c>
      <c r="K114">
        <f t="shared" si="4"/>
        <v>2.6026000000000002</v>
      </c>
      <c r="L114" s="132">
        <f t="shared" si="5"/>
        <v>0.64119940127237374</v>
      </c>
    </row>
    <row r="115" spans="1:12" x14ac:dyDescent="0.3">
      <c r="A115">
        <v>-248</v>
      </c>
      <c r="D115">
        <v>0</v>
      </c>
      <c r="E115">
        <f t="shared" si="3"/>
        <v>0</v>
      </c>
      <c r="F115" s="131">
        <v>0</v>
      </c>
      <c r="G115" s="132"/>
      <c r="H115" s="132"/>
      <c r="J115">
        <v>0.23</v>
      </c>
      <c r="K115">
        <f t="shared" si="4"/>
        <v>2.7209000000000003</v>
      </c>
      <c r="L115" s="132">
        <f t="shared" si="5"/>
        <v>0.64119940127237374</v>
      </c>
    </row>
    <row r="116" spans="1:12" x14ac:dyDescent="0.3">
      <c r="A116">
        <v>-247</v>
      </c>
      <c r="D116">
        <v>0</v>
      </c>
      <c r="E116">
        <f t="shared" si="3"/>
        <v>0</v>
      </c>
      <c r="F116" s="131">
        <v>0</v>
      </c>
      <c r="G116" s="132"/>
      <c r="H116" s="132"/>
      <c r="J116">
        <v>0.24</v>
      </c>
      <c r="K116">
        <f t="shared" si="4"/>
        <v>2.8392000000000004</v>
      </c>
      <c r="L116" s="132">
        <f t="shared" si="5"/>
        <v>0.64119940127237385</v>
      </c>
    </row>
    <row r="117" spans="1:12" x14ac:dyDescent="0.3">
      <c r="A117">
        <v>-246</v>
      </c>
      <c r="D117">
        <v>0</v>
      </c>
      <c r="E117">
        <f t="shared" si="3"/>
        <v>0</v>
      </c>
      <c r="F117" s="131">
        <v>0</v>
      </c>
      <c r="G117" s="132"/>
      <c r="H117" s="132"/>
      <c r="J117" s="41">
        <v>0.25</v>
      </c>
      <c r="K117">
        <f t="shared" si="4"/>
        <v>2.9575</v>
      </c>
      <c r="L117" s="132">
        <f t="shared" si="5"/>
        <v>0.64119940127237374</v>
      </c>
    </row>
    <row r="118" spans="1:12" x14ac:dyDescent="0.3">
      <c r="A118">
        <v>-245</v>
      </c>
      <c r="D118">
        <v>0</v>
      </c>
      <c r="E118">
        <f t="shared" si="3"/>
        <v>0</v>
      </c>
      <c r="F118" s="131">
        <v>0</v>
      </c>
      <c r="G118" s="132"/>
      <c r="H118" s="132"/>
      <c r="J118">
        <v>0.26</v>
      </c>
      <c r="K118">
        <f t="shared" si="4"/>
        <v>3.0758000000000001</v>
      </c>
      <c r="L118" s="132">
        <f t="shared" si="5"/>
        <v>0.64119940127237351</v>
      </c>
    </row>
    <row r="119" spans="1:12" x14ac:dyDescent="0.3">
      <c r="A119">
        <v>-244</v>
      </c>
      <c r="D119">
        <v>0</v>
      </c>
      <c r="E119">
        <f t="shared" si="3"/>
        <v>0</v>
      </c>
      <c r="F119" s="131">
        <v>0</v>
      </c>
      <c r="G119" s="132"/>
      <c r="H119" s="132"/>
      <c r="J119" s="41">
        <v>0.27</v>
      </c>
      <c r="K119">
        <f t="shared" si="4"/>
        <v>3.1941000000000006</v>
      </c>
      <c r="L119" s="132">
        <f t="shared" si="5"/>
        <v>0.64119940127237385</v>
      </c>
    </row>
    <row r="120" spans="1:12" x14ac:dyDescent="0.3">
      <c r="A120">
        <v>-243</v>
      </c>
      <c r="D120">
        <v>0</v>
      </c>
      <c r="E120">
        <f t="shared" si="3"/>
        <v>0</v>
      </c>
      <c r="F120" s="131">
        <v>0</v>
      </c>
      <c r="G120" s="132"/>
      <c r="H120" s="132"/>
      <c r="J120">
        <v>0.28000000000000003</v>
      </c>
      <c r="K120">
        <f t="shared" si="4"/>
        <v>3.3124000000000002</v>
      </c>
      <c r="L120" s="132">
        <f t="shared" si="5"/>
        <v>0.64119940127237351</v>
      </c>
    </row>
    <row r="121" spans="1:12" x14ac:dyDescent="0.3">
      <c r="A121">
        <v>-242</v>
      </c>
      <c r="D121">
        <v>0</v>
      </c>
      <c r="E121">
        <f t="shared" si="3"/>
        <v>0</v>
      </c>
      <c r="F121" s="131">
        <v>0</v>
      </c>
      <c r="G121" s="132"/>
      <c r="H121" s="132"/>
      <c r="J121" s="41">
        <v>0.28999999999999998</v>
      </c>
      <c r="K121">
        <f t="shared" si="4"/>
        <v>3.4307000000000003</v>
      </c>
      <c r="L121" s="132">
        <f t="shared" si="5"/>
        <v>0.64119940127237374</v>
      </c>
    </row>
    <row r="122" spans="1:12" x14ac:dyDescent="0.3">
      <c r="A122">
        <v>-241</v>
      </c>
      <c r="D122">
        <v>0</v>
      </c>
      <c r="E122">
        <f t="shared" si="3"/>
        <v>0</v>
      </c>
      <c r="F122" s="131">
        <v>0</v>
      </c>
      <c r="G122" s="132"/>
      <c r="H122" s="132"/>
      <c r="J122" s="41">
        <v>0.28999999999999998</v>
      </c>
      <c r="K122">
        <f t="shared" si="4"/>
        <v>3.4307000000000003</v>
      </c>
      <c r="L122" s="132">
        <f t="shared" si="5"/>
        <v>0.64119940127237374</v>
      </c>
    </row>
    <row r="123" spans="1:12" x14ac:dyDescent="0.3">
      <c r="A123">
        <v>-240</v>
      </c>
      <c r="D123">
        <v>0</v>
      </c>
      <c r="E123">
        <f t="shared" si="3"/>
        <v>0</v>
      </c>
      <c r="F123" s="131">
        <v>0</v>
      </c>
      <c r="G123" s="132"/>
      <c r="H123" s="132"/>
      <c r="J123" s="41">
        <v>0.3</v>
      </c>
      <c r="K123">
        <f t="shared" si="4"/>
        <v>3.5489999999999999</v>
      </c>
      <c r="L123" s="132">
        <f t="shared" si="5"/>
        <v>0.64119940127237374</v>
      </c>
    </row>
    <row r="124" spans="1:12" x14ac:dyDescent="0.3">
      <c r="A124">
        <v>-239</v>
      </c>
      <c r="D124">
        <v>0</v>
      </c>
      <c r="E124">
        <f t="shared" si="3"/>
        <v>0</v>
      </c>
      <c r="F124" s="131">
        <v>0</v>
      </c>
      <c r="G124" s="132"/>
      <c r="H124" s="132"/>
      <c r="J124">
        <v>0.31</v>
      </c>
      <c r="K124">
        <f t="shared" si="4"/>
        <v>3.6673</v>
      </c>
      <c r="L124" s="132">
        <f t="shared" si="5"/>
        <v>0.64119940127237363</v>
      </c>
    </row>
    <row r="125" spans="1:12" x14ac:dyDescent="0.3">
      <c r="A125">
        <v>-238</v>
      </c>
      <c r="D125">
        <v>0</v>
      </c>
      <c r="E125">
        <f t="shared" si="3"/>
        <v>0</v>
      </c>
      <c r="F125" s="131">
        <v>0</v>
      </c>
      <c r="G125" s="132"/>
      <c r="H125" s="132"/>
      <c r="J125" s="41">
        <v>0.32</v>
      </c>
      <c r="K125">
        <f t="shared" si="4"/>
        <v>3.7856000000000005</v>
      </c>
      <c r="L125" s="132">
        <f t="shared" si="5"/>
        <v>0.64119940127237374</v>
      </c>
    </row>
    <row r="126" spans="1:12" x14ac:dyDescent="0.3">
      <c r="A126">
        <v>-237</v>
      </c>
      <c r="D126">
        <v>0</v>
      </c>
      <c r="E126">
        <f t="shared" si="3"/>
        <v>0</v>
      </c>
      <c r="F126" s="131">
        <v>0</v>
      </c>
      <c r="G126" s="132"/>
      <c r="H126" s="132"/>
      <c r="J126">
        <v>0.33</v>
      </c>
      <c r="K126">
        <f t="shared" si="4"/>
        <v>3.9039000000000001</v>
      </c>
      <c r="L126" s="132">
        <f t="shared" si="5"/>
        <v>0.64119940127237363</v>
      </c>
    </row>
    <row r="127" spans="1:12" x14ac:dyDescent="0.3">
      <c r="A127">
        <v>-236</v>
      </c>
      <c r="D127">
        <v>0</v>
      </c>
      <c r="E127">
        <f t="shared" si="3"/>
        <v>0</v>
      </c>
      <c r="F127" s="131">
        <v>0</v>
      </c>
      <c r="G127" s="132"/>
      <c r="H127" s="132"/>
      <c r="J127" s="41">
        <v>0.34</v>
      </c>
      <c r="K127">
        <f t="shared" si="4"/>
        <v>4.0222000000000007</v>
      </c>
      <c r="L127" s="132">
        <f t="shared" si="5"/>
        <v>0.64119940127237374</v>
      </c>
    </row>
    <row r="128" spans="1:12" x14ac:dyDescent="0.3">
      <c r="A128">
        <v>-235</v>
      </c>
      <c r="D128">
        <v>0</v>
      </c>
      <c r="E128">
        <f t="shared" si="3"/>
        <v>0</v>
      </c>
      <c r="F128" s="131">
        <v>0</v>
      </c>
      <c r="G128" s="132"/>
      <c r="H128" s="132"/>
      <c r="J128">
        <v>0.35</v>
      </c>
      <c r="K128">
        <f t="shared" si="4"/>
        <v>4.1404999999999994</v>
      </c>
      <c r="L128" s="132">
        <f t="shared" si="5"/>
        <v>0.64119940127237351</v>
      </c>
    </row>
    <row r="129" spans="1:12" x14ac:dyDescent="0.3">
      <c r="A129">
        <v>-234</v>
      </c>
      <c r="D129">
        <v>0</v>
      </c>
      <c r="E129">
        <f t="shared" si="3"/>
        <v>0</v>
      </c>
      <c r="F129" s="131">
        <v>0</v>
      </c>
      <c r="G129" s="132"/>
      <c r="H129" s="132"/>
      <c r="J129" s="41">
        <v>0.36</v>
      </c>
      <c r="K129">
        <f t="shared" si="4"/>
        <v>4.2587999999999999</v>
      </c>
      <c r="L129" s="132">
        <f t="shared" si="5"/>
        <v>0.64119940127237374</v>
      </c>
    </row>
    <row r="130" spans="1:12" x14ac:dyDescent="0.3">
      <c r="A130">
        <v>-233</v>
      </c>
      <c r="D130">
        <v>0</v>
      </c>
      <c r="E130">
        <f t="shared" si="3"/>
        <v>0</v>
      </c>
      <c r="F130" s="131">
        <v>0</v>
      </c>
      <c r="G130" s="132"/>
      <c r="H130" s="132"/>
      <c r="J130">
        <v>0.37</v>
      </c>
      <c r="K130">
        <f t="shared" si="4"/>
        <v>4.3771000000000004</v>
      </c>
      <c r="L130" s="132">
        <f t="shared" si="5"/>
        <v>0.64119940127237374</v>
      </c>
    </row>
    <row r="131" spans="1:12" x14ac:dyDescent="0.3">
      <c r="A131">
        <v>-232</v>
      </c>
      <c r="D131">
        <v>0</v>
      </c>
      <c r="E131">
        <f t="shared" ref="E131:E194" si="6">$C$2+((D131-$B$2)/($B$3-$B$2))*($C$3-$C$2)</f>
        <v>0</v>
      </c>
      <c r="F131" s="131">
        <v>0</v>
      </c>
      <c r="G131" s="132"/>
      <c r="H131" s="132"/>
      <c r="J131" s="41">
        <v>0.38</v>
      </c>
      <c r="K131">
        <f t="shared" si="4"/>
        <v>4.495400000000001</v>
      </c>
      <c r="L131" s="132">
        <f t="shared" si="5"/>
        <v>0.64119940127237363</v>
      </c>
    </row>
    <row r="132" spans="1:12" x14ac:dyDescent="0.3">
      <c r="A132">
        <v>-231</v>
      </c>
      <c r="D132">
        <v>0</v>
      </c>
      <c r="E132">
        <f t="shared" si="6"/>
        <v>0</v>
      </c>
      <c r="F132" s="131">
        <v>0</v>
      </c>
      <c r="G132" s="132"/>
      <c r="H132" s="132"/>
      <c r="J132">
        <v>0.39</v>
      </c>
      <c r="K132">
        <f t="shared" ref="K132:K177" si="7">$I$2+((J132-$H$2)/($H$3-$H$2))*($I$3-$I$2)</f>
        <v>4.6137000000000006</v>
      </c>
      <c r="L132" s="132">
        <f t="shared" ref="L132:L195" si="8">(K132/1000)/((2*PI()*($I$12/1000)*(J132/1000))*SQRT((2*$I$13)/($I$14)))</f>
        <v>0.64119940127237385</v>
      </c>
    </row>
    <row r="133" spans="1:12" x14ac:dyDescent="0.3">
      <c r="A133">
        <v>-230</v>
      </c>
      <c r="D133">
        <v>0</v>
      </c>
      <c r="E133">
        <f t="shared" si="6"/>
        <v>0</v>
      </c>
      <c r="F133" s="131">
        <v>0</v>
      </c>
      <c r="G133" s="132"/>
      <c r="H133" s="132"/>
      <c r="J133" s="41">
        <v>0.4</v>
      </c>
      <c r="K133">
        <f t="shared" si="7"/>
        <v>4.7320000000000002</v>
      </c>
      <c r="L133" s="132">
        <f t="shared" si="8"/>
        <v>0.64119940127237363</v>
      </c>
    </row>
    <row r="134" spans="1:12" x14ac:dyDescent="0.3">
      <c r="A134">
        <v>-229</v>
      </c>
      <c r="D134">
        <v>0</v>
      </c>
      <c r="E134">
        <f t="shared" si="6"/>
        <v>0</v>
      </c>
      <c r="F134" s="131">
        <v>0</v>
      </c>
      <c r="G134" s="132"/>
      <c r="H134" s="132"/>
      <c r="J134" s="41">
        <v>0.4</v>
      </c>
      <c r="K134">
        <f>$I$2+((J134-$H$2)/($H$3-$H$2))*($I$3-$I$2)</f>
        <v>4.7320000000000002</v>
      </c>
      <c r="L134" s="132">
        <f t="shared" si="8"/>
        <v>0.64119940127237363</v>
      </c>
    </row>
    <row r="135" spans="1:12" x14ac:dyDescent="0.3">
      <c r="A135">
        <v>-228</v>
      </c>
      <c r="D135">
        <v>0</v>
      </c>
      <c r="E135">
        <f t="shared" si="6"/>
        <v>0</v>
      </c>
      <c r="F135" s="131">
        <v>0</v>
      </c>
      <c r="G135" s="132"/>
      <c r="H135" s="132"/>
      <c r="J135" s="41">
        <v>0.41</v>
      </c>
      <c r="K135">
        <f t="shared" si="7"/>
        <v>4.8502999999999998</v>
      </c>
      <c r="L135" s="132">
        <f t="shared" si="8"/>
        <v>0.64119940127237374</v>
      </c>
    </row>
    <row r="136" spans="1:12" x14ac:dyDescent="0.3">
      <c r="A136">
        <v>-227</v>
      </c>
      <c r="D136">
        <v>0</v>
      </c>
      <c r="E136">
        <f t="shared" si="6"/>
        <v>0</v>
      </c>
      <c r="F136" s="131">
        <v>0</v>
      </c>
      <c r="G136" s="132"/>
      <c r="H136" s="132"/>
      <c r="J136">
        <v>0.42</v>
      </c>
      <c r="K136">
        <f t="shared" si="7"/>
        <v>4.9685999999999995</v>
      </c>
      <c r="L136" s="132">
        <f t="shared" si="8"/>
        <v>0.64119940127237351</v>
      </c>
    </row>
    <row r="137" spans="1:12" x14ac:dyDescent="0.3">
      <c r="A137">
        <v>-226</v>
      </c>
      <c r="D137">
        <v>0</v>
      </c>
      <c r="E137">
        <f t="shared" si="6"/>
        <v>0</v>
      </c>
      <c r="F137" s="131">
        <v>0</v>
      </c>
      <c r="G137" s="132"/>
      <c r="H137" s="132"/>
      <c r="J137" s="41">
        <v>0.43</v>
      </c>
      <c r="K137">
        <f t="shared" si="7"/>
        <v>5.0869000000000009</v>
      </c>
      <c r="L137" s="132">
        <f t="shared" si="8"/>
        <v>0.64119940127237374</v>
      </c>
    </row>
    <row r="138" spans="1:12" x14ac:dyDescent="0.3">
      <c r="A138">
        <v>-225</v>
      </c>
      <c r="D138">
        <v>0</v>
      </c>
      <c r="E138">
        <f t="shared" si="6"/>
        <v>0</v>
      </c>
      <c r="F138" s="131">
        <v>0</v>
      </c>
      <c r="G138" s="132"/>
      <c r="H138" s="132"/>
      <c r="J138">
        <v>0.44</v>
      </c>
      <c r="K138">
        <f t="shared" si="7"/>
        <v>5.2052000000000005</v>
      </c>
      <c r="L138" s="132">
        <f t="shared" si="8"/>
        <v>0.64119940127237374</v>
      </c>
    </row>
    <row r="139" spans="1:12" x14ac:dyDescent="0.3">
      <c r="A139">
        <v>-224</v>
      </c>
      <c r="D139">
        <v>0</v>
      </c>
      <c r="E139">
        <f t="shared" si="6"/>
        <v>0</v>
      </c>
      <c r="F139" s="131">
        <v>0</v>
      </c>
      <c r="G139" s="132"/>
      <c r="H139" s="132"/>
      <c r="J139" s="41">
        <v>0.45</v>
      </c>
      <c r="K139">
        <f t="shared" si="7"/>
        <v>5.3235000000000001</v>
      </c>
      <c r="L139" s="132">
        <f t="shared" si="8"/>
        <v>0.64119940127237374</v>
      </c>
    </row>
    <row r="140" spans="1:12" x14ac:dyDescent="0.3">
      <c r="A140">
        <v>-223</v>
      </c>
      <c r="D140">
        <v>0</v>
      </c>
      <c r="E140">
        <f t="shared" si="6"/>
        <v>0</v>
      </c>
      <c r="F140" s="131">
        <v>0</v>
      </c>
      <c r="G140" s="132"/>
      <c r="H140" s="132"/>
      <c r="J140">
        <v>0.46</v>
      </c>
      <c r="K140">
        <f t="shared" si="7"/>
        <v>5.4418000000000006</v>
      </c>
      <c r="L140" s="132">
        <f t="shared" si="8"/>
        <v>0.64119940127237374</v>
      </c>
    </row>
    <row r="141" spans="1:12" x14ac:dyDescent="0.3">
      <c r="A141">
        <v>-222</v>
      </c>
      <c r="D141">
        <v>0</v>
      </c>
      <c r="E141">
        <f t="shared" si="6"/>
        <v>0</v>
      </c>
      <c r="F141" s="131">
        <v>0</v>
      </c>
      <c r="G141" s="132"/>
      <c r="H141" s="132"/>
      <c r="J141" s="41">
        <v>0.47</v>
      </c>
      <c r="K141">
        <f t="shared" si="7"/>
        <v>5.5600999999999994</v>
      </c>
      <c r="L141" s="132">
        <f t="shared" si="8"/>
        <v>0.64119940127237363</v>
      </c>
    </row>
    <row r="142" spans="1:12" x14ac:dyDescent="0.3">
      <c r="A142">
        <v>-221</v>
      </c>
      <c r="D142">
        <v>0</v>
      </c>
      <c r="E142">
        <f t="shared" si="6"/>
        <v>0</v>
      </c>
      <c r="F142" s="131">
        <v>0</v>
      </c>
      <c r="G142" s="132"/>
      <c r="H142" s="132"/>
      <c r="J142">
        <v>0.48</v>
      </c>
      <c r="K142">
        <f t="shared" si="7"/>
        <v>5.6784000000000008</v>
      </c>
      <c r="L142" s="132">
        <f t="shared" si="8"/>
        <v>0.64119940127237385</v>
      </c>
    </row>
    <row r="143" spans="1:12" x14ac:dyDescent="0.3">
      <c r="A143">
        <v>-220</v>
      </c>
      <c r="D143">
        <v>0.01</v>
      </c>
      <c r="E143">
        <f t="shared" si="6"/>
        <v>0.1697942857142857</v>
      </c>
      <c r="F143" s="132">
        <f>(E143/1000)/((2*PI()*($H$12/1000)*(D143/1000))*SQRT((2*$I$13)/($I$14)))</f>
        <v>0.78883222562108646</v>
      </c>
      <c r="G143" s="132"/>
      <c r="H143" s="132"/>
      <c r="J143" s="41">
        <v>0.49</v>
      </c>
      <c r="K143">
        <f t="shared" si="7"/>
        <v>5.7967000000000004</v>
      </c>
      <c r="L143" s="132">
        <f t="shared" si="8"/>
        <v>0.64119940127237363</v>
      </c>
    </row>
    <row r="144" spans="1:12" x14ac:dyDescent="0.3">
      <c r="A144">
        <v>-219</v>
      </c>
      <c r="D144">
        <v>0.01</v>
      </c>
      <c r="E144">
        <f t="shared" si="6"/>
        <v>0.1697942857142857</v>
      </c>
      <c r="F144" s="132">
        <f t="shared" ref="F144:F162" si="9">(E144/1000)/((2*PI()*($H$12/1000)*(D144/1000))*SQRT((2*$I$13)/($I$14)))</f>
        <v>0.78883222562108646</v>
      </c>
      <c r="G144" s="132"/>
      <c r="H144" s="132"/>
      <c r="J144">
        <v>0.5</v>
      </c>
      <c r="K144">
        <f t="shared" si="7"/>
        <v>5.915</v>
      </c>
      <c r="L144" s="132">
        <f t="shared" si="8"/>
        <v>0.64119940127237374</v>
      </c>
    </row>
    <row r="145" spans="1:12" x14ac:dyDescent="0.3">
      <c r="A145">
        <v>-218</v>
      </c>
      <c r="D145">
        <v>0.01</v>
      </c>
      <c r="E145">
        <f t="shared" si="6"/>
        <v>0.1697942857142857</v>
      </c>
      <c r="F145" s="132">
        <f t="shared" si="9"/>
        <v>0.78883222562108646</v>
      </c>
      <c r="G145" s="132"/>
      <c r="H145" s="132"/>
      <c r="J145" s="41">
        <v>0.51</v>
      </c>
      <c r="K145">
        <f t="shared" si="7"/>
        <v>6.0333000000000006</v>
      </c>
      <c r="L145" s="132">
        <f t="shared" si="8"/>
        <v>0.64119940127237363</v>
      </c>
    </row>
    <row r="146" spans="1:12" x14ac:dyDescent="0.3">
      <c r="A146">
        <v>-217</v>
      </c>
      <c r="D146">
        <v>0.01</v>
      </c>
      <c r="E146">
        <f t="shared" si="6"/>
        <v>0.1697942857142857</v>
      </c>
      <c r="F146" s="132">
        <f t="shared" si="9"/>
        <v>0.78883222562108646</v>
      </c>
      <c r="G146" s="132"/>
      <c r="H146" s="132"/>
      <c r="J146">
        <v>0.52</v>
      </c>
      <c r="K146">
        <f t="shared" si="7"/>
        <v>6.1516000000000002</v>
      </c>
      <c r="L146" s="132">
        <f t="shared" si="8"/>
        <v>0.64119940127237351</v>
      </c>
    </row>
    <row r="147" spans="1:12" x14ac:dyDescent="0.3">
      <c r="A147">
        <v>-216</v>
      </c>
      <c r="D147">
        <v>0.01</v>
      </c>
      <c r="E147">
        <f t="shared" si="6"/>
        <v>0.1697942857142857</v>
      </c>
      <c r="F147" s="132">
        <f t="shared" si="9"/>
        <v>0.78883222562108646</v>
      </c>
      <c r="G147" s="132"/>
      <c r="H147" s="132"/>
      <c r="J147" s="41">
        <v>0.53</v>
      </c>
      <c r="K147">
        <f t="shared" si="7"/>
        <v>6.2699000000000007</v>
      </c>
      <c r="L147" s="132">
        <f t="shared" si="8"/>
        <v>0.64119940127237374</v>
      </c>
    </row>
    <row r="148" spans="1:12" x14ac:dyDescent="0.3">
      <c r="A148">
        <v>-215</v>
      </c>
      <c r="D148">
        <v>0.01</v>
      </c>
      <c r="E148">
        <f t="shared" si="6"/>
        <v>0.1697942857142857</v>
      </c>
      <c r="F148" s="132">
        <f t="shared" si="9"/>
        <v>0.78883222562108646</v>
      </c>
      <c r="G148" s="132"/>
      <c r="H148" s="132"/>
      <c r="J148">
        <v>0.54</v>
      </c>
      <c r="K148">
        <f t="shared" si="7"/>
        <v>6.3882000000000012</v>
      </c>
      <c r="L148" s="132">
        <f t="shared" si="8"/>
        <v>0.64119940127237385</v>
      </c>
    </row>
    <row r="149" spans="1:12" x14ac:dyDescent="0.3">
      <c r="A149">
        <v>-214</v>
      </c>
      <c r="D149">
        <v>0.01</v>
      </c>
      <c r="E149">
        <f t="shared" si="6"/>
        <v>0.1697942857142857</v>
      </c>
      <c r="F149" s="132">
        <f t="shared" si="9"/>
        <v>0.78883222562108646</v>
      </c>
      <c r="G149" s="132"/>
      <c r="H149" s="132"/>
      <c r="J149" s="41">
        <v>0.56000000000000005</v>
      </c>
      <c r="K149">
        <f t="shared" si="7"/>
        <v>6.6248000000000005</v>
      </c>
      <c r="L149" s="132">
        <f t="shared" si="8"/>
        <v>0.64119940127237351</v>
      </c>
    </row>
    <row r="150" spans="1:12" x14ac:dyDescent="0.3">
      <c r="A150">
        <v>-213</v>
      </c>
      <c r="D150">
        <v>0.01</v>
      </c>
      <c r="E150">
        <f t="shared" si="6"/>
        <v>0.1697942857142857</v>
      </c>
      <c r="F150" s="132">
        <f t="shared" si="9"/>
        <v>0.78883222562108646</v>
      </c>
      <c r="G150" s="132"/>
      <c r="H150" s="132"/>
      <c r="J150">
        <v>0.56999999999999995</v>
      </c>
      <c r="K150">
        <f t="shared" si="7"/>
        <v>6.7430999999999992</v>
      </c>
      <c r="L150" s="132">
        <f t="shared" si="8"/>
        <v>0.64119940127237363</v>
      </c>
    </row>
    <row r="151" spans="1:12" x14ac:dyDescent="0.3">
      <c r="A151">
        <v>-212</v>
      </c>
      <c r="D151">
        <v>0.01</v>
      </c>
      <c r="E151">
        <f t="shared" si="6"/>
        <v>0.1697942857142857</v>
      </c>
      <c r="F151" s="132">
        <f t="shared" si="9"/>
        <v>0.78883222562108646</v>
      </c>
      <c r="G151" s="132"/>
      <c r="H151" s="132"/>
      <c r="J151" s="41">
        <v>0.59</v>
      </c>
      <c r="K151">
        <f t="shared" si="7"/>
        <v>6.9797000000000002</v>
      </c>
      <c r="L151" s="132">
        <f t="shared" si="8"/>
        <v>0.64119940127237374</v>
      </c>
    </row>
    <row r="152" spans="1:12" x14ac:dyDescent="0.3">
      <c r="A152">
        <v>-211</v>
      </c>
      <c r="D152">
        <v>0.01</v>
      </c>
      <c r="E152">
        <f t="shared" si="6"/>
        <v>0.1697942857142857</v>
      </c>
      <c r="F152" s="132">
        <f t="shared" si="9"/>
        <v>0.78883222562108646</v>
      </c>
      <c r="G152" s="132"/>
      <c r="H152" s="132"/>
      <c r="J152">
        <v>0.61</v>
      </c>
      <c r="K152">
        <f t="shared" si="7"/>
        <v>7.2163000000000004</v>
      </c>
      <c r="L152" s="132">
        <f t="shared" si="8"/>
        <v>0.64119940127237363</v>
      </c>
    </row>
    <row r="153" spans="1:12" x14ac:dyDescent="0.3">
      <c r="A153">
        <v>-210</v>
      </c>
      <c r="D153">
        <v>0.01</v>
      </c>
      <c r="E153">
        <f t="shared" si="6"/>
        <v>0.1697942857142857</v>
      </c>
      <c r="F153" s="132">
        <f t="shared" si="9"/>
        <v>0.78883222562108646</v>
      </c>
      <c r="G153" s="132"/>
      <c r="H153" s="132"/>
      <c r="J153" s="41">
        <v>0.63</v>
      </c>
      <c r="K153">
        <f t="shared" si="7"/>
        <v>7.4529000000000005</v>
      </c>
      <c r="L153" s="132">
        <f t="shared" si="8"/>
        <v>0.64119940127237363</v>
      </c>
    </row>
    <row r="154" spans="1:12" x14ac:dyDescent="0.3">
      <c r="A154">
        <v>-209</v>
      </c>
      <c r="D154">
        <v>0.01</v>
      </c>
      <c r="E154">
        <f t="shared" si="6"/>
        <v>0.1697942857142857</v>
      </c>
      <c r="F154" s="132">
        <f t="shared" si="9"/>
        <v>0.78883222562108646</v>
      </c>
      <c r="G154" s="132"/>
      <c r="H154" s="132"/>
      <c r="J154">
        <v>0.65</v>
      </c>
      <c r="K154">
        <f t="shared" si="7"/>
        <v>7.6895000000000007</v>
      </c>
      <c r="L154" s="132">
        <f t="shared" si="8"/>
        <v>0.64119940127237374</v>
      </c>
    </row>
    <row r="155" spans="1:12" x14ac:dyDescent="0.3">
      <c r="A155">
        <v>-208</v>
      </c>
      <c r="D155">
        <v>0.01</v>
      </c>
      <c r="E155">
        <f t="shared" si="6"/>
        <v>0.1697942857142857</v>
      </c>
      <c r="F155" s="132">
        <f t="shared" si="9"/>
        <v>0.78883222562108646</v>
      </c>
      <c r="G155" s="132"/>
      <c r="H155" s="132"/>
      <c r="J155" s="41">
        <v>0.67</v>
      </c>
      <c r="K155">
        <f t="shared" si="7"/>
        <v>7.9261000000000008</v>
      </c>
      <c r="L155" s="132">
        <f t="shared" si="8"/>
        <v>0.64119940127237363</v>
      </c>
    </row>
    <row r="156" spans="1:12" x14ac:dyDescent="0.3">
      <c r="A156">
        <v>-207</v>
      </c>
      <c r="D156">
        <v>0.01</v>
      </c>
      <c r="E156">
        <f t="shared" si="6"/>
        <v>0.1697942857142857</v>
      </c>
      <c r="F156" s="132">
        <f t="shared" si="9"/>
        <v>0.78883222562108646</v>
      </c>
      <c r="G156" s="132"/>
      <c r="H156" s="132"/>
      <c r="J156">
        <v>0.69</v>
      </c>
      <c r="K156">
        <f t="shared" si="7"/>
        <v>8.1626999999999992</v>
      </c>
      <c r="L156" s="132">
        <f t="shared" si="8"/>
        <v>0.64119940127237363</v>
      </c>
    </row>
    <row r="157" spans="1:12" x14ac:dyDescent="0.3">
      <c r="A157">
        <v>-206</v>
      </c>
      <c r="D157">
        <v>0.01</v>
      </c>
      <c r="E157">
        <f t="shared" si="6"/>
        <v>0.1697942857142857</v>
      </c>
      <c r="F157" s="132">
        <f t="shared" si="9"/>
        <v>0.78883222562108646</v>
      </c>
      <c r="G157" s="132"/>
      <c r="H157" s="132"/>
      <c r="J157" s="41">
        <v>0.71</v>
      </c>
      <c r="K157">
        <f t="shared" si="7"/>
        <v>8.3993000000000002</v>
      </c>
      <c r="L157" s="132">
        <f t="shared" si="8"/>
        <v>0.64119940127237374</v>
      </c>
    </row>
    <row r="158" spans="1:12" x14ac:dyDescent="0.3">
      <c r="A158">
        <v>-205</v>
      </c>
      <c r="D158">
        <v>0.01</v>
      </c>
      <c r="E158">
        <f t="shared" si="6"/>
        <v>0.1697942857142857</v>
      </c>
      <c r="F158" s="132">
        <f t="shared" si="9"/>
        <v>0.78883222562108646</v>
      </c>
      <c r="G158" s="132"/>
      <c r="H158" s="132"/>
      <c r="J158">
        <v>0.74</v>
      </c>
      <c r="K158">
        <f t="shared" si="7"/>
        <v>8.7542000000000009</v>
      </c>
      <c r="L158" s="132">
        <f t="shared" si="8"/>
        <v>0.64119940127237374</v>
      </c>
    </row>
    <row r="159" spans="1:12" x14ac:dyDescent="0.3">
      <c r="A159">
        <v>-204</v>
      </c>
      <c r="D159">
        <v>0.01</v>
      </c>
      <c r="E159">
        <f t="shared" si="6"/>
        <v>0.1697942857142857</v>
      </c>
      <c r="F159" s="132">
        <f t="shared" si="9"/>
        <v>0.78883222562108646</v>
      </c>
      <c r="G159" s="132"/>
      <c r="H159" s="132"/>
      <c r="J159" s="41">
        <v>0.77</v>
      </c>
      <c r="K159">
        <f t="shared" si="7"/>
        <v>9.1090999999999998</v>
      </c>
      <c r="L159" s="132">
        <f t="shared" si="8"/>
        <v>0.64119940127237363</v>
      </c>
    </row>
    <row r="160" spans="1:12" x14ac:dyDescent="0.3">
      <c r="A160">
        <v>-203</v>
      </c>
      <c r="D160">
        <v>0.01</v>
      </c>
      <c r="E160">
        <f t="shared" si="6"/>
        <v>0.1697942857142857</v>
      </c>
      <c r="F160" s="132">
        <f t="shared" si="9"/>
        <v>0.78883222562108646</v>
      </c>
      <c r="G160" s="132"/>
      <c r="H160" s="132"/>
      <c r="J160">
        <v>0.79</v>
      </c>
      <c r="K160">
        <f t="shared" si="7"/>
        <v>9.3457000000000008</v>
      </c>
      <c r="L160" s="132">
        <f t="shared" si="8"/>
        <v>0.64119940127237351</v>
      </c>
    </row>
    <row r="161" spans="1:12" x14ac:dyDescent="0.3">
      <c r="A161">
        <v>-202</v>
      </c>
      <c r="D161">
        <v>0.01</v>
      </c>
      <c r="E161">
        <f t="shared" si="6"/>
        <v>0.1697942857142857</v>
      </c>
      <c r="F161" s="132">
        <f t="shared" si="9"/>
        <v>0.78883222562108646</v>
      </c>
      <c r="G161" s="132"/>
      <c r="H161" s="132"/>
      <c r="J161" s="41">
        <v>0.82</v>
      </c>
      <c r="K161">
        <f t="shared" si="7"/>
        <v>9.7005999999999997</v>
      </c>
      <c r="L161" s="132">
        <f t="shared" si="8"/>
        <v>0.64119940127237374</v>
      </c>
    </row>
    <row r="162" spans="1:12" x14ac:dyDescent="0.3">
      <c r="A162">
        <v>-201</v>
      </c>
      <c r="D162">
        <v>0.01</v>
      </c>
      <c r="E162">
        <f t="shared" si="6"/>
        <v>0.1697942857142857</v>
      </c>
      <c r="F162" s="132">
        <f t="shared" si="9"/>
        <v>0.78883222562108646</v>
      </c>
      <c r="G162" s="132"/>
      <c r="H162" s="132"/>
      <c r="J162">
        <v>0.85</v>
      </c>
      <c r="K162">
        <f t="shared" si="7"/>
        <v>10.0555</v>
      </c>
      <c r="L162" s="132">
        <f t="shared" si="8"/>
        <v>0.64119940127237374</v>
      </c>
    </row>
    <row r="163" spans="1:12" x14ac:dyDescent="0.3">
      <c r="A163">
        <v>-200</v>
      </c>
      <c r="D163">
        <v>0</v>
      </c>
      <c r="E163">
        <f t="shared" si="6"/>
        <v>0</v>
      </c>
      <c r="F163" s="131">
        <v>0</v>
      </c>
      <c r="G163" s="132"/>
      <c r="H163" s="132"/>
      <c r="J163" s="41">
        <v>0.89</v>
      </c>
      <c r="K163">
        <f t="shared" si="7"/>
        <v>10.528700000000001</v>
      </c>
      <c r="L163" s="132">
        <f t="shared" si="8"/>
        <v>0.64119940127237351</v>
      </c>
    </row>
    <row r="164" spans="1:12" x14ac:dyDescent="0.3">
      <c r="A164">
        <v>-199</v>
      </c>
      <c r="D164">
        <v>0</v>
      </c>
      <c r="E164">
        <f t="shared" si="6"/>
        <v>0</v>
      </c>
      <c r="F164" s="131">
        <v>0</v>
      </c>
      <c r="G164" s="132"/>
      <c r="H164" s="132"/>
      <c r="J164">
        <v>0.92</v>
      </c>
      <c r="K164">
        <f t="shared" si="7"/>
        <v>10.883600000000001</v>
      </c>
      <c r="L164" s="132">
        <f t="shared" si="8"/>
        <v>0.64119940127237374</v>
      </c>
    </row>
    <row r="165" spans="1:12" x14ac:dyDescent="0.3">
      <c r="A165">
        <v>-198</v>
      </c>
      <c r="D165">
        <v>0</v>
      </c>
      <c r="E165">
        <f t="shared" si="6"/>
        <v>0</v>
      </c>
      <c r="F165" s="131">
        <v>0</v>
      </c>
      <c r="G165" s="132"/>
      <c r="H165" s="132"/>
      <c r="J165" s="41">
        <v>0.96</v>
      </c>
      <c r="K165">
        <f t="shared" si="7"/>
        <v>11.356800000000002</v>
      </c>
      <c r="L165" s="132">
        <f t="shared" si="8"/>
        <v>0.64119940127237385</v>
      </c>
    </row>
    <row r="166" spans="1:12" x14ac:dyDescent="0.3">
      <c r="A166">
        <v>-197</v>
      </c>
      <c r="D166">
        <v>0</v>
      </c>
      <c r="E166">
        <f t="shared" si="6"/>
        <v>0</v>
      </c>
      <c r="F166" s="131">
        <v>0</v>
      </c>
      <c r="G166" s="132"/>
      <c r="H166" s="132"/>
      <c r="J166">
        <v>1</v>
      </c>
      <c r="K166">
        <f t="shared" si="7"/>
        <v>11.83</v>
      </c>
      <c r="L166" s="132">
        <f t="shared" si="8"/>
        <v>0.64119940127237374</v>
      </c>
    </row>
    <row r="167" spans="1:12" x14ac:dyDescent="0.3">
      <c r="A167">
        <v>-196</v>
      </c>
      <c r="D167">
        <v>0</v>
      </c>
      <c r="E167">
        <f t="shared" si="6"/>
        <v>0</v>
      </c>
      <c r="F167" s="131">
        <v>0</v>
      </c>
      <c r="G167" s="132"/>
      <c r="H167" s="132"/>
      <c r="J167" s="41">
        <v>1.04</v>
      </c>
      <c r="K167">
        <f t="shared" si="7"/>
        <v>12.3032</v>
      </c>
      <c r="L167" s="132">
        <f t="shared" si="8"/>
        <v>0.64119940127237351</v>
      </c>
    </row>
    <row r="168" spans="1:12" x14ac:dyDescent="0.3">
      <c r="A168">
        <v>-195</v>
      </c>
      <c r="D168">
        <v>0</v>
      </c>
      <c r="E168">
        <f t="shared" si="6"/>
        <v>0</v>
      </c>
      <c r="F168" s="131">
        <v>0</v>
      </c>
      <c r="G168" s="132"/>
      <c r="H168" s="132"/>
      <c r="J168">
        <v>1.07</v>
      </c>
      <c r="K168">
        <f t="shared" si="7"/>
        <v>12.658100000000001</v>
      </c>
      <c r="L168" s="132">
        <f t="shared" si="8"/>
        <v>0.64119940127237363</v>
      </c>
    </row>
    <row r="169" spans="1:12" x14ac:dyDescent="0.3">
      <c r="A169">
        <v>-194</v>
      </c>
      <c r="D169">
        <v>0</v>
      </c>
      <c r="E169">
        <f t="shared" si="6"/>
        <v>0</v>
      </c>
      <c r="F169" s="131">
        <v>0</v>
      </c>
      <c r="G169" s="132"/>
      <c r="H169" s="132"/>
      <c r="J169" s="41">
        <v>1.1100000000000001</v>
      </c>
      <c r="K169">
        <f t="shared" si="7"/>
        <v>13.131300000000003</v>
      </c>
      <c r="L169" s="132">
        <f t="shared" si="8"/>
        <v>0.64119940127237374</v>
      </c>
    </row>
    <row r="170" spans="1:12" x14ac:dyDescent="0.3">
      <c r="A170">
        <v>-193</v>
      </c>
      <c r="D170">
        <v>0</v>
      </c>
      <c r="E170">
        <f t="shared" si="6"/>
        <v>0</v>
      </c>
      <c r="F170" s="131">
        <v>0</v>
      </c>
      <c r="G170" s="132"/>
      <c r="H170" s="132"/>
      <c r="J170">
        <v>1.1499999999999999</v>
      </c>
      <c r="K170">
        <f t="shared" si="7"/>
        <v>13.6045</v>
      </c>
      <c r="L170" s="132">
        <f t="shared" si="8"/>
        <v>0.64119940127237363</v>
      </c>
    </row>
    <row r="171" spans="1:12" x14ac:dyDescent="0.3">
      <c r="A171">
        <v>-192</v>
      </c>
      <c r="D171">
        <v>0</v>
      </c>
      <c r="E171">
        <f t="shared" si="6"/>
        <v>0</v>
      </c>
      <c r="F171" s="131">
        <v>0</v>
      </c>
      <c r="G171" s="132"/>
      <c r="H171" s="132"/>
      <c r="J171" s="41">
        <v>1.2</v>
      </c>
      <c r="K171">
        <f t="shared" si="7"/>
        <v>14.196</v>
      </c>
      <c r="L171" s="132">
        <f t="shared" si="8"/>
        <v>0.64119940127237374</v>
      </c>
    </row>
    <row r="172" spans="1:12" x14ac:dyDescent="0.3">
      <c r="A172">
        <v>-191</v>
      </c>
      <c r="D172">
        <v>0</v>
      </c>
      <c r="E172">
        <f t="shared" si="6"/>
        <v>0</v>
      </c>
      <c r="F172" s="131">
        <v>0</v>
      </c>
      <c r="G172" s="132"/>
      <c r="H172" s="132"/>
      <c r="J172">
        <v>1.24</v>
      </c>
      <c r="K172">
        <f t="shared" si="7"/>
        <v>14.6692</v>
      </c>
      <c r="L172" s="132">
        <f t="shared" si="8"/>
        <v>0.64119940127237363</v>
      </c>
    </row>
    <row r="173" spans="1:12" x14ac:dyDescent="0.3">
      <c r="A173">
        <v>-190</v>
      </c>
      <c r="D173">
        <v>0</v>
      </c>
      <c r="E173">
        <f t="shared" si="6"/>
        <v>0</v>
      </c>
      <c r="F173" s="131">
        <v>0</v>
      </c>
      <c r="G173" s="132"/>
      <c r="H173" s="132"/>
      <c r="J173" s="41">
        <v>1.29</v>
      </c>
      <c r="K173">
        <f t="shared" si="7"/>
        <v>15.2607</v>
      </c>
      <c r="L173" s="132">
        <f t="shared" si="8"/>
        <v>0.64119940127237363</v>
      </c>
    </row>
    <row r="174" spans="1:12" x14ac:dyDescent="0.3">
      <c r="A174">
        <v>-189</v>
      </c>
      <c r="D174">
        <v>0</v>
      </c>
      <c r="E174">
        <f t="shared" si="6"/>
        <v>0</v>
      </c>
      <c r="F174" s="131">
        <v>0</v>
      </c>
      <c r="G174" s="132"/>
      <c r="H174" s="132"/>
      <c r="J174">
        <v>1.33</v>
      </c>
      <c r="K174">
        <f t="shared" si="7"/>
        <v>15.733900000000002</v>
      </c>
      <c r="L174" s="132">
        <f t="shared" si="8"/>
        <v>0.64119940127237363</v>
      </c>
    </row>
    <row r="175" spans="1:12" x14ac:dyDescent="0.3">
      <c r="A175">
        <v>-188</v>
      </c>
      <c r="D175">
        <v>0</v>
      </c>
      <c r="E175">
        <f t="shared" si="6"/>
        <v>0</v>
      </c>
      <c r="F175" s="131">
        <v>0</v>
      </c>
      <c r="G175" s="132"/>
      <c r="H175" s="132"/>
      <c r="J175" s="41">
        <v>1.38</v>
      </c>
      <c r="K175">
        <f t="shared" si="7"/>
        <v>16.325399999999998</v>
      </c>
      <c r="L175" s="132">
        <f t="shared" si="8"/>
        <v>0.64119940127237363</v>
      </c>
    </row>
    <row r="176" spans="1:12" x14ac:dyDescent="0.3">
      <c r="A176">
        <v>-187</v>
      </c>
      <c r="D176">
        <v>0</v>
      </c>
      <c r="E176">
        <f t="shared" si="6"/>
        <v>0</v>
      </c>
      <c r="F176" s="131">
        <v>0</v>
      </c>
      <c r="G176" s="132"/>
      <c r="H176" s="132"/>
      <c r="J176">
        <v>1.43</v>
      </c>
      <c r="K176">
        <f t="shared" si="7"/>
        <v>16.916899999999998</v>
      </c>
      <c r="L176" s="132">
        <f t="shared" si="8"/>
        <v>0.64119940127237363</v>
      </c>
    </row>
    <row r="177" spans="1:12" x14ac:dyDescent="0.3">
      <c r="A177">
        <v>-186</v>
      </c>
      <c r="D177">
        <v>0</v>
      </c>
      <c r="E177">
        <f t="shared" si="6"/>
        <v>0</v>
      </c>
      <c r="F177" s="131">
        <v>0</v>
      </c>
      <c r="G177" s="132"/>
      <c r="H177" s="132"/>
      <c r="J177" s="41">
        <v>1.48</v>
      </c>
      <c r="K177">
        <f t="shared" si="7"/>
        <v>17.508400000000002</v>
      </c>
      <c r="L177" s="132">
        <f t="shared" si="8"/>
        <v>0.64119940127237374</v>
      </c>
    </row>
    <row r="178" spans="1:12" x14ac:dyDescent="0.3">
      <c r="A178">
        <v>-185</v>
      </c>
      <c r="D178">
        <v>0</v>
      </c>
      <c r="E178">
        <f t="shared" si="6"/>
        <v>0</v>
      </c>
      <c r="F178" s="131">
        <v>0</v>
      </c>
      <c r="G178" s="132"/>
      <c r="H178" s="132"/>
      <c r="J178">
        <v>1.52</v>
      </c>
      <c r="K178">
        <f>$I$3+((J178-$H$3)/($H$4-$H$3))*($I$4-$I$3)</f>
        <v>18.0684</v>
      </c>
      <c r="L178" s="132">
        <f t="shared" si="8"/>
        <v>0.64429457122557254</v>
      </c>
    </row>
    <row r="179" spans="1:12" x14ac:dyDescent="0.3">
      <c r="A179">
        <v>-184</v>
      </c>
      <c r="D179">
        <v>0</v>
      </c>
      <c r="E179">
        <f t="shared" si="6"/>
        <v>0</v>
      </c>
      <c r="F179" s="131">
        <v>0</v>
      </c>
      <c r="G179" s="132"/>
      <c r="H179" s="132"/>
      <c r="J179" s="41">
        <v>1.56</v>
      </c>
      <c r="K179">
        <f t="shared" ref="K179:K199" si="10">$I$3+((J179-$H$3)/($H$4-$H$3))*($I$4-$I$3)</f>
        <v>18.715200000000003</v>
      </c>
      <c r="L179" s="132">
        <f t="shared" si="8"/>
        <v>0.65024682113557064</v>
      </c>
    </row>
    <row r="180" spans="1:12" x14ac:dyDescent="0.3">
      <c r="A180">
        <v>-183</v>
      </c>
      <c r="D180">
        <v>0</v>
      </c>
      <c r="E180">
        <f t="shared" si="6"/>
        <v>0</v>
      </c>
      <c r="F180" s="131">
        <v>0</v>
      </c>
      <c r="G180" s="132"/>
      <c r="H180" s="132"/>
      <c r="J180">
        <v>1.62</v>
      </c>
      <c r="K180">
        <f t="shared" si="10"/>
        <v>19.685400000000001</v>
      </c>
      <c r="L180" s="132">
        <f t="shared" si="8"/>
        <v>0.65862406174964172</v>
      </c>
    </row>
    <row r="181" spans="1:12" x14ac:dyDescent="0.3">
      <c r="A181">
        <v>-182</v>
      </c>
      <c r="D181">
        <v>0</v>
      </c>
      <c r="E181">
        <f t="shared" si="6"/>
        <v>0</v>
      </c>
      <c r="F181" s="131">
        <v>0</v>
      </c>
      <c r="G181" s="132"/>
      <c r="H181" s="132"/>
      <c r="J181" s="41">
        <v>1.69</v>
      </c>
      <c r="K181">
        <f t="shared" si="10"/>
        <v>20.817299999999999</v>
      </c>
      <c r="L181" s="132">
        <f t="shared" si="8"/>
        <v>0.66764570548787239</v>
      </c>
    </row>
    <row r="182" spans="1:12" x14ac:dyDescent="0.3">
      <c r="A182">
        <v>-181</v>
      </c>
      <c r="D182">
        <v>0</v>
      </c>
      <c r="E182">
        <f t="shared" si="6"/>
        <v>0</v>
      </c>
      <c r="F182" s="131">
        <v>0</v>
      </c>
      <c r="G182" s="132"/>
      <c r="H182" s="132"/>
      <c r="J182">
        <v>1.75</v>
      </c>
      <c r="K182">
        <f t="shared" si="10"/>
        <v>21.787500000000001</v>
      </c>
      <c r="L182" s="132">
        <f t="shared" si="8"/>
        <v>0.67480410362139065</v>
      </c>
    </row>
    <row r="183" spans="1:12" x14ac:dyDescent="0.3">
      <c r="A183">
        <v>-180</v>
      </c>
      <c r="D183">
        <v>0</v>
      </c>
      <c r="E183">
        <f t="shared" si="6"/>
        <v>0</v>
      </c>
      <c r="F183" s="131">
        <v>0</v>
      </c>
      <c r="G183" s="132"/>
      <c r="H183" s="132"/>
      <c r="J183" s="41">
        <v>1.81</v>
      </c>
      <c r="K183">
        <f t="shared" si="10"/>
        <v>22.7577</v>
      </c>
      <c r="L183" s="132">
        <f t="shared" si="8"/>
        <v>0.68148791182340507</v>
      </c>
    </row>
    <row r="184" spans="1:12" x14ac:dyDescent="0.3">
      <c r="A184">
        <v>-179</v>
      </c>
      <c r="D184">
        <v>0</v>
      </c>
      <c r="E184">
        <f t="shared" si="6"/>
        <v>0</v>
      </c>
      <c r="F184" s="131">
        <v>0</v>
      </c>
      <c r="G184" s="132"/>
      <c r="H184" s="132"/>
      <c r="J184">
        <v>1.87</v>
      </c>
      <c r="K184">
        <f t="shared" si="10"/>
        <v>23.727900000000002</v>
      </c>
      <c r="L184" s="132">
        <f t="shared" si="8"/>
        <v>0.68774281254721548</v>
      </c>
    </row>
    <row r="185" spans="1:12" x14ac:dyDescent="0.3">
      <c r="A185">
        <v>-178</v>
      </c>
      <c r="D185">
        <v>0</v>
      </c>
      <c r="E185">
        <f t="shared" si="6"/>
        <v>0</v>
      </c>
      <c r="F185" s="131">
        <v>0</v>
      </c>
      <c r="G185" s="132"/>
      <c r="H185" s="132"/>
      <c r="J185" s="41">
        <v>1.93</v>
      </c>
      <c r="K185">
        <f t="shared" si="10"/>
        <v>24.6981</v>
      </c>
      <c r="L185" s="132">
        <f t="shared" si="8"/>
        <v>0.69360880752654019</v>
      </c>
    </row>
    <row r="186" spans="1:12" x14ac:dyDescent="0.3">
      <c r="A186">
        <v>-177</v>
      </c>
      <c r="D186">
        <v>0</v>
      </c>
      <c r="E186">
        <f t="shared" si="6"/>
        <v>0</v>
      </c>
      <c r="F186" s="131">
        <v>0</v>
      </c>
      <c r="G186" s="132"/>
      <c r="H186" s="132"/>
      <c r="J186">
        <v>1.99</v>
      </c>
      <c r="K186">
        <f t="shared" si="10"/>
        <v>25.668300000000002</v>
      </c>
      <c r="L186" s="132">
        <f t="shared" si="8"/>
        <v>0.69912107416540314</v>
      </c>
    </row>
    <row r="187" spans="1:12" x14ac:dyDescent="0.3">
      <c r="A187">
        <v>-176</v>
      </c>
      <c r="D187">
        <v>0</v>
      </c>
      <c r="E187">
        <f t="shared" si="6"/>
        <v>0</v>
      </c>
      <c r="F187" s="131">
        <v>0</v>
      </c>
      <c r="G187" s="132"/>
      <c r="H187" s="132"/>
      <c r="J187" s="41">
        <v>2.06</v>
      </c>
      <c r="K187">
        <f t="shared" si="10"/>
        <v>26.8002</v>
      </c>
      <c r="L187" s="132">
        <f t="shared" si="8"/>
        <v>0.70514621350933804</v>
      </c>
    </row>
    <row r="188" spans="1:12" x14ac:dyDescent="0.3">
      <c r="A188">
        <v>-175</v>
      </c>
      <c r="D188">
        <v>0</v>
      </c>
      <c r="E188">
        <f t="shared" si="6"/>
        <v>0</v>
      </c>
      <c r="F188" s="131">
        <v>0</v>
      </c>
      <c r="G188" s="132"/>
      <c r="H188" s="132"/>
      <c r="J188">
        <v>2.13</v>
      </c>
      <c r="K188">
        <f t="shared" si="10"/>
        <v>27.932099999999998</v>
      </c>
      <c r="L188" s="132">
        <f t="shared" si="8"/>
        <v>0.71077533430484552</v>
      </c>
    </row>
    <row r="189" spans="1:12" x14ac:dyDescent="0.3">
      <c r="A189">
        <v>-174</v>
      </c>
      <c r="D189">
        <v>0</v>
      </c>
      <c r="E189">
        <f t="shared" si="6"/>
        <v>0</v>
      </c>
      <c r="F189" s="131">
        <v>0</v>
      </c>
      <c r="G189" s="132"/>
      <c r="H189" s="132"/>
      <c r="J189" s="41">
        <v>2.2000000000000002</v>
      </c>
      <c r="K189">
        <f t="shared" si="10"/>
        <v>29.064000000000004</v>
      </c>
      <c r="L189" s="132">
        <f t="shared" si="8"/>
        <v>0.71604623832245717</v>
      </c>
    </row>
    <row r="190" spans="1:12" x14ac:dyDescent="0.3">
      <c r="A190">
        <v>-173</v>
      </c>
      <c r="D190">
        <v>0</v>
      </c>
      <c r="E190">
        <f t="shared" si="6"/>
        <v>0</v>
      </c>
      <c r="F190" s="131">
        <v>0</v>
      </c>
      <c r="G190" s="132"/>
      <c r="H190" s="132"/>
      <c r="J190">
        <v>2.27</v>
      </c>
      <c r="K190">
        <f t="shared" si="10"/>
        <v>30.195900000000002</v>
      </c>
      <c r="L190" s="132">
        <f t="shared" si="8"/>
        <v>0.72099206455924669</v>
      </c>
    </row>
    <row r="191" spans="1:12" x14ac:dyDescent="0.3">
      <c r="A191">
        <v>-172</v>
      </c>
      <c r="D191">
        <v>0</v>
      </c>
      <c r="E191">
        <f t="shared" si="6"/>
        <v>0</v>
      </c>
      <c r="F191" s="131">
        <v>0</v>
      </c>
      <c r="G191" s="132"/>
      <c r="H191" s="132"/>
      <c r="J191" s="41">
        <v>2.34</v>
      </c>
      <c r="K191">
        <f t="shared" si="10"/>
        <v>31.3278</v>
      </c>
      <c r="L191" s="132">
        <f t="shared" si="8"/>
        <v>0.72564198666221136</v>
      </c>
    </row>
    <row r="192" spans="1:12" x14ac:dyDescent="0.3">
      <c r="A192">
        <v>-171</v>
      </c>
      <c r="D192">
        <v>0</v>
      </c>
      <c r="E192">
        <f t="shared" si="6"/>
        <v>0</v>
      </c>
      <c r="F192" s="131">
        <v>0</v>
      </c>
      <c r="G192" s="132"/>
      <c r="H192" s="132"/>
      <c r="J192">
        <v>2.41</v>
      </c>
      <c r="K192">
        <f t="shared" si="10"/>
        <v>32.459700000000005</v>
      </c>
      <c r="L192" s="132">
        <f t="shared" si="8"/>
        <v>0.73002178880898727</v>
      </c>
    </row>
    <row r="193" spans="1:12" x14ac:dyDescent="0.3">
      <c r="A193">
        <v>-170</v>
      </c>
      <c r="D193">
        <v>0</v>
      </c>
      <c r="E193">
        <f t="shared" si="6"/>
        <v>0</v>
      </c>
      <c r="F193" s="131">
        <v>0</v>
      </c>
      <c r="G193" s="132"/>
      <c r="H193" s="132"/>
      <c r="J193" s="41">
        <v>2.4900000000000002</v>
      </c>
      <c r="K193">
        <f t="shared" si="10"/>
        <v>33.753300000000003</v>
      </c>
      <c r="L193" s="132">
        <f t="shared" si="8"/>
        <v>0.73472574154493919</v>
      </c>
    </row>
    <row r="194" spans="1:12" x14ac:dyDescent="0.3">
      <c r="A194">
        <v>-169</v>
      </c>
      <c r="D194">
        <v>0</v>
      </c>
      <c r="E194">
        <f t="shared" si="6"/>
        <v>0</v>
      </c>
      <c r="F194" s="131">
        <v>0</v>
      </c>
      <c r="G194" s="132"/>
      <c r="H194" s="132"/>
      <c r="J194">
        <v>2.56</v>
      </c>
      <c r="K194">
        <f>$I$3+((J194-$H$3)/($H$4-$H$3))*($I$4-$I$3)</f>
        <v>34.885199999999998</v>
      </c>
      <c r="L194" s="132">
        <f t="shared" si="8"/>
        <v>0.73860053073710263</v>
      </c>
    </row>
    <row r="195" spans="1:12" x14ac:dyDescent="0.3">
      <c r="A195">
        <v>-168</v>
      </c>
      <c r="D195">
        <v>0</v>
      </c>
      <c r="E195">
        <f t="shared" ref="E195:E258" si="11">$C$2+((D195-$B$2)/($B$3-$B$2))*($C$3-$C$2)</f>
        <v>0</v>
      </c>
      <c r="F195" s="131">
        <v>0</v>
      </c>
      <c r="G195" s="132"/>
      <c r="H195" s="132"/>
      <c r="J195" s="41">
        <v>2.63</v>
      </c>
      <c r="K195">
        <f t="shared" si="10"/>
        <v>36.017099999999999</v>
      </c>
      <c r="L195" s="132">
        <f t="shared" si="8"/>
        <v>0.74226905738671767</v>
      </c>
    </row>
    <row r="196" spans="1:12" x14ac:dyDescent="0.3">
      <c r="A196">
        <v>-167</v>
      </c>
      <c r="D196">
        <v>0</v>
      </c>
      <c r="E196">
        <f t="shared" si="11"/>
        <v>0</v>
      </c>
      <c r="F196" s="131">
        <v>0</v>
      </c>
      <c r="G196" s="132"/>
      <c r="H196" s="132"/>
      <c r="J196">
        <v>2.66</v>
      </c>
      <c r="K196">
        <f t="shared" si="10"/>
        <v>36.502200000000002</v>
      </c>
      <c r="L196" s="132">
        <f t="shared" ref="L196:L259" si="12">(K196/1000)/((2*PI()*($I$12/1000)*(J196/1000))*SQRT((2*$I$13)/($I$14)))</f>
        <v>0.74378217686410975</v>
      </c>
    </row>
    <row r="197" spans="1:12" x14ac:dyDescent="0.3">
      <c r="A197">
        <v>-166</v>
      </c>
      <c r="D197">
        <v>0</v>
      </c>
      <c r="E197">
        <f t="shared" si="11"/>
        <v>0</v>
      </c>
      <c r="F197" s="131">
        <v>0</v>
      </c>
      <c r="G197" s="132"/>
      <c r="H197" s="132"/>
      <c r="J197" s="41">
        <v>2.7</v>
      </c>
      <c r="K197">
        <f t="shared" si="10"/>
        <v>37.149000000000001</v>
      </c>
      <c r="L197" s="132">
        <f t="shared" si="12"/>
        <v>0.7457473641359823</v>
      </c>
    </row>
    <row r="198" spans="1:12" x14ac:dyDescent="0.3">
      <c r="A198">
        <v>-165</v>
      </c>
      <c r="D198">
        <v>0</v>
      </c>
      <c r="E198">
        <f t="shared" si="11"/>
        <v>0</v>
      </c>
      <c r="F198" s="131">
        <v>0</v>
      </c>
      <c r="G198" s="132"/>
      <c r="H198" s="132"/>
      <c r="J198">
        <v>2.82</v>
      </c>
      <c r="K198">
        <f t="shared" si="10"/>
        <v>39.089399999999998</v>
      </c>
      <c r="L198" s="132">
        <f t="shared" si="12"/>
        <v>0.75130842599042946</v>
      </c>
    </row>
    <row r="199" spans="1:12" x14ac:dyDescent="0.3">
      <c r="A199">
        <v>-164</v>
      </c>
      <c r="D199">
        <v>0</v>
      </c>
      <c r="E199">
        <f t="shared" si="11"/>
        <v>0</v>
      </c>
      <c r="F199" s="131">
        <v>0</v>
      </c>
      <c r="G199" s="132"/>
      <c r="H199" s="132"/>
      <c r="J199" s="41">
        <v>2.94</v>
      </c>
      <c r="K199">
        <f t="shared" si="10"/>
        <v>41.029799999999994</v>
      </c>
      <c r="L199" s="132">
        <f t="shared" si="12"/>
        <v>0.75641552361186049</v>
      </c>
    </row>
    <row r="200" spans="1:12" x14ac:dyDescent="0.3">
      <c r="A200">
        <v>-163</v>
      </c>
      <c r="D200">
        <v>0</v>
      </c>
      <c r="E200">
        <f t="shared" si="11"/>
        <v>0</v>
      </c>
      <c r="F200" s="131">
        <v>0</v>
      </c>
      <c r="G200" s="132"/>
      <c r="H200" s="132"/>
      <c r="J200">
        <v>3.04</v>
      </c>
      <c r="K200">
        <f>$I$4+((J200-$H$4)/($H$5-$H$4))*($I$5-$I$4)</f>
        <v>42.35</v>
      </c>
      <c r="L200" s="132">
        <f t="shared" si="12"/>
        <v>0.75507170229248288</v>
      </c>
    </row>
    <row r="201" spans="1:12" x14ac:dyDescent="0.3">
      <c r="A201">
        <v>-162</v>
      </c>
      <c r="D201">
        <v>0</v>
      </c>
      <c r="E201">
        <f t="shared" si="11"/>
        <v>0</v>
      </c>
      <c r="F201" s="131">
        <v>0</v>
      </c>
      <c r="G201" s="132"/>
      <c r="H201" s="132"/>
      <c r="J201" s="41">
        <v>3.15</v>
      </c>
      <c r="K201">
        <f t="shared" ref="K201:K214" si="13">$I$4+((J201-$H$4)/($H$5-$H$4))*($I$5-$I$4)</f>
        <v>43.3125</v>
      </c>
      <c r="L201" s="132">
        <f t="shared" si="12"/>
        <v>0.74526557628868451</v>
      </c>
    </row>
    <row r="202" spans="1:12" x14ac:dyDescent="0.3">
      <c r="A202">
        <v>-161</v>
      </c>
      <c r="D202">
        <v>0</v>
      </c>
      <c r="E202">
        <f t="shared" si="11"/>
        <v>0</v>
      </c>
      <c r="F202" s="131">
        <v>0</v>
      </c>
      <c r="G202" s="132"/>
      <c r="H202" s="132"/>
      <c r="J202">
        <v>3.22</v>
      </c>
      <c r="K202">
        <f t="shared" si="13"/>
        <v>43.925000000000004</v>
      </c>
      <c r="L202" s="132">
        <f t="shared" si="12"/>
        <v>0.73937414880814156</v>
      </c>
    </row>
    <row r="203" spans="1:12" x14ac:dyDescent="0.3">
      <c r="A203">
        <v>-160</v>
      </c>
      <c r="D203">
        <v>0</v>
      </c>
      <c r="E203">
        <f t="shared" si="11"/>
        <v>0</v>
      </c>
      <c r="F203" s="131">
        <v>0</v>
      </c>
      <c r="G203" s="132"/>
      <c r="H203" s="132"/>
      <c r="J203" s="41">
        <v>3.3</v>
      </c>
      <c r="K203">
        <f t="shared" si="13"/>
        <v>44.625</v>
      </c>
      <c r="L203" s="132">
        <f t="shared" si="12"/>
        <v>0.73294713701118552</v>
      </c>
    </row>
    <row r="204" spans="1:12" x14ac:dyDescent="0.3">
      <c r="A204">
        <v>-159</v>
      </c>
      <c r="D204">
        <v>0</v>
      </c>
      <c r="E204">
        <f t="shared" si="11"/>
        <v>0</v>
      </c>
      <c r="F204" s="131">
        <v>0</v>
      </c>
      <c r="G204" s="132"/>
      <c r="H204" s="132"/>
      <c r="J204">
        <v>3.4</v>
      </c>
      <c r="K204">
        <f t="shared" si="13"/>
        <v>45.5</v>
      </c>
      <c r="L204" s="132">
        <f t="shared" si="12"/>
        <v>0.72533868922214217</v>
      </c>
    </row>
    <row r="205" spans="1:12" x14ac:dyDescent="0.3">
      <c r="A205">
        <v>-158</v>
      </c>
      <c r="D205">
        <v>0</v>
      </c>
      <c r="E205">
        <f t="shared" si="11"/>
        <v>0</v>
      </c>
      <c r="F205" s="131">
        <v>0</v>
      </c>
      <c r="G205" s="132"/>
      <c r="H205" s="132"/>
      <c r="J205" s="41">
        <v>3.51</v>
      </c>
      <c r="K205">
        <f t="shared" si="13"/>
        <v>46.462499999999999</v>
      </c>
      <c r="L205" s="132">
        <f t="shared" si="12"/>
        <v>0.71747012355996898</v>
      </c>
    </row>
    <row r="206" spans="1:12" x14ac:dyDescent="0.3">
      <c r="A206">
        <v>-157</v>
      </c>
      <c r="D206">
        <v>0</v>
      </c>
      <c r="E206">
        <f t="shared" si="11"/>
        <v>0</v>
      </c>
      <c r="F206" s="131">
        <v>0</v>
      </c>
      <c r="G206" s="132"/>
      <c r="H206" s="132"/>
      <c r="J206">
        <v>3.6</v>
      </c>
      <c r="K206">
        <f t="shared" si="13"/>
        <v>47.25</v>
      </c>
      <c r="L206" s="132">
        <f t="shared" si="12"/>
        <v>0.71138986827556261</v>
      </c>
    </row>
    <row r="207" spans="1:12" x14ac:dyDescent="0.3">
      <c r="A207">
        <v>-156</v>
      </c>
      <c r="D207">
        <v>0</v>
      </c>
      <c r="E207">
        <f t="shared" si="11"/>
        <v>0</v>
      </c>
      <c r="F207" s="131">
        <v>0</v>
      </c>
      <c r="G207" s="132"/>
      <c r="H207" s="132"/>
      <c r="J207" s="41">
        <v>3.69</v>
      </c>
      <c r="K207">
        <f t="shared" si="13"/>
        <v>48.037500000000001</v>
      </c>
      <c r="L207" s="132">
        <f t="shared" si="12"/>
        <v>0.70560621080990749</v>
      </c>
    </row>
    <row r="208" spans="1:12" x14ac:dyDescent="0.3">
      <c r="A208">
        <v>-155</v>
      </c>
      <c r="D208">
        <v>0</v>
      </c>
      <c r="E208">
        <f t="shared" si="11"/>
        <v>0</v>
      </c>
      <c r="F208" s="131">
        <v>0</v>
      </c>
      <c r="G208" s="132"/>
      <c r="H208" s="132"/>
      <c r="J208">
        <v>3.79</v>
      </c>
      <c r="K208">
        <f t="shared" si="13"/>
        <v>48.912500000000001</v>
      </c>
      <c r="L208" s="132">
        <f t="shared" si="12"/>
        <v>0.69950208683560156</v>
      </c>
    </row>
    <row r="209" spans="1:12" x14ac:dyDescent="0.3">
      <c r="A209">
        <v>-154</v>
      </c>
      <c r="D209">
        <v>0</v>
      </c>
      <c r="E209">
        <f t="shared" si="11"/>
        <v>0</v>
      </c>
      <c r="F209" s="131">
        <v>0</v>
      </c>
      <c r="G209" s="132"/>
      <c r="H209" s="132"/>
      <c r="J209" s="41">
        <v>3.89</v>
      </c>
      <c r="K209">
        <f t="shared" si="13"/>
        <v>49.787500000000001</v>
      </c>
      <c r="L209" s="132">
        <f t="shared" si="12"/>
        <v>0.69371179956948581</v>
      </c>
    </row>
    <row r="210" spans="1:12" x14ac:dyDescent="0.3">
      <c r="A210">
        <v>-153</v>
      </c>
      <c r="D210">
        <v>0</v>
      </c>
      <c r="E210">
        <f t="shared" si="11"/>
        <v>0</v>
      </c>
      <c r="F210" s="131">
        <v>0</v>
      </c>
      <c r="G210" s="132"/>
      <c r="H210" s="132"/>
      <c r="J210">
        <v>4</v>
      </c>
      <c r="K210">
        <f>$I$4+((J210-$H$4)/($H$5-$H$4))*($I$5-$I$4)</f>
        <v>50.75</v>
      </c>
      <c r="L210" s="132">
        <f t="shared" si="12"/>
        <v>0.68767687266637711</v>
      </c>
    </row>
    <row r="211" spans="1:12" x14ac:dyDescent="0.3">
      <c r="A211">
        <v>-152</v>
      </c>
      <c r="D211">
        <v>0</v>
      </c>
      <c r="E211">
        <f t="shared" si="11"/>
        <v>0</v>
      </c>
      <c r="F211" s="131">
        <v>0</v>
      </c>
      <c r="G211" s="132"/>
      <c r="H211" s="132"/>
      <c r="J211" s="41">
        <v>4.12</v>
      </c>
      <c r="K211">
        <f t="shared" si="13"/>
        <v>51.8</v>
      </c>
      <c r="L211" s="132">
        <f t="shared" si="12"/>
        <v>0.68146084469115353</v>
      </c>
    </row>
    <row r="212" spans="1:12" x14ac:dyDescent="0.3">
      <c r="A212">
        <v>-151</v>
      </c>
      <c r="D212">
        <v>0</v>
      </c>
      <c r="E212">
        <f t="shared" si="11"/>
        <v>0</v>
      </c>
      <c r="F212" s="131">
        <v>0</v>
      </c>
      <c r="G212" s="132"/>
      <c r="H212" s="132"/>
      <c r="J212">
        <v>4.22</v>
      </c>
      <c r="K212">
        <f t="shared" si="13"/>
        <v>52.674999999999997</v>
      </c>
      <c r="L212" s="132">
        <f t="shared" si="12"/>
        <v>0.67655086998718583</v>
      </c>
    </row>
    <row r="213" spans="1:12" x14ac:dyDescent="0.3">
      <c r="A213">
        <v>-150</v>
      </c>
      <c r="D213">
        <v>0</v>
      </c>
      <c r="E213">
        <f t="shared" si="11"/>
        <v>0</v>
      </c>
      <c r="F213" s="131">
        <v>0</v>
      </c>
      <c r="G213" s="132"/>
      <c r="H213" s="132"/>
      <c r="J213" s="41">
        <v>4.32</v>
      </c>
      <c r="K213">
        <f t="shared" si="13"/>
        <v>53.550000000000004</v>
      </c>
      <c r="L213" s="132">
        <f t="shared" si="12"/>
        <v>0.67186820892692023</v>
      </c>
    </row>
    <row r="214" spans="1:12" x14ac:dyDescent="0.3">
      <c r="A214">
        <v>-149</v>
      </c>
      <c r="D214">
        <v>0</v>
      </c>
      <c r="E214">
        <f t="shared" si="11"/>
        <v>0</v>
      </c>
      <c r="F214" s="131">
        <v>0</v>
      </c>
      <c r="G214" s="132"/>
      <c r="H214" s="132"/>
      <c r="J214">
        <v>4.4400000000000004</v>
      </c>
      <c r="K214">
        <f t="shared" si="13"/>
        <v>54.6</v>
      </c>
      <c r="L214" s="132">
        <f t="shared" si="12"/>
        <v>0.66652744415007659</v>
      </c>
    </row>
    <row r="215" spans="1:12" x14ac:dyDescent="0.3">
      <c r="A215">
        <v>-148</v>
      </c>
      <c r="D215">
        <v>0</v>
      </c>
      <c r="E215">
        <f t="shared" si="11"/>
        <v>0</v>
      </c>
      <c r="F215" s="131">
        <v>0</v>
      </c>
      <c r="G215" s="132"/>
      <c r="H215" s="132"/>
      <c r="J215" s="41">
        <v>4.5599999999999996</v>
      </c>
      <c r="K215">
        <f>$I$5+((J215-$H$5)/($H$6-$H$5))*($I$6-$I$5)</f>
        <v>55.47</v>
      </c>
      <c r="L215" s="132">
        <f t="shared" si="12"/>
        <v>0.65932825385539606</v>
      </c>
    </row>
    <row r="216" spans="1:12" x14ac:dyDescent="0.3">
      <c r="A216">
        <v>-147</v>
      </c>
      <c r="D216">
        <v>0</v>
      </c>
      <c r="E216">
        <f t="shared" si="11"/>
        <v>0</v>
      </c>
      <c r="F216" s="131">
        <v>0</v>
      </c>
      <c r="G216" s="132"/>
      <c r="H216" s="132"/>
      <c r="J216">
        <v>4.6500000000000004</v>
      </c>
      <c r="K216">
        <f t="shared" ref="K216:K225" si="14">$I$5+((J216-$H$5)/($H$6-$H$5))*($I$6-$I$5)</f>
        <v>55.987500000000004</v>
      </c>
      <c r="L216" s="132">
        <f t="shared" si="12"/>
        <v>0.65259912340117654</v>
      </c>
    </row>
    <row r="217" spans="1:12" x14ac:dyDescent="0.3">
      <c r="A217">
        <v>-146</v>
      </c>
      <c r="D217">
        <v>0</v>
      </c>
      <c r="E217">
        <f t="shared" si="11"/>
        <v>0</v>
      </c>
      <c r="F217" s="131">
        <v>0</v>
      </c>
      <c r="G217" s="132"/>
      <c r="H217" s="132"/>
      <c r="J217" s="41">
        <v>4.75</v>
      </c>
      <c r="K217">
        <f t="shared" si="14"/>
        <v>56.5625</v>
      </c>
      <c r="L217" s="132">
        <f t="shared" si="12"/>
        <v>0.64542138425000906</v>
      </c>
    </row>
    <row r="218" spans="1:12" x14ac:dyDescent="0.3">
      <c r="A218">
        <v>-145</v>
      </c>
      <c r="D218">
        <v>0</v>
      </c>
      <c r="E218">
        <f t="shared" si="11"/>
        <v>0</v>
      </c>
      <c r="F218" s="131">
        <v>0</v>
      </c>
      <c r="G218" s="132"/>
      <c r="H218" s="132"/>
      <c r="J218">
        <v>4.9000000000000004</v>
      </c>
      <c r="K218">
        <f t="shared" si="14"/>
        <v>57.425000000000004</v>
      </c>
      <c r="L218" s="132">
        <f t="shared" si="12"/>
        <v>0.63520409229503083</v>
      </c>
    </row>
    <row r="219" spans="1:12" x14ac:dyDescent="0.3">
      <c r="A219">
        <v>-144</v>
      </c>
      <c r="D219">
        <v>0</v>
      </c>
      <c r="E219">
        <f t="shared" si="11"/>
        <v>0</v>
      </c>
      <c r="F219" s="131">
        <v>0</v>
      </c>
      <c r="G219" s="132"/>
      <c r="H219" s="132"/>
      <c r="J219" s="41">
        <v>5.0599999999999996</v>
      </c>
      <c r="K219">
        <f t="shared" si="14"/>
        <v>58.344999999999999</v>
      </c>
      <c r="L219" s="132">
        <f t="shared" si="12"/>
        <v>0.62497333882232564</v>
      </c>
    </row>
    <row r="220" spans="1:12" x14ac:dyDescent="0.3">
      <c r="A220">
        <v>-143</v>
      </c>
      <c r="D220">
        <v>0</v>
      </c>
      <c r="E220">
        <f t="shared" si="11"/>
        <v>0</v>
      </c>
      <c r="F220" s="131">
        <v>0</v>
      </c>
      <c r="G220" s="132"/>
      <c r="H220" s="132"/>
      <c r="J220">
        <v>5.16</v>
      </c>
      <c r="K220">
        <f t="shared" si="14"/>
        <v>58.92</v>
      </c>
      <c r="L220" s="132">
        <f t="shared" si="12"/>
        <v>0.61890130732810833</v>
      </c>
    </row>
    <row r="221" spans="1:12" x14ac:dyDescent="0.3">
      <c r="A221">
        <v>-142</v>
      </c>
      <c r="D221">
        <v>0</v>
      </c>
      <c r="E221">
        <f t="shared" si="11"/>
        <v>0</v>
      </c>
      <c r="F221" s="131">
        <v>0</v>
      </c>
      <c r="G221" s="132"/>
      <c r="H221" s="132"/>
      <c r="J221" s="41">
        <v>5.27</v>
      </c>
      <c r="K221">
        <f t="shared" si="14"/>
        <v>59.552499999999995</v>
      </c>
      <c r="L221" s="132">
        <f t="shared" si="12"/>
        <v>0.61248822814465242</v>
      </c>
    </row>
    <row r="222" spans="1:12" x14ac:dyDescent="0.3">
      <c r="A222">
        <v>-141</v>
      </c>
      <c r="D222">
        <v>0</v>
      </c>
      <c r="E222">
        <f t="shared" si="11"/>
        <v>0</v>
      </c>
      <c r="F222" s="131">
        <v>0</v>
      </c>
      <c r="G222" s="132"/>
      <c r="H222" s="132"/>
      <c r="J222">
        <v>5.4</v>
      </c>
      <c r="K222">
        <f t="shared" si="14"/>
        <v>60.300000000000004</v>
      </c>
      <c r="L222" s="132">
        <f t="shared" si="12"/>
        <v>0.60524598316778022</v>
      </c>
    </row>
    <row r="223" spans="1:12" x14ac:dyDescent="0.3">
      <c r="A223">
        <v>-140</v>
      </c>
      <c r="D223">
        <v>0</v>
      </c>
      <c r="E223">
        <f t="shared" si="11"/>
        <v>0</v>
      </c>
      <c r="F223" s="131">
        <v>0</v>
      </c>
      <c r="G223" s="132"/>
      <c r="H223" s="132"/>
      <c r="J223" s="41">
        <v>5.53</v>
      </c>
      <c r="K223">
        <f t="shared" si="14"/>
        <v>61.047499999999999</v>
      </c>
      <c r="L223" s="132">
        <f t="shared" si="12"/>
        <v>0.59834424157137556</v>
      </c>
    </row>
    <row r="224" spans="1:12" x14ac:dyDescent="0.3">
      <c r="A224">
        <v>-139</v>
      </c>
      <c r="D224">
        <v>0</v>
      </c>
      <c r="E224">
        <f t="shared" si="11"/>
        <v>0</v>
      </c>
      <c r="F224" s="131">
        <v>0</v>
      </c>
      <c r="G224" s="132"/>
      <c r="H224" s="132"/>
      <c r="J224">
        <v>5.66</v>
      </c>
      <c r="K224">
        <f t="shared" si="14"/>
        <v>61.795000000000002</v>
      </c>
      <c r="L224" s="132">
        <f t="shared" si="12"/>
        <v>0.5917595411083747</v>
      </c>
    </row>
    <row r="225" spans="1:12" x14ac:dyDescent="0.3">
      <c r="A225">
        <v>-138</v>
      </c>
      <c r="D225">
        <v>0</v>
      </c>
      <c r="E225">
        <f t="shared" si="11"/>
        <v>0</v>
      </c>
      <c r="F225" s="131">
        <v>0</v>
      </c>
      <c r="G225" s="132"/>
      <c r="H225" s="132"/>
      <c r="J225" s="41">
        <v>5.79</v>
      </c>
      <c r="K225">
        <f t="shared" si="14"/>
        <v>62.542499999999997</v>
      </c>
      <c r="L225" s="132">
        <f t="shared" si="12"/>
        <v>0.58547052667652766</v>
      </c>
    </row>
    <row r="226" spans="1:12" x14ac:dyDescent="0.3">
      <c r="A226">
        <v>-137</v>
      </c>
      <c r="D226">
        <v>0</v>
      </c>
      <c r="E226">
        <f t="shared" si="11"/>
        <v>0</v>
      </c>
      <c r="F226" s="131">
        <v>0</v>
      </c>
      <c r="G226" s="132"/>
      <c r="H226" s="132"/>
      <c r="J226">
        <v>5.96</v>
      </c>
      <c r="K226">
        <f>$I$5+((J226-$H$5)/($H$6-$H$5))*($I$6-$I$5)</f>
        <v>63.519999999999996</v>
      </c>
      <c r="L226" s="132">
        <f t="shared" si="12"/>
        <v>0.57766039543449943</v>
      </c>
    </row>
    <row r="227" spans="1:12" x14ac:dyDescent="0.3">
      <c r="A227">
        <v>-136</v>
      </c>
      <c r="D227">
        <v>0</v>
      </c>
      <c r="E227">
        <f t="shared" si="11"/>
        <v>0</v>
      </c>
      <c r="F227" s="131">
        <v>0</v>
      </c>
      <c r="G227" s="132"/>
      <c r="H227" s="132"/>
      <c r="J227" s="41">
        <v>6.12</v>
      </c>
      <c r="K227">
        <f>$I$6+((J227-$H$6)/($H$7-$H$6))*($I$7-$I$6)</f>
        <v>64.2</v>
      </c>
      <c r="L227" s="132">
        <f t="shared" si="12"/>
        <v>0.56858051096534223</v>
      </c>
    </row>
    <row r="228" spans="1:12" x14ac:dyDescent="0.3">
      <c r="A228">
        <v>-135</v>
      </c>
      <c r="D228">
        <v>0</v>
      </c>
      <c r="E228">
        <f t="shared" si="11"/>
        <v>0</v>
      </c>
      <c r="F228" s="131">
        <v>0</v>
      </c>
      <c r="G228" s="132"/>
      <c r="H228" s="132"/>
      <c r="J228">
        <v>6.25</v>
      </c>
      <c r="K228">
        <f t="shared" ref="K228:K236" si="15">$I$6+((J228-$H$6)/($H$7-$H$6))*($I$7-$I$6)</f>
        <v>64.6875</v>
      </c>
      <c r="L228" s="132">
        <f t="shared" si="12"/>
        <v>0.56098172469730057</v>
      </c>
    </row>
    <row r="229" spans="1:12" x14ac:dyDescent="0.3">
      <c r="A229">
        <v>-134</v>
      </c>
      <c r="D229">
        <v>0</v>
      </c>
      <c r="E229">
        <f t="shared" si="11"/>
        <v>0</v>
      </c>
      <c r="F229" s="131">
        <v>0</v>
      </c>
      <c r="G229" s="132"/>
      <c r="H229" s="132"/>
      <c r="J229" s="41">
        <v>6.38</v>
      </c>
      <c r="K229">
        <f t="shared" si="15"/>
        <v>65.174999999999997</v>
      </c>
      <c r="L229" s="132">
        <f t="shared" si="12"/>
        <v>0.55369260683516675</v>
      </c>
    </row>
    <row r="230" spans="1:12" x14ac:dyDescent="0.3">
      <c r="A230">
        <v>-133</v>
      </c>
      <c r="D230">
        <v>0</v>
      </c>
      <c r="E230">
        <f t="shared" si="11"/>
        <v>0</v>
      </c>
      <c r="F230" s="131">
        <v>0</v>
      </c>
      <c r="G230" s="132"/>
      <c r="H230" s="132"/>
      <c r="J230">
        <v>6.49</v>
      </c>
      <c r="K230">
        <f t="shared" si="15"/>
        <v>65.587500000000006</v>
      </c>
      <c r="L230" s="132">
        <f t="shared" si="12"/>
        <v>0.54775297363590525</v>
      </c>
    </row>
    <row r="231" spans="1:12" x14ac:dyDescent="0.3">
      <c r="A231">
        <v>-132</v>
      </c>
      <c r="D231">
        <v>0</v>
      </c>
      <c r="E231">
        <f t="shared" si="11"/>
        <v>0</v>
      </c>
      <c r="F231" s="131">
        <v>0</v>
      </c>
      <c r="G231" s="132"/>
      <c r="H231" s="132"/>
      <c r="J231" s="41">
        <v>6.59</v>
      </c>
      <c r="K231">
        <f t="shared" si="15"/>
        <v>65.962500000000006</v>
      </c>
      <c r="L231" s="132">
        <f t="shared" si="12"/>
        <v>0.54252537537251877</v>
      </c>
    </row>
    <row r="232" spans="1:12" x14ac:dyDescent="0.3">
      <c r="A232">
        <v>-131</v>
      </c>
      <c r="D232">
        <v>0</v>
      </c>
      <c r="E232">
        <f t="shared" si="11"/>
        <v>0</v>
      </c>
      <c r="F232" s="131">
        <v>0</v>
      </c>
      <c r="G232" s="132"/>
      <c r="H232" s="132"/>
      <c r="J232">
        <v>6.74</v>
      </c>
      <c r="K232">
        <f t="shared" si="15"/>
        <v>66.525000000000006</v>
      </c>
      <c r="L232" s="132">
        <f t="shared" si="12"/>
        <v>0.53497483099654419</v>
      </c>
    </row>
    <row r="233" spans="1:12" x14ac:dyDescent="0.3">
      <c r="A233">
        <v>-130</v>
      </c>
      <c r="D233">
        <v>0</v>
      </c>
      <c r="E233">
        <f t="shared" si="11"/>
        <v>0</v>
      </c>
      <c r="F233" s="131">
        <v>0</v>
      </c>
      <c r="G233" s="132"/>
      <c r="H233" s="132"/>
      <c r="J233" s="41">
        <v>6.89</v>
      </c>
      <c r="K233">
        <f t="shared" si="15"/>
        <v>67.087500000000006</v>
      </c>
      <c r="L233" s="132">
        <f t="shared" si="12"/>
        <v>0.52775304762387787</v>
      </c>
    </row>
    <row r="234" spans="1:12" x14ac:dyDescent="0.3">
      <c r="A234">
        <v>-129</v>
      </c>
      <c r="D234">
        <v>0</v>
      </c>
      <c r="E234">
        <f t="shared" si="11"/>
        <v>0</v>
      </c>
      <c r="F234" s="131">
        <v>0</v>
      </c>
      <c r="G234" s="132"/>
      <c r="H234" s="132"/>
      <c r="J234">
        <v>7.03</v>
      </c>
      <c r="K234">
        <f t="shared" si="15"/>
        <v>67.612499999999997</v>
      </c>
      <c r="L234" s="132">
        <f t="shared" si="12"/>
        <v>0.52129076712084488</v>
      </c>
    </row>
    <row r="235" spans="1:12" x14ac:dyDescent="0.3">
      <c r="A235">
        <v>-128</v>
      </c>
      <c r="D235">
        <v>0</v>
      </c>
      <c r="E235">
        <f t="shared" si="11"/>
        <v>0</v>
      </c>
      <c r="F235" s="131">
        <v>0</v>
      </c>
      <c r="G235" s="132"/>
      <c r="H235" s="132"/>
      <c r="J235" s="41">
        <v>7.16</v>
      </c>
      <c r="K235">
        <f t="shared" si="15"/>
        <v>68.099999999999994</v>
      </c>
      <c r="L235" s="132">
        <f t="shared" si="12"/>
        <v>0.51551636104885123</v>
      </c>
    </row>
    <row r="236" spans="1:12" x14ac:dyDescent="0.3">
      <c r="A236">
        <v>-127</v>
      </c>
      <c r="D236">
        <v>0</v>
      </c>
      <c r="E236">
        <f t="shared" si="11"/>
        <v>0</v>
      </c>
      <c r="F236" s="131">
        <v>0</v>
      </c>
      <c r="G236" s="132"/>
      <c r="H236" s="132"/>
      <c r="J236">
        <v>7.29</v>
      </c>
      <c r="K236">
        <f t="shared" si="15"/>
        <v>68.587500000000006</v>
      </c>
      <c r="L236" s="132">
        <f t="shared" si="12"/>
        <v>0.50994790087242958</v>
      </c>
    </row>
    <row r="237" spans="1:12" x14ac:dyDescent="0.3">
      <c r="A237">
        <v>-126</v>
      </c>
      <c r="D237">
        <v>0</v>
      </c>
      <c r="E237">
        <f t="shared" si="11"/>
        <v>0</v>
      </c>
      <c r="F237" s="131">
        <v>0</v>
      </c>
      <c r="G237" s="132"/>
      <c r="H237" s="132"/>
      <c r="J237" s="41">
        <v>7.41</v>
      </c>
      <c r="K237">
        <f>$I$6+((J237-$H$6)/($H$7-$H$6))*($I$7-$I$6)</f>
        <v>69.037499999999994</v>
      </c>
      <c r="L237" s="132">
        <f t="shared" si="12"/>
        <v>0.50498120204176222</v>
      </c>
    </row>
    <row r="238" spans="1:12" x14ac:dyDescent="0.3">
      <c r="A238">
        <v>-125</v>
      </c>
      <c r="D238">
        <v>0</v>
      </c>
      <c r="E238">
        <f t="shared" si="11"/>
        <v>0</v>
      </c>
      <c r="F238" s="131">
        <v>0</v>
      </c>
      <c r="G238" s="132"/>
      <c r="H238" s="132"/>
      <c r="J238">
        <v>7.52</v>
      </c>
      <c r="K238">
        <f>$I$7+((J238-$H$7)/($H$8-$H$7))*($I$8-$I$7)</f>
        <v>69.400000000000006</v>
      </c>
      <c r="L238" s="132">
        <f t="shared" si="12"/>
        <v>0.50020726300226992</v>
      </c>
    </row>
    <row r="239" spans="1:12" x14ac:dyDescent="0.3">
      <c r="A239">
        <v>-124</v>
      </c>
      <c r="D239">
        <v>0</v>
      </c>
      <c r="E239">
        <f t="shared" si="11"/>
        <v>0</v>
      </c>
      <c r="F239" s="131">
        <v>0</v>
      </c>
      <c r="G239" s="132"/>
      <c r="H239" s="132"/>
      <c r="J239" s="41">
        <v>7.63</v>
      </c>
      <c r="K239">
        <f t="shared" ref="K239:K257" si="16">$I$7+((J239-$H$7)/($H$8-$H$7))*($I$8-$I$7)</f>
        <v>69.537499999999994</v>
      </c>
      <c r="L239" s="132">
        <f t="shared" si="12"/>
        <v>0.49397264397640306</v>
      </c>
    </row>
    <row r="240" spans="1:12" x14ac:dyDescent="0.3">
      <c r="A240">
        <v>-123</v>
      </c>
      <c r="D240">
        <v>0</v>
      </c>
      <c r="E240">
        <f t="shared" si="11"/>
        <v>0</v>
      </c>
      <c r="F240" s="131">
        <v>0</v>
      </c>
      <c r="G240" s="132"/>
      <c r="H240" s="132"/>
      <c r="J240">
        <v>7.74</v>
      </c>
      <c r="K240">
        <f t="shared" si="16"/>
        <v>69.674999999999997</v>
      </c>
      <c r="L240" s="132">
        <f t="shared" si="12"/>
        <v>0.48791523634403661</v>
      </c>
    </row>
    <row r="241" spans="1:12" x14ac:dyDescent="0.3">
      <c r="A241">
        <v>-122</v>
      </c>
      <c r="D241">
        <v>0</v>
      </c>
      <c r="E241">
        <f t="shared" si="11"/>
        <v>0</v>
      </c>
      <c r="F241" s="131">
        <v>0</v>
      </c>
      <c r="G241" s="132"/>
      <c r="H241" s="132"/>
      <c r="J241" s="41">
        <v>7.84</v>
      </c>
      <c r="K241">
        <f t="shared" si="16"/>
        <v>69.8</v>
      </c>
      <c r="L241" s="132">
        <f t="shared" si="12"/>
        <v>0.48255600394202391</v>
      </c>
    </row>
    <row r="242" spans="1:12" x14ac:dyDescent="0.3">
      <c r="A242">
        <v>-121</v>
      </c>
      <c r="D242">
        <v>0</v>
      </c>
      <c r="E242">
        <f t="shared" si="11"/>
        <v>0</v>
      </c>
      <c r="F242" s="131">
        <v>0</v>
      </c>
      <c r="G242" s="132"/>
      <c r="H242" s="132"/>
      <c r="J242">
        <v>7.93</v>
      </c>
      <c r="K242">
        <f t="shared" si="16"/>
        <v>69.912499999999994</v>
      </c>
      <c r="L242" s="132">
        <f t="shared" si="12"/>
        <v>0.47784825956466953</v>
      </c>
    </row>
    <row r="243" spans="1:12" x14ac:dyDescent="0.3">
      <c r="A243">
        <v>-120</v>
      </c>
      <c r="D243">
        <v>0</v>
      </c>
      <c r="E243">
        <f t="shared" si="11"/>
        <v>0</v>
      </c>
      <c r="F243" s="131">
        <v>0</v>
      </c>
      <c r="G243" s="132"/>
      <c r="H243" s="132"/>
      <c r="J243" s="41">
        <v>8.02</v>
      </c>
      <c r="K243">
        <f t="shared" si="16"/>
        <v>70.025000000000006</v>
      </c>
      <c r="L243" s="132">
        <f t="shared" si="12"/>
        <v>0.47324617528556007</v>
      </c>
    </row>
    <row r="244" spans="1:12" x14ac:dyDescent="0.3">
      <c r="A244">
        <v>-119</v>
      </c>
      <c r="D244">
        <v>0</v>
      </c>
      <c r="E244">
        <f t="shared" si="11"/>
        <v>0</v>
      </c>
      <c r="F244" s="131">
        <v>0</v>
      </c>
      <c r="G244" s="132"/>
      <c r="H244" s="132"/>
      <c r="J244">
        <v>8.06</v>
      </c>
      <c r="K244">
        <f t="shared" si="16"/>
        <v>70.075000000000003</v>
      </c>
      <c r="L244" s="132">
        <f t="shared" si="12"/>
        <v>0.47123379434630774</v>
      </c>
    </row>
    <row r="245" spans="1:12" x14ac:dyDescent="0.3">
      <c r="A245">
        <v>-118</v>
      </c>
      <c r="D245">
        <v>0</v>
      </c>
      <c r="E245">
        <f t="shared" si="11"/>
        <v>0</v>
      </c>
      <c r="F245" s="131">
        <v>0</v>
      </c>
      <c r="G245" s="132"/>
      <c r="H245" s="132"/>
      <c r="J245" s="41">
        <v>8.11</v>
      </c>
      <c r="K245">
        <f t="shared" si="16"/>
        <v>70.137500000000003</v>
      </c>
      <c r="L245" s="132">
        <f t="shared" si="12"/>
        <v>0.46874623344421129</v>
      </c>
    </row>
    <row r="246" spans="1:12" x14ac:dyDescent="0.3">
      <c r="A246">
        <v>-117</v>
      </c>
      <c r="D246">
        <v>0</v>
      </c>
      <c r="E246">
        <f t="shared" si="11"/>
        <v>0</v>
      </c>
      <c r="F246" s="131">
        <v>0</v>
      </c>
      <c r="G246" s="132"/>
      <c r="H246" s="132"/>
      <c r="J246">
        <v>8.14</v>
      </c>
      <c r="K246">
        <f t="shared" si="16"/>
        <v>70.174999999999997</v>
      </c>
      <c r="L246" s="132">
        <f t="shared" si="12"/>
        <v>0.46726836556674939</v>
      </c>
    </row>
    <row r="247" spans="1:12" x14ac:dyDescent="0.3">
      <c r="A247">
        <v>-116</v>
      </c>
      <c r="D247">
        <v>0</v>
      </c>
      <c r="E247">
        <f t="shared" si="11"/>
        <v>0</v>
      </c>
      <c r="F247" s="131">
        <v>0</v>
      </c>
      <c r="G247" s="132"/>
      <c r="H247" s="132"/>
      <c r="J247" s="41">
        <v>8.17</v>
      </c>
      <c r="K247">
        <f t="shared" si="16"/>
        <v>70.212500000000006</v>
      </c>
      <c r="L247" s="132">
        <f t="shared" si="12"/>
        <v>0.46580135106415277</v>
      </c>
    </row>
    <row r="248" spans="1:12" x14ac:dyDescent="0.3">
      <c r="A248">
        <v>-115</v>
      </c>
      <c r="D248">
        <v>0</v>
      </c>
      <c r="E248">
        <f t="shared" si="11"/>
        <v>0</v>
      </c>
      <c r="F248" s="131">
        <v>0</v>
      </c>
      <c r="G248" s="132"/>
      <c r="H248" s="132"/>
      <c r="J248">
        <v>8.18</v>
      </c>
      <c r="K248">
        <f t="shared" si="16"/>
        <v>70.224999999999994</v>
      </c>
      <c r="L248" s="132">
        <f t="shared" si="12"/>
        <v>0.46531473745163698</v>
      </c>
    </row>
    <row r="249" spans="1:12" x14ac:dyDescent="0.3">
      <c r="A249">
        <v>-114</v>
      </c>
      <c r="D249">
        <v>0</v>
      </c>
      <c r="E249">
        <f t="shared" si="11"/>
        <v>0</v>
      </c>
      <c r="F249" s="131">
        <v>0</v>
      </c>
      <c r="G249" s="132"/>
      <c r="H249" s="132"/>
      <c r="J249" s="40">
        <v>8.19</v>
      </c>
      <c r="K249">
        <f t="shared" si="16"/>
        <v>70.237499999999997</v>
      </c>
      <c r="L249" s="132">
        <f t="shared" si="12"/>
        <v>0.46482931215075129</v>
      </c>
    </row>
    <row r="250" spans="1:12" x14ac:dyDescent="0.3">
      <c r="A250">
        <v>-113</v>
      </c>
      <c r="D250">
        <v>0</v>
      </c>
      <c r="E250">
        <f t="shared" si="11"/>
        <v>0</v>
      </c>
      <c r="F250" s="131">
        <v>0</v>
      </c>
      <c r="G250" s="132"/>
      <c r="H250" s="132"/>
      <c r="J250">
        <v>8.18</v>
      </c>
      <c r="K250">
        <f t="shared" si="16"/>
        <v>70.224999999999994</v>
      </c>
      <c r="L250" s="132">
        <f t="shared" si="12"/>
        <v>0.46531473745163698</v>
      </c>
    </row>
    <row r="251" spans="1:12" x14ac:dyDescent="0.3">
      <c r="A251">
        <v>-112</v>
      </c>
      <c r="D251">
        <v>0</v>
      </c>
      <c r="E251">
        <f t="shared" si="11"/>
        <v>0</v>
      </c>
      <c r="F251" s="131">
        <v>0</v>
      </c>
      <c r="G251" s="132"/>
      <c r="H251" s="132"/>
      <c r="J251" s="41">
        <v>8.16</v>
      </c>
      <c r="K251">
        <f t="shared" si="16"/>
        <v>70.2</v>
      </c>
      <c r="L251" s="132">
        <f t="shared" si="12"/>
        <v>0.46628915735709131</v>
      </c>
    </row>
    <row r="252" spans="1:12" x14ac:dyDescent="0.3">
      <c r="A252">
        <v>-111</v>
      </c>
      <c r="D252">
        <v>0</v>
      </c>
      <c r="E252">
        <f t="shared" si="11"/>
        <v>0</v>
      </c>
      <c r="F252" s="131">
        <v>0</v>
      </c>
      <c r="G252" s="132"/>
      <c r="H252" s="132"/>
      <c r="J252">
        <v>8.1300000000000008</v>
      </c>
      <c r="K252">
        <f t="shared" si="16"/>
        <v>70.162499999999994</v>
      </c>
      <c r="L252" s="132">
        <f t="shared" si="12"/>
        <v>0.4677597763287919</v>
      </c>
    </row>
    <row r="253" spans="1:12" x14ac:dyDescent="0.3">
      <c r="A253">
        <v>-110</v>
      </c>
      <c r="D253">
        <v>0</v>
      </c>
      <c r="E253">
        <f t="shared" si="11"/>
        <v>0</v>
      </c>
      <c r="F253" s="131">
        <v>0</v>
      </c>
      <c r="G253" s="132"/>
      <c r="H253" s="132"/>
      <c r="J253" s="41">
        <v>8.09</v>
      </c>
      <c r="K253">
        <f t="shared" si="16"/>
        <v>70.112499999999997</v>
      </c>
      <c r="L253" s="132">
        <f t="shared" si="12"/>
        <v>0.46973756797429272</v>
      </c>
    </row>
    <row r="254" spans="1:12" x14ac:dyDescent="0.3">
      <c r="A254">
        <v>-109</v>
      </c>
      <c r="D254">
        <v>0</v>
      </c>
      <c r="E254">
        <f t="shared" si="11"/>
        <v>0</v>
      </c>
      <c r="F254" s="131">
        <v>0</v>
      </c>
      <c r="G254" s="132"/>
      <c r="H254" s="132"/>
      <c r="J254" s="41">
        <v>8.02</v>
      </c>
      <c r="K254">
        <f t="shared" si="16"/>
        <v>70.025000000000006</v>
      </c>
      <c r="L254" s="132">
        <f t="shared" si="12"/>
        <v>0.47324617528556007</v>
      </c>
    </row>
    <row r="255" spans="1:12" x14ac:dyDescent="0.3">
      <c r="A255">
        <v>-108</v>
      </c>
      <c r="D255">
        <v>0</v>
      </c>
      <c r="E255">
        <f t="shared" si="11"/>
        <v>0</v>
      </c>
      <c r="F255" s="131">
        <v>0</v>
      </c>
      <c r="G255" s="132"/>
      <c r="H255" s="132"/>
      <c r="J255" s="41">
        <v>7.94</v>
      </c>
      <c r="K255">
        <f t="shared" si="16"/>
        <v>69.924999999999997</v>
      </c>
      <c r="L255" s="132">
        <f t="shared" si="12"/>
        <v>0.47733176479950773</v>
      </c>
    </row>
    <row r="256" spans="1:12" x14ac:dyDescent="0.3">
      <c r="A256">
        <v>-107</v>
      </c>
      <c r="D256">
        <v>0</v>
      </c>
      <c r="E256">
        <f t="shared" si="11"/>
        <v>0</v>
      </c>
      <c r="F256" s="131">
        <v>0</v>
      </c>
      <c r="G256" s="132"/>
      <c r="H256" s="132"/>
      <c r="J256" s="41">
        <v>7.76</v>
      </c>
      <c r="K256">
        <f t="shared" si="16"/>
        <v>69.7</v>
      </c>
      <c r="L256" s="132">
        <f t="shared" si="12"/>
        <v>0.48683233989991859</v>
      </c>
    </row>
    <row r="257" spans="1:12" x14ac:dyDescent="0.3">
      <c r="A257">
        <v>-106</v>
      </c>
      <c r="D257">
        <v>0</v>
      </c>
      <c r="E257">
        <f t="shared" si="11"/>
        <v>0</v>
      </c>
      <c r="F257" s="131">
        <v>0</v>
      </c>
      <c r="G257" s="132"/>
      <c r="H257" s="132"/>
      <c r="J257" s="41">
        <v>7.58</v>
      </c>
      <c r="K257">
        <f t="shared" si="16"/>
        <v>69.474999999999994</v>
      </c>
      <c r="L257" s="132">
        <f t="shared" si="12"/>
        <v>0.49678412964889762</v>
      </c>
    </row>
    <row r="258" spans="1:12" x14ac:dyDescent="0.3">
      <c r="A258">
        <v>-105</v>
      </c>
      <c r="D258">
        <v>0</v>
      </c>
      <c r="E258">
        <f t="shared" si="11"/>
        <v>0</v>
      </c>
      <c r="F258" s="131">
        <v>0</v>
      </c>
      <c r="G258" s="132"/>
      <c r="H258" s="132"/>
      <c r="J258" s="41">
        <v>7.47</v>
      </c>
      <c r="K258">
        <f>$I$6+((J258-$H$6)/($H$7-$H$6))*($I$7-$I$6)</f>
        <v>69.262500000000003</v>
      </c>
      <c r="L258" s="132">
        <f t="shared" si="12"/>
        <v>0.5025576923713766</v>
      </c>
    </row>
    <row r="259" spans="1:12" x14ac:dyDescent="0.3">
      <c r="A259">
        <v>-104</v>
      </c>
      <c r="D259">
        <v>0</v>
      </c>
      <c r="E259">
        <f t="shared" ref="E259:E322" si="17">$C$2+((D259-$B$2)/($B$3-$B$2))*($C$3-$C$2)</f>
        <v>0</v>
      </c>
      <c r="F259" s="131">
        <v>0</v>
      </c>
      <c r="G259" s="132"/>
      <c r="H259" s="132"/>
      <c r="J259" s="41">
        <v>7.37</v>
      </c>
      <c r="K259">
        <f t="shared" ref="K259:K268" si="18">$I$6+((J259-$H$6)/($H$7-$H$6))*($I$7-$I$6)</f>
        <v>68.887500000000003</v>
      </c>
      <c r="L259" s="132">
        <f t="shared" si="12"/>
        <v>0.50661879744997418</v>
      </c>
    </row>
    <row r="260" spans="1:12" x14ac:dyDescent="0.3">
      <c r="A260">
        <v>-103</v>
      </c>
      <c r="D260">
        <v>0</v>
      </c>
      <c r="E260">
        <f t="shared" si="17"/>
        <v>0</v>
      </c>
      <c r="F260" s="131">
        <v>0</v>
      </c>
      <c r="G260" s="132"/>
      <c r="H260" s="132"/>
      <c r="J260">
        <v>7.22</v>
      </c>
      <c r="K260">
        <f t="shared" si="18"/>
        <v>68.325000000000003</v>
      </c>
      <c r="L260" s="132">
        <f t="shared" ref="L260:L323" si="19">(K260/1000)/((2*PI()*($I$12/1000)*(J260/1000))*SQRT((2*$I$13)/($I$14)))</f>
        <v>0.51292138504078943</v>
      </c>
    </row>
    <row r="261" spans="1:12" x14ac:dyDescent="0.3">
      <c r="A261">
        <v>-102</v>
      </c>
      <c r="D261">
        <v>0</v>
      </c>
      <c r="E261">
        <f t="shared" si="17"/>
        <v>0</v>
      </c>
      <c r="F261" s="131">
        <v>0</v>
      </c>
      <c r="G261" s="132"/>
      <c r="H261" s="132"/>
      <c r="J261" s="41">
        <v>7.08</v>
      </c>
      <c r="K261">
        <f t="shared" si="18"/>
        <v>67.8</v>
      </c>
      <c r="L261" s="132">
        <f t="shared" si="19"/>
        <v>0.51904474650614085</v>
      </c>
    </row>
    <row r="262" spans="1:12" x14ac:dyDescent="0.3">
      <c r="A262">
        <v>-101</v>
      </c>
      <c r="D262">
        <v>0</v>
      </c>
      <c r="E262">
        <f t="shared" si="17"/>
        <v>0</v>
      </c>
      <c r="F262" s="131">
        <v>0</v>
      </c>
      <c r="G262" s="132"/>
      <c r="H262" s="132"/>
      <c r="J262">
        <v>6.92</v>
      </c>
      <c r="K262">
        <f t="shared" si="18"/>
        <v>67.2</v>
      </c>
      <c r="L262" s="132">
        <f t="shared" si="19"/>
        <v>0.5263462609206474</v>
      </c>
    </row>
    <row r="263" spans="1:12" x14ac:dyDescent="0.3">
      <c r="A263">
        <v>-100</v>
      </c>
      <c r="D263">
        <v>0.01</v>
      </c>
      <c r="E263">
        <f t="shared" si="17"/>
        <v>0.1697942857142857</v>
      </c>
      <c r="F263" s="132">
        <f>(E263/1000)/((2*PI()*($H$12/1000)*(D263/1000))*SQRT((2*$I$13)/($I$14)))</f>
        <v>0.78883222562108646</v>
      </c>
      <c r="G263" s="132"/>
      <c r="H263" s="132"/>
      <c r="J263" s="41">
        <v>6.76</v>
      </c>
      <c r="K263">
        <f t="shared" si="18"/>
        <v>66.599999999999994</v>
      </c>
      <c r="L263" s="132">
        <f t="shared" si="19"/>
        <v>0.53399340915359217</v>
      </c>
    </row>
    <row r="264" spans="1:12" x14ac:dyDescent="0.3">
      <c r="A264">
        <v>-99</v>
      </c>
      <c r="D264">
        <v>0.01</v>
      </c>
      <c r="E264">
        <f t="shared" si="17"/>
        <v>0.1697942857142857</v>
      </c>
      <c r="F264" s="132">
        <f t="shared" ref="F264:F326" si="20">(E264/1000)/((2*PI()*($H$12/1000)*(D264/1000))*SQRT((2*$I$13)/($I$14)))</f>
        <v>0.78883222562108646</v>
      </c>
      <c r="G264" s="132"/>
      <c r="H264" s="132"/>
      <c r="J264">
        <v>6.65</v>
      </c>
      <c r="K264">
        <f t="shared" si="18"/>
        <v>66.1875</v>
      </c>
      <c r="L264" s="132">
        <f t="shared" si="19"/>
        <v>0.53946428249467993</v>
      </c>
    </row>
    <row r="265" spans="1:12" x14ac:dyDescent="0.3">
      <c r="A265">
        <v>-98</v>
      </c>
      <c r="D265">
        <v>0.01</v>
      </c>
      <c r="E265">
        <f t="shared" si="17"/>
        <v>0.1697942857142857</v>
      </c>
      <c r="F265" s="132">
        <f t="shared" si="20"/>
        <v>0.78883222562108646</v>
      </c>
      <c r="G265" s="132"/>
      <c r="H265" s="132"/>
      <c r="J265" s="41">
        <v>6.54</v>
      </c>
      <c r="K265">
        <f t="shared" si="18"/>
        <v>65.775000000000006</v>
      </c>
      <c r="L265" s="132">
        <f t="shared" si="19"/>
        <v>0.5451191913304223</v>
      </c>
    </row>
    <row r="266" spans="1:12" x14ac:dyDescent="0.3">
      <c r="A266">
        <v>-97</v>
      </c>
      <c r="D266">
        <v>0.01</v>
      </c>
      <c r="E266">
        <f t="shared" si="17"/>
        <v>0.1697942857142857</v>
      </c>
      <c r="F266" s="132">
        <f t="shared" si="20"/>
        <v>0.78883222562108646</v>
      </c>
      <c r="G266" s="132"/>
      <c r="H266" s="132"/>
      <c r="J266">
        <v>6.39</v>
      </c>
      <c r="K266">
        <f t="shared" si="18"/>
        <v>65.212500000000006</v>
      </c>
      <c r="L266" s="132">
        <f t="shared" si="19"/>
        <v>0.55314418999830239</v>
      </c>
    </row>
    <row r="267" spans="1:12" x14ac:dyDescent="0.3">
      <c r="A267">
        <v>-96</v>
      </c>
      <c r="D267">
        <v>0.01</v>
      </c>
      <c r="E267">
        <f t="shared" si="17"/>
        <v>0.1697942857142857</v>
      </c>
      <c r="F267" s="132">
        <f t="shared" si="20"/>
        <v>0.78883222562108646</v>
      </c>
      <c r="G267" s="132"/>
      <c r="H267" s="132"/>
      <c r="J267" s="41">
        <v>6.24</v>
      </c>
      <c r="K267">
        <f t="shared" si="18"/>
        <v>64.650000000000006</v>
      </c>
      <c r="L267" s="132">
        <f t="shared" si="19"/>
        <v>0.56155500590983043</v>
      </c>
    </row>
    <row r="268" spans="1:12" x14ac:dyDescent="0.3">
      <c r="A268">
        <v>-95</v>
      </c>
      <c r="D268">
        <v>0.01</v>
      </c>
      <c r="E268">
        <f t="shared" si="17"/>
        <v>0.1697942857142857</v>
      </c>
      <c r="F268" s="132">
        <f t="shared" si="20"/>
        <v>0.78883222562108646</v>
      </c>
      <c r="G268" s="132"/>
      <c r="H268" s="132"/>
      <c r="J268">
        <v>6.11</v>
      </c>
      <c r="K268">
        <f t="shared" si="18"/>
        <v>64.162499999999994</v>
      </c>
      <c r="L268" s="132">
        <f t="shared" si="19"/>
        <v>0.56917842628921544</v>
      </c>
    </row>
    <row r="269" spans="1:12" x14ac:dyDescent="0.3">
      <c r="A269">
        <v>-94</v>
      </c>
      <c r="D269">
        <v>0.01</v>
      </c>
      <c r="E269">
        <f t="shared" si="17"/>
        <v>0.1697942857142857</v>
      </c>
      <c r="F269" s="132">
        <f t="shared" si="20"/>
        <v>0.78883222562108646</v>
      </c>
      <c r="G269" s="132"/>
      <c r="H269" s="132"/>
      <c r="J269" s="41">
        <v>5.98</v>
      </c>
      <c r="K269">
        <f>$I$5+((J269-$H$5)/($H$6-$H$5))*($I$6-$I$5)</f>
        <v>63.635000000000005</v>
      </c>
      <c r="L269" s="132">
        <f t="shared" si="19"/>
        <v>0.5767707503451559</v>
      </c>
    </row>
    <row r="270" spans="1:12" x14ac:dyDescent="0.3">
      <c r="A270">
        <v>-93</v>
      </c>
      <c r="D270">
        <v>0.01</v>
      </c>
      <c r="E270">
        <f t="shared" si="17"/>
        <v>0.1697942857142857</v>
      </c>
      <c r="F270" s="132">
        <f t="shared" si="20"/>
        <v>0.78883222562108646</v>
      </c>
      <c r="G270" s="132"/>
      <c r="H270" s="132"/>
      <c r="J270">
        <v>5.84</v>
      </c>
      <c r="K270">
        <f t="shared" ref="K270:K279" si="21">$I$5+((J270-$H$5)/($H$6-$H$5))*($I$6-$I$5)</f>
        <v>62.83</v>
      </c>
      <c r="L270" s="132">
        <f t="shared" si="19"/>
        <v>0.58312622862039909</v>
      </c>
    </row>
    <row r="271" spans="1:12" x14ac:dyDescent="0.3">
      <c r="A271">
        <v>-92</v>
      </c>
      <c r="D271">
        <v>0.01</v>
      </c>
      <c r="E271">
        <f t="shared" si="17"/>
        <v>0.1697942857142857</v>
      </c>
      <c r="F271" s="132">
        <f t="shared" si="20"/>
        <v>0.78883222562108646</v>
      </c>
      <c r="G271" s="132"/>
      <c r="H271" s="132"/>
      <c r="J271" s="41">
        <v>5.7</v>
      </c>
      <c r="K271">
        <f t="shared" si="21"/>
        <v>62.024999999999999</v>
      </c>
      <c r="L271" s="132">
        <f t="shared" si="19"/>
        <v>0.58979390582846125</v>
      </c>
    </row>
    <row r="272" spans="1:12" x14ac:dyDescent="0.3">
      <c r="A272">
        <v>-91</v>
      </c>
      <c r="D272">
        <v>0.01</v>
      </c>
      <c r="E272">
        <f t="shared" si="17"/>
        <v>0.1697942857142857</v>
      </c>
      <c r="F272" s="132">
        <f t="shared" si="20"/>
        <v>0.78883222562108646</v>
      </c>
      <c r="G272" s="132"/>
      <c r="H272" s="132"/>
      <c r="J272">
        <v>5.56</v>
      </c>
      <c r="K272">
        <f t="shared" si="21"/>
        <v>61.22</v>
      </c>
      <c r="L272" s="132">
        <f t="shared" si="19"/>
        <v>0.59679736534196548</v>
      </c>
    </row>
    <row r="273" spans="1:12" x14ac:dyDescent="0.3">
      <c r="A273">
        <v>-90</v>
      </c>
      <c r="D273">
        <v>0.01</v>
      </c>
      <c r="E273">
        <f t="shared" si="17"/>
        <v>0.1697942857142857</v>
      </c>
      <c r="F273" s="132">
        <f t="shared" si="20"/>
        <v>0.78883222562108646</v>
      </c>
      <c r="G273" s="132"/>
      <c r="H273" s="132"/>
      <c r="J273" s="41">
        <v>5.42</v>
      </c>
      <c r="K273">
        <f t="shared" si="21"/>
        <v>60.414999999999999</v>
      </c>
      <c r="L273" s="132">
        <f t="shared" si="19"/>
        <v>0.60416262719196068</v>
      </c>
    </row>
    <row r="274" spans="1:12" x14ac:dyDescent="0.3">
      <c r="A274">
        <v>-89</v>
      </c>
      <c r="D274">
        <v>0.01</v>
      </c>
      <c r="E274">
        <f t="shared" si="17"/>
        <v>0.1697942857142857</v>
      </c>
      <c r="F274" s="132">
        <f t="shared" si="20"/>
        <v>0.78883222562108646</v>
      </c>
      <c r="G274" s="132"/>
      <c r="H274" s="132"/>
      <c r="J274">
        <v>5.28</v>
      </c>
      <c r="K274">
        <f t="shared" si="21"/>
        <v>59.61</v>
      </c>
      <c r="L274" s="132">
        <f t="shared" si="19"/>
        <v>0.61191847110975861</v>
      </c>
    </row>
    <row r="275" spans="1:12" x14ac:dyDescent="0.3">
      <c r="A275">
        <v>-88</v>
      </c>
      <c r="D275">
        <v>0.01</v>
      </c>
      <c r="E275">
        <f t="shared" si="17"/>
        <v>0.1697942857142857</v>
      </c>
      <c r="F275" s="132">
        <f t="shared" si="20"/>
        <v>0.78883222562108646</v>
      </c>
      <c r="G275" s="132"/>
      <c r="H275" s="132"/>
      <c r="J275" s="41">
        <v>5.14</v>
      </c>
      <c r="K275">
        <f t="shared" si="21"/>
        <v>58.805</v>
      </c>
      <c r="L275" s="132">
        <f t="shared" si="19"/>
        <v>0.6200968123616003</v>
      </c>
    </row>
    <row r="276" spans="1:12" x14ac:dyDescent="0.3">
      <c r="A276">
        <v>-87</v>
      </c>
      <c r="D276">
        <v>0.01</v>
      </c>
      <c r="E276">
        <f t="shared" si="17"/>
        <v>0.1697942857142857</v>
      </c>
      <c r="F276" s="132">
        <f t="shared" si="20"/>
        <v>0.78883222562108646</v>
      </c>
      <c r="G276" s="132"/>
      <c r="H276" s="132"/>
      <c r="J276">
        <v>4.99</v>
      </c>
      <c r="K276">
        <f t="shared" si="21"/>
        <v>57.942500000000003</v>
      </c>
      <c r="L276" s="132">
        <f t="shared" si="19"/>
        <v>0.62936856482575476</v>
      </c>
    </row>
    <row r="277" spans="1:12" x14ac:dyDescent="0.3">
      <c r="A277">
        <v>-86</v>
      </c>
      <c r="D277">
        <v>0.01</v>
      </c>
      <c r="E277">
        <f t="shared" si="17"/>
        <v>0.1697942857142857</v>
      </c>
      <c r="F277" s="132">
        <f t="shared" si="20"/>
        <v>0.78883222562108646</v>
      </c>
      <c r="G277" s="132"/>
      <c r="H277" s="132"/>
      <c r="J277" s="41">
        <v>4.84</v>
      </c>
      <c r="K277">
        <f t="shared" si="21"/>
        <v>57.08</v>
      </c>
      <c r="L277" s="132">
        <f t="shared" si="19"/>
        <v>0.63921501269058023</v>
      </c>
    </row>
    <row r="278" spans="1:12" x14ac:dyDescent="0.3">
      <c r="A278">
        <v>-85</v>
      </c>
      <c r="D278">
        <v>0.01</v>
      </c>
      <c r="E278">
        <f t="shared" si="17"/>
        <v>0.1697942857142857</v>
      </c>
      <c r="F278" s="132">
        <f t="shared" si="20"/>
        <v>0.78883222562108646</v>
      </c>
      <c r="G278" s="132"/>
      <c r="H278" s="132"/>
      <c r="J278">
        <v>4.7300000000000004</v>
      </c>
      <c r="K278">
        <f t="shared" si="21"/>
        <v>56.447500000000005</v>
      </c>
      <c r="L278" s="132">
        <f t="shared" si="19"/>
        <v>0.6468326522015071</v>
      </c>
    </row>
    <row r="279" spans="1:12" x14ac:dyDescent="0.3">
      <c r="A279">
        <v>-84</v>
      </c>
      <c r="D279">
        <v>0.01</v>
      </c>
      <c r="E279">
        <f t="shared" si="17"/>
        <v>0.1697942857142857</v>
      </c>
      <c r="F279" s="132">
        <f t="shared" si="20"/>
        <v>0.78883222562108646</v>
      </c>
      <c r="G279" s="132"/>
      <c r="H279" s="132"/>
      <c r="J279" s="41">
        <v>4.62</v>
      </c>
      <c r="K279">
        <f t="shared" si="21"/>
        <v>55.814999999999998</v>
      </c>
      <c r="L279" s="132">
        <f t="shared" si="19"/>
        <v>0.6548130364510496</v>
      </c>
    </row>
    <row r="280" spans="1:12" x14ac:dyDescent="0.3">
      <c r="A280">
        <v>-83</v>
      </c>
      <c r="D280">
        <v>0.01</v>
      </c>
      <c r="E280">
        <f t="shared" si="17"/>
        <v>0.1697942857142857</v>
      </c>
      <c r="F280" s="132">
        <f t="shared" si="20"/>
        <v>0.78883222562108646</v>
      </c>
      <c r="G280" s="132"/>
      <c r="H280" s="132"/>
      <c r="J280">
        <v>4.49</v>
      </c>
      <c r="K280">
        <f>$I$4+((J280-$H$4)/($H$5-$H$4))*($I$5-$I$4)</f>
        <v>55.037500000000001</v>
      </c>
      <c r="L280" s="132">
        <f t="shared" si="19"/>
        <v>0.6643863803197162</v>
      </c>
    </row>
    <row r="281" spans="1:12" x14ac:dyDescent="0.3">
      <c r="A281">
        <v>-82</v>
      </c>
      <c r="D281">
        <v>0.01</v>
      </c>
      <c r="E281">
        <f t="shared" si="17"/>
        <v>0.1697942857142857</v>
      </c>
      <c r="F281" s="132">
        <f t="shared" si="20"/>
        <v>0.78883222562108646</v>
      </c>
      <c r="G281" s="132"/>
      <c r="H281" s="132"/>
      <c r="J281" s="41">
        <v>4.3600000000000003</v>
      </c>
      <c r="K281">
        <f t="shared" ref="K281:K294" si="22">$I$4+((J281-$H$4)/($H$5-$H$4))*($I$5-$I$4)</f>
        <v>53.900000000000006</v>
      </c>
      <c r="L281" s="132">
        <f t="shared" si="19"/>
        <v>0.67005528877331266</v>
      </c>
    </row>
    <row r="282" spans="1:12" x14ac:dyDescent="0.3">
      <c r="A282">
        <v>-81</v>
      </c>
      <c r="D282">
        <v>0.01</v>
      </c>
      <c r="E282">
        <f t="shared" si="17"/>
        <v>0.1697942857142857</v>
      </c>
      <c r="F282" s="132">
        <f t="shared" si="20"/>
        <v>0.78883222562108646</v>
      </c>
      <c r="G282" s="132"/>
      <c r="H282" s="132"/>
      <c r="J282">
        <v>4.2300000000000004</v>
      </c>
      <c r="K282">
        <f t="shared" si="22"/>
        <v>52.762500000000003</v>
      </c>
      <c r="L282" s="132">
        <f t="shared" si="19"/>
        <v>0.67607264077252038</v>
      </c>
    </row>
    <row r="283" spans="1:12" x14ac:dyDescent="0.3">
      <c r="A283">
        <v>-80</v>
      </c>
      <c r="D283">
        <v>0.01</v>
      </c>
      <c r="E283">
        <f t="shared" si="17"/>
        <v>0.1697942857142857</v>
      </c>
      <c r="F283" s="132">
        <f t="shared" si="20"/>
        <v>0.78883222562108646</v>
      </c>
      <c r="G283" s="132"/>
      <c r="H283" s="132"/>
      <c r="J283" s="41">
        <v>4.1100000000000003</v>
      </c>
      <c r="K283">
        <f t="shared" si="22"/>
        <v>51.712500000000006</v>
      </c>
      <c r="L283" s="132">
        <f t="shared" si="19"/>
        <v>0.68196498321306975</v>
      </c>
    </row>
    <row r="284" spans="1:12" x14ac:dyDescent="0.3">
      <c r="A284">
        <v>-79</v>
      </c>
      <c r="D284">
        <v>0.01</v>
      </c>
      <c r="E284">
        <f t="shared" si="17"/>
        <v>0.1697942857142857</v>
      </c>
      <c r="F284" s="132">
        <f t="shared" si="20"/>
        <v>0.78883222562108646</v>
      </c>
      <c r="G284" s="132"/>
      <c r="H284" s="132"/>
      <c r="J284">
        <v>4.01</v>
      </c>
      <c r="K284">
        <f t="shared" si="22"/>
        <v>50.837499999999999</v>
      </c>
      <c r="L284" s="132">
        <f t="shared" si="19"/>
        <v>0.68714466079484926</v>
      </c>
    </row>
    <row r="285" spans="1:12" x14ac:dyDescent="0.3">
      <c r="A285">
        <v>-78</v>
      </c>
      <c r="D285">
        <v>0.01</v>
      </c>
      <c r="E285">
        <f t="shared" si="17"/>
        <v>0.1697942857142857</v>
      </c>
      <c r="F285" s="132">
        <f t="shared" si="20"/>
        <v>0.78883222562108646</v>
      </c>
      <c r="G285" s="132"/>
      <c r="H285" s="132"/>
      <c r="J285" s="41">
        <v>3.92</v>
      </c>
      <c r="K285">
        <f t="shared" si="22"/>
        <v>50.05</v>
      </c>
      <c r="L285" s="132">
        <f t="shared" si="19"/>
        <v>0.69203232083949273</v>
      </c>
    </row>
    <row r="286" spans="1:12" x14ac:dyDescent="0.3">
      <c r="A286">
        <v>-77</v>
      </c>
      <c r="D286">
        <v>0.01</v>
      </c>
      <c r="E286">
        <f t="shared" si="17"/>
        <v>0.1697942857142857</v>
      </c>
      <c r="F286" s="132">
        <f t="shared" si="20"/>
        <v>0.78883222562108646</v>
      </c>
      <c r="G286" s="132"/>
      <c r="H286" s="132"/>
      <c r="J286">
        <v>3.8</v>
      </c>
      <c r="K286">
        <f t="shared" si="22"/>
        <v>49</v>
      </c>
      <c r="L286" s="132">
        <f t="shared" si="19"/>
        <v>0.69890934427072804</v>
      </c>
    </row>
    <row r="287" spans="1:12" x14ac:dyDescent="0.3">
      <c r="A287">
        <v>-76</v>
      </c>
      <c r="D287">
        <v>0.01</v>
      </c>
      <c r="E287">
        <f t="shared" si="17"/>
        <v>0.1697942857142857</v>
      </c>
      <c r="F287" s="132">
        <f t="shared" si="20"/>
        <v>0.78883222562108646</v>
      </c>
      <c r="G287" s="132"/>
      <c r="H287" s="132"/>
      <c r="J287" s="41">
        <v>3.69</v>
      </c>
      <c r="K287">
        <f t="shared" si="22"/>
        <v>48.037500000000001</v>
      </c>
      <c r="L287" s="132">
        <f t="shared" si="19"/>
        <v>0.70560621080990749</v>
      </c>
    </row>
    <row r="288" spans="1:12" x14ac:dyDescent="0.3">
      <c r="A288">
        <v>-75</v>
      </c>
      <c r="D288">
        <v>0.01</v>
      </c>
      <c r="E288">
        <f t="shared" si="17"/>
        <v>0.1697942857142857</v>
      </c>
      <c r="F288" s="132">
        <f t="shared" si="20"/>
        <v>0.78883222562108646</v>
      </c>
      <c r="G288" s="132"/>
      <c r="H288" s="132"/>
      <c r="J288">
        <v>3.58</v>
      </c>
      <c r="K288">
        <f t="shared" si="22"/>
        <v>47.075000000000003</v>
      </c>
      <c r="L288" s="132">
        <f t="shared" si="19"/>
        <v>0.71271461663361757</v>
      </c>
    </row>
    <row r="289" spans="1:12" x14ac:dyDescent="0.3">
      <c r="A289">
        <v>-74</v>
      </c>
      <c r="D289">
        <v>0.01</v>
      </c>
      <c r="E289">
        <f t="shared" si="17"/>
        <v>0.1697942857142857</v>
      </c>
      <c r="F289" s="132">
        <f t="shared" si="20"/>
        <v>0.78883222562108646</v>
      </c>
      <c r="G289" s="132"/>
      <c r="H289" s="132"/>
      <c r="J289" s="41">
        <v>3.48</v>
      </c>
      <c r="K289">
        <f t="shared" si="22"/>
        <v>46.2</v>
      </c>
      <c r="L289" s="132">
        <f t="shared" si="19"/>
        <v>0.71956676331321279</v>
      </c>
    </row>
    <row r="290" spans="1:12" x14ac:dyDescent="0.3">
      <c r="A290">
        <v>-73</v>
      </c>
      <c r="D290">
        <v>0.01</v>
      </c>
      <c r="E290">
        <f t="shared" si="17"/>
        <v>0.1697942857142857</v>
      </c>
      <c r="F290" s="132">
        <f t="shared" si="20"/>
        <v>0.78883222562108646</v>
      </c>
      <c r="G290" s="132"/>
      <c r="H290" s="132"/>
      <c r="J290">
        <v>3.4</v>
      </c>
      <c r="K290">
        <f t="shared" si="22"/>
        <v>45.5</v>
      </c>
      <c r="L290" s="132">
        <f t="shared" si="19"/>
        <v>0.72533868922214217</v>
      </c>
    </row>
    <row r="291" spans="1:12" x14ac:dyDescent="0.3">
      <c r="A291">
        <v>-72</v>
      </c>
      <c r="D291">
        <v>0.01</v>
      </c>
      <c r="E291">
        <f t="shared" si="17"/>
        <v>0.1697942857142857</v>
      </c>
      <c r="F291" s="132">
        <f t="shared" si="20"/>
        <v>0.78883222562108646</v>
      </c>
      <c r="G291" s="132"/>
      <c r="H291" s="132"/>
      <c r="J291" s="41">
        <v>3.32</v>
      </c>
      <c r="K291">
        <f t="shared" si="22"/>
        <v>44.8</v>
      </c>
      <c r="L291" s="132">
        <f t="shared" si="19"/>
        <v>0.73138878023511644</v>
      </c>
    </row>
    <row r="292" spans="1:12" x14ac:dyDescent="0.3">
      <c r="A292">
        <v>-71</v>
      </c>
      <c r="D292">
        <v>0.01</v>
      </c>
      <c r="E292">
        <f t="shared" si="17"/>
        <v>0.1697942857142857</v>
      </c>
      <c r="F292" s="132">
        <f t="shared" si="20"/>
        <v>0.78883222562108646</v>
      </c>
      <c r="G292" s="132"/>
      <c r="H292" s="132"/>
      <c r="J292">
        <v>3.21</v>
      </c>
      <c r="K292">
        <f t="shared" si="22"/>
        <v>43.837499999999999</v>
      </c>
      <c r="L292" s="132">
        <f t="shared" si="19"/>
        <v>0.74020004985681576</v>
      </c>
    </row>
    <row r="293" spans="1:12" x14ac:dyDescent="0.3">
      <c r="A293">
        <v>-70</v>
      </c>
      <c r="D293">
        <v>0.01</v>
      </c>
      <c r="E293">
        <f t="shared" si="17"/>
        <v>0.1697942857142857</v>
      </c>
      <c r="F293" s="132">
        <f t="shared" si="20"/>
        <v>0.78883222562108646</v>
      </c>
      <c r="G293" s="132"/>
      <c r="H293" s="132"/>
      <c r="J293" s="41">
        <v>3.11</v>
      </c>
      <c r="K293">
        <f t="shared" si="22"/>
        <v>42.962499999999999</v>
      </c>
      <c r="L293" s="132">
        <f t="shared" si="19"/>
        <v>0.74875117968553306</v>
      </c>
    </row>
    <row r="294" spans="1:12" x14ac:dyDescent="0.3">
      <c r="A294">
        <v>-69</v>
      </c>
      <c r="D294">
        <v>0.01</v>
      </c>
      <c r="E294">
        <f t="shared" si="17"/>
        <v>0.1697942857142857</v>
      </c>
      <c r="F294" s="132">
        <f t="shared" si="20"/>
        <v>0.78883222562108646</v>
      </c>
      <c r="G294" s="132"/>
      <c r="H294" s="132"/>
      <c r="J294">
        <v>3.02</v>
      </c>
      <c r="K294">
        <f t="shared" si="22"/>
        <v>42.174999999999997</v>
      </c>
      <c r="L294" s="132">
        <f t="shared" si="19"/>
        <v>0.75693138302168006</v>
      </c>
    </row>
    <row r="295" spans="1:12" x14ac:dyDescent="0.3">
      <c r="A295">
        <v>-68</v>
      </c>
      <c r="D295">
        <v>0.01</v>
      </c>
      <c r="E295">
        <f t="shared" si="17"/>
        <v>0.1697942857142857</v>
      </c>
      <c r="F295" s="132">
        <f t="shared" si="20"/>
        <v>0.78883222562108646</v>
      </c>
      <c r="G295" s="132"/>
      <c r="H295" s="132"/>
      <c r="J295" s="41">
        <v>2.93</v>
      </c>
      <c r="K295">
        <f>$I$3+((J295-$H$3)/($H$4-$H$3))*($I$4-$I$3)</f>
        <v>40.868099999999998</v>
      </c>
      <c r="L295" s="132">
        <f t="shared" si="19"/>
        <v>0.75600590998010742</v>
      </c>
    </row>
    <row r="296" spans="1:12" x14ac:dyDescent="0.3">
      <c r="A296">
        <v>-67</v>
      </c>
      <c r="D296">
        <v>0.01</v>
      </c>
      <c r="E296">
        <f t="shared" si="17"/>
        <v>0.1697942857142857</v>
      </c>
      <c r="F296" s="132">
        <f t="shared" si="20"/>
        <v>0.78883222562108646</v>
      </c>
      <c r="G296" s="132"/>
      <c r="H296" s="132"/>
      <c r="J296">
        <v>2.85</v>
      </c>
      <c r="K296">
        <f t="shared" ref="K296:K316" si="23">$I$3+((J296-$H$3)/($H$4-$H$3))*($I$4-$I$3)</f>
        <v>39.5745</v>
      </c>
      <c r="L296" s="132">
        <f t="shared" si="19"/>
        <v>0.75262551958753532</v>
      </c>
    </row>
    <row r="297" spans="1:12" x14ac:dyDescent="0.3">
      <c r="A297">
        <v>-66</v>
      </c>
      <c r="D297">
        <v>0.01</v>
      </c>
      <c r="E297">
        <f t="shared" si="17"/>
        <v>0.1697942857142857</v>
      </c>
      <c r="F297" s="132">
        <f t="shared" si="20"/>
        <v>0.78883222562108646</v>
      </c>
      <c r="G297" s="132"/>
      <c r="H297" s="132"/>
      <c r="J297" s="41">
        <v>2.77</v>
      </c>
      <c r="K297">
        <f t="shared" si="23"/>
        <v>38.280900000000003</v>
      </c>
      <c r="L297" s="132">
        <f t="shared" si="19"/>
        <v>0.74904987198817197</v>
      </c>
    </row>
    <row r="298" spans="1:12" x14ac:dyDescent="0.3">
      <c r="A298">
        <v>-65</v>
      </c>
      <c r="D298">
        <v>0.01</v>
      </c>
      <c r="E298">
        <f t="shared" si="17"/>
        <v>0.1697942857142857</v>
      </c>
      <c r="F298" s="132">
        <f t="shared" si="20"/>
        <v>0.78883222562108646</v>
      </c>
      <c r="G298" s="132"/>
      <c r="H298" s="132"/>
      <c r="J298">
        <v>2.69</v>
      </c>
      <c r="K298">
        <f t="shared" si="23"/>
        <v>36.987300000000005</v>
      </c>
      <c r="L298" s="132">
        <f t="shared" si="19"/>
        <v>0.74526154646468301</v>
      </c>
    </row>
    <row r="299" spans="1:12" x14ac:dyDescent="0.3">
      <c r="A299">
        <v>-64</v>
      </c>
      <c r="D299">
        <v>0.01</v>
      </c>
      <c r="E299">
        <f t="shared" si="17"/>
        <v>0.1697942857142857</v>
      </c>
      <c r="F299" s="132">
        <f t="shared" si="20"/>
        <v>0.78883222562108646</v>
      </c>
      <c r="G299" s="132"/>
      <c r="H299" s="132"/>
      <c r="J299" s="41">
        <v>2.61</v>
      </c>
      <c r="K299">
        <f t="shared" si="23"/>
        <v>35.693699999999993</v>
      </c>
      <c r="L299" s="132">
        <f t="shared" si="19"/>
        <v>0.74124098642634384</v>
      </c>
    </row>
    <row r="300" spans="1:12" x14ac:dyDescent="0.3">
      <c r="A300">
        <v>-63</v>
      </c>
      <c r="D300">
        <v>0.01</v>
      </c>
      <c r="E300">
        <f t="shared" si="17"/>
        <v>0.1697942857142857</v>
      </c>
      <c r="F300" s="132">
        <f t="shared" si="20"/>
        <v>0.78883222562108646</v>
      </c>
      <c r="G300" s="132"/>
      <c r="H300" s="132"/>
      <c r="J300">
        <v>2.52</v>
      </c>
      <c r="K300">
        <f t="shared" si="23"/>
        <v>34.238399999999999</v>
      </c>
      <c r="L300" s="132">
        <f t="shared" si="19"/>
        <v>0.7364127245945884</v>
      </c>
    </row>
    <row r="301" spans="1:12" x14ac:dyDescent="0.3">
      <c r="A301">
        <v>-62</v>
      </c>
      <c r="D301">
        <v>0.01</v>
      </c>
      <c r="E301">
        <f t="shared" si="17"/>
        <v>0.1697942857142857</v>
      </c>
      <c r="F301" s="132">
        <f t="shared" si="20"/>
        <v>0.78883222562108646</v>
      </c>
      <c r="G301" s="132"/>
      <c r="H301" s="132"/>
      <c r="J301" s="41">
        <v>2.44</v>
      </c>
      <c r="K301">
        <f t="shared" si="23"/>
        <v>32.944800000000001</v>
      </c>
      <c r="L301" s="132">
        <f t="shared" si="19"/>
        <v>0.73182191826275578</v>
      </c>
    </row>
    <row r="302" spans="1:12" x14ac:dyDescent="0.3">
      <c r="A302">
        <v>-61</v>
      </c>
      <c r="D302">
        <v>0.01</v>
      </c>
      <c r="E302">
        <f t="shared" si="17"/>
        <v>0.1697942857142857</v>
      </c>
      <c r="F302" s="132">
        <f t="shared" si="20"/>
        <v>0.78883222562108646</v>
      </c>
      <c r="G302" s="132"/>
      <c r="H302" s="132"/>
      <c r="J302">
        <v>2.37</v>
      </c>
      <c r="K302">
        <f t="shared" si="23"/>
        <v>31.812900000000003</v>
      </c>
      <c r="L302" s="132">
        <f t="shared" si="19"/>
        <v>0.72755072502997442</v>
      </c>
    </row>
    <row r="303" spans="1:12" x14ac:dyDescent="0.3">
      <c r="A303">
        <v>-60</v>
      </c>
      <c r="D303">
        <v>0.01</v>
      </c>
      <c r="E303">
        <f t="shared" si="17"/>
        <v>0.1697942857142857</v>
      </c>
      <c r="F303" s="132">
        <f t="shared" si="20"/>
        <v>0.78883222562108646</v>
      </c>
      <c r="G303" s="132"/>
      <c r="H303" s="132"/>
      <c r="J303" s="41">
        <v>2.2999999999999998</v>
      </c>
      <c r="K303">
        <f t="shared" si="23"/>
        <v>30.680999999999997</v>
      </c>
      <c r="L303" s="132">
        <f t="shared" si="19"/>
        <v>0.72301954612215424</v>
      </c>
    </row>
    <row r="304" spans="1:12" x14ac:dyDescent="0.3">
      <c r="A304">
        <v>-59</v>
      </c>
      <c r="D304">
        <v>0.01</v>
      </c>
      <c r="E304">
        <f t="shared" si="17"/>
        <v>0.1697942857142857</v>
      </c>
      <c r="F304" s="132">
        <f t="shared" si="20"/>
        <v>0.78883222562108646</v>
      </c>
      <c r="G304" s="132"/>
      <c r="H304" s="132"/>
      <c r="J304">
        <v>2.23</v>
      </c>
      <c r="K304">
        <f t="shared" si="23"/>
        <v>29.549099999999999</v>
      </c>
      <c r="L304" s="132">
        <f t="shared" si="19"/>
        <v>0.71820389858334988</v>
      </c>
    </row>
    <row r="305" spans="1:12" x14ac:dyDescent="0.3">
      <c r="A305">
        <v>-58</v>
      </c>
      <c r="D305">
        <v>0.01</v>
      </c>
      <c r="E305">
        <f t="shared" si="17"/>
        <v>0.1697942857142857</v>
      </c>
      <c r="F305" s="132">
        <f t="shared" si="20"/>
        <v>0.78883222562108646</v>
      </c>
      <c r="G305" s="132"/>
      <c r="H305" s="132"/>
      <c r="J305" s="41">
        <v>2.16</v>
      </c>
      <c r="K305">
        <f t="shared" si="23"/>
        <v>28.417200000000001</v>
      </c>
      <c r="L305" s="132">
        <f t="shared" si="19"/>
        <v>0.71307612574110457</v>
      </c>
    </row>
    <row r="306" spans="1:12" x14ac:dyDescent="0.3">
      <c r="A306">
        <v>-57</v>
      </c>
      <c r="D306">
        <v>0.01</v>
      </c>
      <c r="E306">
        <f t="shared" si="17"/>
        <v>0.1697942857142857</v>
      </c>
      <c r="F306" s="132">
        <f t="shared" si="20"/>
        <v>0.78883222562108646</v>
      </c>
      <c r="G306" s="132"/>
      <c r="H306" s="132"/>
      <c r="J306">
        <v>2.09</v>
      </c>
      <c r="K306">
        <f t="shared" si="23"/>
        <v>27.285299999999999</v>
      </c>
      <c r="L306" s="132">
        <f t="shared" si="19"/>
        <v>0.70760486572282366</v>
      </c>
    </row>
    <row r="307" spans="1:12" x14ac:dyDescent="0.3">
      <c r="A307">
        <v>-56</v>
      </c>
      <c r="D307">
        <v>0.01</v>
      </c>
      <c r="E307">
        <f t="shared" si="17"/>
        <v>0.1697942857142857</v>
      </c>
      <c r="F307" s="132">
        <f t="shared" si="20"/>
        <v>0.78883222562108646</v>
      </c>
      <c r="G307" s="132"/>
      <c r="H307" s="132"/>
      <c r="J307" s="41">
        <v>2.02</v>
      </c>
      <c r="K307">
        <f t="shared" si="23"/>
        <v>26.153400000000001</v>
      </c>
      <c r="L307" s="132">
        <f t="shared" si="19"/>
        <v>0.70175440946565193</v>
      </c>
    </row>
    <row r="308" spans="1:12" x14ac:dyDescent="0.3">
      <c r="A308">
        <v>-55</v>
      </c>
      <c r="D308">
        <v>0.01</v>
      </c>
      <c r="E308">
        <f t="shared" si="17"/>
        <v>0.1697942857142857</v>
      </c>
      <c r="F308" s="132">
        <f t="shared" si="20"/>
        <v>0.78883222562108646</v>
      </c>
      <c r="G308" s="132"/>
      <c r="H308" s="132"/>
      <c r="J308">
        <v>1.96</v>
      </c>
      <c r="K308">
        <f t="shared" si="23"/>
        <v>25.183199999999999</v>
      </c>
      <c r="L308" s="132">
        <f t="shared" si="19"/>
        <v>0.69640712656004444</v>
      </c>
    </row>
    <row r="309" spans="1:12" x14ac:dyDescent="0.3">
      <c r="A309">
        <v>-54</v>
      </c>
      <c r="D309">
        <v>0.01</v>
      </c>
      <c r="E309">
        <f t="shared" si="17"/>
        <v>0.1697942857142857</v>
      </c>
      <c r="F309" s="132">
        <f t="shared" si="20"/>
        <v>0.78883222562108646</v>
      </c>
      <c r="G309" s="132"/>
      <c r="H309" s="132"/>
      <c r="J309" s="41">
        <v>1.9</v>
      </c>
      <c r="K309">
        <f t="shared" si="23"/>
        <v>24.213000000000001</v>
      </c>
      <c r="L309" s="132">
        <f t="shared" si="19"/>
        <v>0.69072212052355675</v>
      </c>
    </row>
    <row r="310" spans="1:12" x14ac:dyDescent="0.3">
      <c r="A310">
        <v>-53</v>
      </c>
      <c r="D310">
        <v>0.01</v>
      </c>
      <c r="E310">
        <f t="shared" si="17"/>
        <v>0.1697942857142857</v>
      </c>
      <c r="F310" s="132">
        <f t="shared" si="20"/>
        <v>0.78883222562108646</v>
      </c>
      <c r="G310" s="132"/>
      <c r="H310" s="132"/>
      <c r="J310">
        <v>1.84</v>
      </c>
      <c r="K310">
        <f t="shared" si="23"/>
        <v>23.242800000000003</v>
      </c>
      <c r="L310" s="132">
        <f t="shared" si="19"/>
        <v>0.68466635322381963</v>
      </c>
    </row>
    <row r="311" spans="1:12" x14ac:dyDescent="0.3">
      <c r="A311">
        <v>-52</v>
      </c>
      <c r="D311">
        <v>0.01</v>
      </c>
      <c r="E311">
        <f t="shared" si="17"/>
        <v>0.1697942857142857</v>
      </c>
      <c r="F311" s="132">
        <f t="shared" si="20"/>
        <v>0.78883222562108646</v>
      </c>
      <c r="G311" s="132"/>
      <c r="H311" s="132"/>
      <c r="J311" s="41">
        <v>1.79</v>
      </c>
      <c r="K311">
        <f t="shared" si="23"/>
        <v>22.4343</v>
      </c>
      <c r="L311" s="132">
        <f t="shared" si="19"/>
        <v>0.6793097620369013</v>
      </c>
    </row>
    <row r="312" spans="1:12" x14ac:dyDescent="0.3">
      <c r="A312">
        <v>-51</v>
      </c>
      <c r="D312">
        <v>0.01</v>
      </c>
      <c r="E312">
        <f t="shared" si="17"/>
        <v>0.1697942857142857</v>
      </c>
      <c r="F312" s="132">
        <f t="shared" si="20"/>
        <v>0.78883222562108646</v>
      </c>
      <c r="G312" s="132"/>
      <c r="H312" s="132"/>
      <c r="J312">
        <v>1.72</v>
      </c>
      <c r="K312">
        <f t="shared" si="23"/>
        <v>21.302399999999999</v>
      </c>
      <c r="L312" s="132">
        <f t="shared" si="19"/>
        <v>0.67128733244533079</v>
      </c>
    </row>
    <row r="313" spans="1:12" x14ac:dyDescent="0.3">
      <c r="A313">
        <v>-50</v>
      </c>
      <c r="D313">
        <v>0.01</v>
      </c>
      <c r="E313">
        <f t="shared" si="17"/>
        <v>0.1697942857142857</v>
      </c>
      <c r="F313" s="132">
        <f t="shared" si="20"/>
        <v>0.78883222562108646</v>
      </c>
      <c r="G313" s="132"/>
      <c r="H313" s="132"/>
      <c r="J313" s="41">
        <v>1.66</v>
      </c>
      <c r="K313">
        <f t="shared" si="23"/>
        <v>20.3322</v>
      </c>
      <c r="L313" s="132">
        <f t="shared" si="19"/>
        <v>0.66387245345966228</v>
      </c>
    </row>
    <row r="314" spans="1:12" x14ac:dyDescent="0.3">
      <c r="A314">
        <v>-49</v>
      </c>
      <c r="D314">
        <v>0.01</v>
      </c>
      <c r="E314">
        <f t="shared" si="17"/>
        <v>0.1697942857142857</v>
      </c>
      <c r="F314" s="132">
        <f t="shared" si="20"/>
        <v>0.78883222562108646</v>
      </c>
      <c r="G314" s="132"/>
      <c r="H314" s="132"/>
      <c r="J314">
        <v>1.6</v>
      </c>
      <c r="K314">
        <f t="shared" si="23"/>
        <v>19.362000000000002</v>
      </c>
      <c r="L314" s="132">
        <f t="shared" si="19"/>
        <v>0.65590145855006865</v>
      </c>
    </row>
    <row r="315" spans="1:12" x14ac:dyDescent="0.3">
      <c r="A315">
        <v>-48</v>
      </c>
      <c r="D315">
        <v>0.01</v>
      </c>
      <c r="E315">
        <f t="shared" si="17"/>
        <v>0.1697942857142857</v>
      </c>
      <c r="F315" s="132">
        <f t="shared" si="20"/>
        <v>0.78883222562108646</v>
      </c>
      <c r="G315" s="132"/>
      <c r="H315" s="132"/>
      <c r="J315" s="41">
        <v>1.55</v>
      </c>
      <c r="K315">
        <f t="shared" si="23"/>
        <v>18.553500000000003</v>
      </c>
      <c r="L315" s="132">
        <f t="shared" si="19"/>
        <v>0.64878755986731307</v>
      </c>
    </row>
    <row r="316" spans="1:12" x14ac:dyDescent="0.3">
      <c r="A316">
        <v>-47</v>
      </c>
      <c r="D316">
        <v>0.01</v>
      </c>
      <c r="E316">
        <f t="shared" si="17"/>
        <v>0.1697942857142857</v>
      </c>
      <c r="F316" s="132">
        <f t="shared" si="20"/>
        <v>0.78883222562108646</v>
      </c>
      <c r="G316" s="132"/>
      <c r="H316" s="132"/>
      <c r="J316">
        <v>1.5</v>
      </c>
      <c r="K316">
        <f t="shared" si="23"/>
        <v>17.745000000000001</v>
      </c>
      <c r="L316" s="132">
        <f t="shared" si="19"/>
        <v>0.64119940127237363</v>
      </c>
    </row>
    <row r="317" spans="1:12" x14ac:dyDescent="0.3">
      <c r="A317">
        <v>-46</v>
      </c>
      <c r="D317">
        <v>0.01</v>
      </c>
      <c r="E317">
        <f t="shared" si="17"/>
        <v>0.1697942857142857</v>
      </c>
      <c r="F317" s="132">
        <f t="shared" si="20"/>
        <v>0.78883222562108646</v>
      </c>
      <c r="G317" s="132"/>
      <c r="H317" s="132"/>
      <c r="J317" s="41">
        <v>1.45</v>
      </c>
      <c r="K317">
        <f>$I$2+((J317-$H$2)/($H$3-$H$2))*($I$3-$I$2)</f>
        <v>17.153500000000001</v>
      </c>
      <c r="L317" s="132">
        <f t="shared" si="19"/>
        <v>0.64119940127237374</v>
      </c>
    </row>
    <row r="318" spans="1:12" x14ac:dyDescent="0.3">
      <c r="A318">
        <v>-45</v>
      </c>
      <c r="D318">
        <v>0.01</v>
      </c>
      <c r="E318">
        <f t="shared" si="17"/>
        <v>0.1697942857142857</v>
      </c>
      <c r="F318" s="132">
        <f t="shared" si="20"/>
        <v>0.78883222562108646</v>
      </c>
      <c r="G318" s="132"/>
      <c r="H318" s="132"/>
      <c r="J318">
        <v>1.41</v>
      </c>
      <c r="K318">
        <f t="shared" ref="K318:K381" si="24">$I$2+((J318-$H$2)/($H$3-$H$2))*($I$3-$I$2)</f>
        <v>16.680299999999999</v>
      </c>
      <c r="L318" s="132">
        <f t="shared" si="19"/>
        <v>0.64119940127237363</v>
      </c>
    </row>
    <row r="319" spans="1:12" x14ac:dyDescent="0.3">
      <c r="A319">
        <v>-44</v>
      </c>
      <c r="D319">
        <v>0.01</v>
      </c>
      <c r="E319">
        <f t="shared" si="17"/>
        <v>0.1697942857142857</v>
      </c>
      <c r="F319" s="132">
        <f t="shared" si="20"/>
        <v>0.78883222562108646</v>
      </c>
      <c r="G319" s="132"/>
      <c r="H319" s="132"/>
      <c r="J319" s="41">
        <v>1.37</v>
      </c>
      <c r="K319">
        <f t="shared" si="24"/>
        <v>16.207100000000004</v>
      </c>
      <c r="L319" s="132">
        <f t="shared" si="19"/>
        <v>0.64119940127237374</v>
      </c>
    </row>
    <row r="320" spans="1:12" x14ac:dyDescent="0.3">
      <c r="A320">
        <v>-43</v>
      </c>
      <c r="D320">
        <v>0.01</v>
      </c>
      <c r="E320">
        <f t="shared" si="17"/>
        <v>0.1697942857142857</v>
      </c>
      <c r="F320" s="132">
        <f t="shared" si="20"/>
        <v>0.78883222562108646</v>
      </c>
      <c r="G320" s="132"/>
      <c r="H320" s="132"/>
      <c r="J320">
        <v>1.32</v>
      </c>
      <c r="K320">
        <f t="shared" si="24"/>
        <v>15.615600000000001</v>
      </c>
      <c r="L320" s="132">
        <f t="shared" si="19"/>
        <v>0.64119940127237363</v>
      </c>
    </row>
    <row r="321" spans="1:12" x14ac:dyDescent="0.3">
      <c r="A321">
        <v>-42</v>
      </c>
      <c r="D321">
        <v>0.01</v>
      </c>
      <c r="E321">
        <f t="shared" si="17"/>
        <v>0.1697942857142857</v>
      </c>
      <c r="F321" s="132">
        <f t="shared" si="20"/>
        <v>0.78883222562108646</v>
      </c>
      <c r="G321" s="132"/>
      <c r="H321" s="132"/>
      <c r="J321" s="41">
        <v>1.28</v>
      </c>
      <c r="K321">
        <f t="shared" si="24"/>
        <v>15.142400000000002</v>
      </c>
      <c r="L321" s="132">
        <f t="shared" si="19"/>
        <v>0.64119940127237374</v>
      </c>
    </row>
    <row r="322" spans="1:12" x14ac:dyDescent="0.3">
      <c r="A322">
        <v>-41</v>
      </c>
      <c r="D322">
        <v>0.01</v>
      </c>
      <c r="E322">
        <f t="shared" si="17"/>
        <v>0.1697942857142857</v>
      </c>
      <c r="F322" s="132">
        <f t="shared" si="20"/>
        <v>0.78883222562108646</v>
      </c>
      <c r="G322" s="132"/>
      <c r="H322" s="132"/>
      <c r="J322">
        <v>1.23</v>
      </c>
      <c r="K322">
        <f t="shared" si="24"/>
        <v>14.5509</v>
      </c>
      <c r="L322" s="132">
        <f t="shared" si="19"/>
        <v>0.64119940127237363</v>
      </c>
    </row>
    <row r="323" spans="1:12" x14ac:dyDescent="0.3">
      <c r="A323">
        <v>-40</v>
      </c>
      <c r="D323">
        <v>0.01</v>
      </c>
      <c r="E323">
        <f t="shared" ref="E323:E386" si="25">$C$2+((D323-$B$2)/($B$3-$B$2))*($C$3-$C$2)</f>
        <v>0.1697942857142857</v>
      </c>
      <c r="F323" s="132">
        <f t="shared" si="20"/>
        <v>0.78883222562108646</v>
      </c>
      <c r="G323" s="132"/>
      <c r="H323" s="132"/>
      <c r="J323" s="41">
        <v>1.19</v>
      </c>
      <c r="K323">
        <f t="shared" si="24"/>
        <v>14.0777</v>
      </c>
      <c r="L323" s="132">
        <f t="shared" si="19"/>
        <v>0.64119940127237374</v>
      </c>
    </row>
    <row r="324" spans="1:12" x14ac:dyDescent="0.3">
      <c r="A324">
        <v>-39</v>
      </c>
      <c r="D324">
        <v>0.01</v>
      </c>
      <c r="E324">
        <f t="shared" si="25"/>
        <v>0.1697942857142857</v>
      </c>
      <c r="F324" s="132">
        <f t="shared" si="20"/>
        <v>0.78883222562108646</v>
      </c>
      <c r="G324" s="132"/>
      <c r="H324" s="132"/>
      <c r="J324">
        <v>1.1399999999999999</v>
      </c>
      <c r="K324">
        <f t="shared" si="24"/>
        <v>13.486199999999998</v>
      </c>
      <c r="L324" s="132">
        <f t="shared" ref="L324:L387" si="26">(K324/1000)/((2*PI()*($I$12/1000)*(J324/1000))*SQRT((2*$I$13)/($I$14)))</f>
        <v>0.64119940127237363</v>
      </c>
    </row>
    <row r="325" spans="1:12" x14ac:dyDescent="0.3">
      <c r="A325">
        <v>-38</v>
      </c>
      <c r="D325">
        <v>0.01</v>
      </c>
      <c r="E325">
        <f t="shared" si="25"/>
        <v>0.1697942857142857</v>
      </c>
      <c r="F325" s="132">
        <f t="shared" si="20"/>
        <v>0.78883222562108646</v>
      </c>
      <c r="G325" s="132"/>
      <c r="H325" s="132"/>
      <c r="J325" s="41">
        <v>1.1000000000000001</v>
      </c>
      <c r="K325">
        <f t="shared" si="24"/>
        <v>13.013000000000002</v>
      </c>
      <c r="L325" s="132">
        <f t="shared" si="26"/>
        <v>0.64119940127237374</v>
      </c>
    </row>
    <row r="326" spans="1:12" x14ac:dyDescent="0.3">
      <c r="A326">
        <v>-37</v>
      </c>
      <c r="D326">
        <v>0.01</v>
      </c>
      <c r="E326">
        <f t="shared" si="25"/>
        <v>0.1697942857142857</v>
      </c>
      <c r="F326" s="132">
        <f t="shared" si="20"/>
        <v>0.78883222562108646</v>
      </c>
      <c r="G326" s="132"/>
      <c r="H326" s="132"/>
      <c r="J326">
        <v>1.06</v>
      </c>
      <c r="K326">
        <f t="shared" si="24"/>
        <v>12.539800000000001</v>
      </c>
      <c r="L326" s="132">
        <f t="shared" si="26"/>
        <v>0.64119940127237374</v>
      </c>
    </row>
    <row r="327" spans="1:12" x14ac:dyDescent="0.3">
      <c r="A327">
        <v>-36</v>
      </c>
      <c r="D327">
        <v>0.01</v>
      </c>
      <c r="E327">
        <f t="shared" si="25"/>
        <v>0.1697942857142857</v>
      </c>
      <c r="F327" s="132">
        <f t="shared" ref="F327:F390" si="27">(E327/1000)/((2*PI()*($H$12/1000)*(D327/1000))*SQRT((2*$I$13)/($I$14)))</f>
        <v>0.78883222562108646</v>
      </c>
      <c r="G327" s="132"/>
      <c r="H327" s="132"/>
      <c r="J327" s="41">
        <v>1.02</v>
      </c>
      <c r="K327">
        <f t="shared" si="24"/>
        <v>12.066600000000001</v>
      </c>
      <c r="L327" s="132">
        <f t="shared" si="26"/>
        <v>0.64119940127237363</v>
      </c>
    </row>
    <row r="328" spans="1:12" x14ac:dyDescent="0.3">
      <c r="A328">
        <v>-35</v>
      </c>
      <c r="D328">
        <v>0.01</v>
      </c>
      <c r="E328">
        <f t="shared" si="25"/>
        <v>0.1697942857142857</v>
      </c>
      <c r="F328" s="132">
        <f t="shared" si="27"/>
        <v>0.78883222562108646</v>
      </c>
      <c r="G328" s="132"/>
      <c r="H328" s="132"/>
      <c r="J328">
        <v>0.99</v>
      </c>
      <c r="K328">
        <f t="shared" si="24"/>
        <v>11.7117</v>
      </c>
      <c r="L328" s="132">
        <f t="shared" si="26"/>
        <v>0.64119940127237363</v>
      </c>
    </row>
    <row r="329" spans="1:12" x14ac:dyDescent="0.3">
      <c r="A329">
        <v>-34</v>
      </c>
      <c r="D329">
        <v>0.02</v>
      </c>
      <c r="E329">
        <f t="shared" si="25"/>
        <v>0.33958857142857141</v>
      </c>
      <c r="F329" s="132">
        <f t="shared" si="27"/>
        <v>0.78883222562108646</v>
      </c>
      <c r="G329" s="132"/>
      <c r="H329" s="132"/>
      <c r="J329" s="41">
        <v>0.97</v>
      </c>
      <c r="K329">
        <f t="shared" si="24"/>
        <v>11.475099999999999</v>
      </c>
      <c r="L329" s="132">
        <f t="shared" si="26"/>
        <v>0.64119940127237374</v>
      </c>
    </row>
    <row r="330" spans="1:12" x14ac:dyDescent="0.3">
      <c r="A330">
        <v>-33</v>
      </c>
      <c r="D330">
        <v>0.02</v>
      </c>
      <c r="E330">
        <f t="shared" si="25"/>
        <v>0.33958857142857141</v>
      </c>
      <c r="F330" s="132">
        <f t="shared" si="27"/>
        <v>0.78883222562108646</v>
      </c>
      <c r="G330" s="132"/>
      <c r="H330" s="132"/>
      <c r="J330">
        <v>0.93</v>
      </c>
      <c r="K330">
        <f t="shared" si="24"/>
        <v>11.001900000000001</v>
      </c>
      <c r="L330" s="132">
        <f t="shared" si="26"/>
        <v>0.64119940127237363</v>
      </c>
    </row>
    <row r="331" spans="1:12" x14ac:dyDescent="0.3">
      <c r="A331">
        <v>-32</v>
      </c>
      <c r="D331">
        <v>0.03</v>
      </c>
      <c r="E331">
        <f t="shared" si="25"/>
        <v>0.50938285714285714</v>
      </c>
      <c r="F331" s="132">
        <f t="shared" si="27"/>
        <v>0.7888322256210869</v>
      </c>
      <c r="G331" s="132"/>
      <c r="H331" s="132"/>
      <c r="J331" s="41">
        <v>0.9</v>
      </c>
      <c r="K331">
        <f t="shared" si="24"/>
        <v>10.647</v>
      </c>
      <c r="L331" s="132">
        <f t="shared" si="26"/>
        <v>0.64119940127237374</v>
      </c>
    </row>
    <row r="332" spans="1:12" x14ac:dyDescent="0.3">
      <c r="A332">
        <v>-31</v>
      </c>
      <c r="D332">
        <v>0.03</v>
      </c>
      <c r="E332">
        <f t="shared" si="25"/>
        <v>0.50938285714285714</v>
      </c>
      <c r="F332" s="132">
        <f t="shared" si="27"/>
        <v>0.7888322256210869</v>
      </c>
      <c r="G332" s="132"/>
      <c r="H332" s="132"/>
      <c r="J332">
        <v>0.87</v>
      </c>
      <c r="K332">
        <f t="shared" si="24"/>
        <v>10.2921</v>
      </c>
      <c r="L332" s="132">
        <f t="shared" si="26"/>
        <v>0.64119940127237374</v>
      </c>
    </row>
    <row r="333" spans="1:12" x14ac:dyDescent="0.3">
      <c r="A333">
        <v>-30</v>
      </c>
      <c r="D333">
        <v>0.04</v>
      </c>
      <c r="E333">
        <f t="shared" si="25"/>
        <v>0.67917714285714281</v>
      </c>
      <c r="F333" s="132">
        <f t="shared" si="27"/>
        <v>0.78883222562108646</v>
      </c>
      <c r="G333" s="132"/>
      <c r="H333" s="132"/>
      <c r="J333" s="41">
        <v>0.84</v>
      </c>
      <c r="K333">
        <f t="shared" si="24"/>
        <v>9.9371999999999989</v>
      </c>
      <c r="L333" s="132">
        <f t="shared" si="26"/>
        <v>0.64119940127237351</v>
      </c>
    </row>
    <row r="334" spans="1:12" x14ac:dyDescent="0.3">
      <c r="A334">
        <v>-29</v>
      </c>
      <c r="D334">
        <v>0.04</v>
      </c>
      <c r="E334">
        <f t="shared" si="25"/>
        <v>0.67917714285714281</v>
      </c>
      <c r="F334" s="132">
        <f t="shared" si="27"/>
        <v>0.78883222562108646</v>
      </c>
      <c r="G334" s="132"/>
      <c r="H334" s="132"/>
      <c r="J334">
        <v>0.82</v>
      </c>
      <c r="K334">
        <f t="shared" si="24"/>
        <v>9.7005999999999997</v>
      </c>
      <c r="L334" s="132">
        <f t="shared" si="26"/>
        <v>0.64119940127237374</v>
      </c>
    </row>
    <row r="335" spans="1:12" x14ac:dyDescent="0.3">
      <c r="A335">
        <v>-28</v>
      </c>
      <c r="D335">
        <v>0.05</v>
      </c>
      <c r="E335">
        <f t="shared" si="25"/>
        <v>0.8489714285714286</v>
      </c>
      <c r="F335" s="132">
        <f t="shared" si="27"/>
        <v>0.78883222562108668</v>
      </c>
      <c r="G335" s="132"/>
      <c r="H335" s="132"/>
      <c r="J335" s="41">
        <v>0.8</v>
      </c>
      <c r="K335">
        <f t="shared" si="24"/>
        <v>9.4640000000000004</v>
      </c>
      <c r="L335" s="132">
        <f t="shared" si="26"/>
        <v>0.64119940127237363</v>
      </c>
    </row>
    <row r="336" spans="1:12" x14ac:dyDescent="0.3">
      <c r="A336">
        <v>-27</v>
      </c>
      <c r="D336">
        <v>0.06</v>
      </c>
      <c r="E336">
        <f t="shared" si="25"/>
        <v>1.0187657142857143</v>
      </c>
      <c r="F336" s="132">
        <f t="shared" si="27"/>
        <v>0.7888322256210869</v>
      </c>
      <c r="G336" s="132"/>
      <c r="H336" s="132"/>
      <c r="J336">
        <v>0.77</v>
      </c>
      <c r="K336">
        <f t="shared" si="24"/>
        <v>9.1090999999999998</v>
      </c>
      <c r="L336" s="132">
        <f t="shared" si="26"/>
        <v>0.64119940127237363</v>
      </c>
    </row>
    <row r="337" spans="1:12" x14ac:dyDescent="0.3">
      <c r="A337">
        <v>-26</v>
      </c>
      <c r="D337">
        <v>7.0000000000000007E-2</v>
      </c>
      <c r="E337">
        <f t="shared" si="25"/>
        <v>1.1885600000000001</v>
      </c>
      <c r="F337" s="132">
        <f t="shared" si="27"/>
        <v>0.78883222562108668</v>
      </c>
      <c r="G337" s="132"/>
      <c r="H337" s="132"/>
      <c r="J337" s="41">
        <v>0.75</v>
      </c>
      <c r="K337">
        <f t="shared" si="24"/>
        <v>8.8725000000000005</v>
      </c>
      <c r="L337" s="132">
        <f t="shared" si="26"/>
        <v>0.64119940127237363</v>
      </c>
    </row>
    <row r="338" spans="1:12" x14ac:dyDescent="0.3">
      <c r="A338">
        <v>-25</v>
      </c>
      <c r="D338">
        <v>0.08</v>
      </c>
      <c r="E338">
        <f t="shared" si="25"/>
        <v>1.3583542857142856</v>
      </c>
      <c r="F338" s="132">
        <f t="shared" si="27"/>
        <v>0.78883222562108646</v>
      </c>
      <c r="G338" s="132"/>
      <c r="H338" s="132"/>
      <c r="J338">
        <v>0.72</v>
      </c>
      <c r="K338">
        <f t="shared" si="24"/>
        <v>8.5175999999999998</v>
      </c>
      <c r="L338" s="132">
        <f t="shared" si="26"/>
        <v>0.64119940127237374</v>
      </c>
    </row>
    <row r="339" spans="1:12" x14ac:dyDescent="0.3">
      <c r="A339">
        <v>-24</v>
      </c>
      <c r="D339">
        <v>0.09</v>
      </c>
      <c r="E339">
        <f t="shared" si="25"/>
        <v>1.5281485714285714</v>
      </c>
      <c r="F339" s="132">
        <f t="shared" si="27"/>
        <v>0.78883222562108679</v>
      </c>
      <c r="G339" s="132"/>
      <c r="H339" s="132"/>
      <c r="J339" s="41">
        <v>0.7</v>
      </c>
      <c r="K339">
        <f t="shared" si="24"/>
        <v>8.2809999999999988</v>
      </c>
      <c r="L339" s="132">
        <f t="shared" si="26"/>
        <v>0.64119940127237351</v>
      </c>
    </row>
    <row r="340" spans="1:12" x14ac:dyDescent="0.3">
      <c r="A340">
        <v>-23</v>
      </c>
      <c r="D340">
        <v>0.09</v>
      </c>
      <c r="E340">
        <f t="shared" si="25"/>
        <v>1.5281485714285714</v>
      </c>
      <c r="F340" s="132">
        <f t="shared" si="27"/>
        <v>0.78883222562108679</v>
      </c>
      <c r="G340" s="132"/>
      <c r="H340" s="132"/>
      <c r="J340">
        <v>0.69</v>
      </c>
      <c r="K340">
        <f t="shared" si="24"/>
        <v>8.1626999999999992</v>
      </c>
      <c r="L340" s="132">
        <f t="shared" si="26"/>
        <v>0.64119940127237363</v>
      </c>
    </row>
    <row r="341" spans="1:12" x14ac:dyDescent="0.3">
      <c r="A341">
        <v>-22</v>
      </c>
      <c r="D341">
        <v>0.1</v>
      </c>
      <c r="E341">
        <f t="shared" si="25"/>
        <v>1.6979428571428572</v>
      </c>
      <c r="F341" s="132">
        <f t="shared" si="27"/>
        <v>0.78883222562108668</v>
      </c>
      <c r="G341" s="132"/>
      <c r="H341" s="132"/>
      <c r="J341" s="41">
        <v>0.68</v>
      </c>
      <c r="K341">
        <f t="shared" si="24"/>
        <v>8.0444000000000013</v>
      </c>
      <c r="L341" s="132">
        <f t="shared" si="26"/>
        <v>0.64119940127237374</v>
      </c>
    </row>
    <row r="342" spans="1:12" x14ac:dyDescent="0.3">
      <c r="A342">
        <v>-21</v>
      </c>
      <c r="D342">
        <v>0.11</v>
      </c>
      <c r="E342">
        <f t="shared" si="25"/>
        <v>1.867737142857143</v>
      </c>
      <c r="F342" s="132">
        <f t="shared" si="27"/>
        <v>0.78883222562108679</v>
      </c>
      <c r="G342" s="132"/>
      <c r="H342" s="132"/>
      <c r="J342">
        <v>0.66</v>
      </c>
      <c r="K342">
        <f t="shared" si="24"/>
        <v>7.8078000000000003</v>
      </c>
      <c r="L342" s="132">
        <f t="shared" si="26"/>
        <v>0.64119940127237363</v>
      </c>
    </row>
    <row r="343" spans="1:12" x14ac:dyDescent="0.3">
      <c r="A343">
        <v>-20</v>
      </c>
      <c r="D343">
        <v>0.12</v>
      </c>
      <c r="E343">
        <f t="shared" si="25"/>
        <v>2.0375314285714285</v>
      </c>
      <c r="F343" s="132">
        <f t="shared" si="27"/>
        <v>0.7888322256210869</v>
      </c>
      <c r="G343" s="132"/>
      <c r="H343" s="132"/>
      <c r="J343" s="41">
        <v>0.65</v>
      </c>
      <c r="K343">
        <f t="shared" si="24"/>
        <v>7.6895000000000007</v>
      </c>
      <c r="L343" s="132">
        <f t="shared" si="26"/>
        <v>0.64119940127237374</v>
      </c>
    </row>
    <row r="344" spans="1:12" x14ac:dyDescent="0.3">
      <c r="A344">
        <v>-19</v>
      </c>
      <c r="D344">
        <v>0.13</v>
      </c>
      <c r="E344">
        <f t="shared" si="25"/>
        <v>2.2073257142857141</v>
      </c>
      <c r="F344" s="132">
        <f t="shared" si="27"/>
        <v>0.78883222562108646</v>
      </c>
      <c r="G344" s="132"/>
      <c r="H344" s="132"/>
      <c r="J344">
        <v>0.63</v>
      </c>
      <c r="K344">
        <f t="shared" si="24"/>
        <v>7.4529000000000005</v>
      </c>
      <c r="L344" s="132">
        <f t="shared" si="26"/>
        <v>0.64119940127237363</v>
      </c>
    </row>
    <row r="345" spans="1:12" x14ac:dyDescent="0.3">
      <c r="A345">
        <v>-18</v>
      </c>
      <c r="D345">
        <v>0.14000000000000001</v>
      </c>
      <c r="E345">
        <f t="shared" si="25"/>
        <v>2.3771200000000001</v>
      </c>
      <c r="F345" s="132">
        <f t="shared" si="27"/>
        <v>0.78883222562108668</v>
      </c>
      <c r="G345" s="132"/>
      <c r="H345" s="132"/>
      <c r="J345" s="41">
        <v>0.62</v>
      </c>
      <c r="K345">
        <f t="shared" si="24"/>
        <v>7.3346</v>
      </c>
      <c r="L345" s="132">
        <f t="shared" si="26"/>
        <v>0.64119940127237363</v>
      </c>
    </row>
    <row r="346" spans="1:12" x14ac:dyDescent="0.3">
      <c r="A346">
        <v>-17</v>
      </c>
      <c r="D346">
        <v>0.14000000000000001</v>
      </c>
      <c r="E346">
        <f t="shared" si="25"/>
        <v>2.3771200000000001</v>
      </c>
      <c r="F346" s="132">
        <f t="shared" si="27"/>
        <v>0.78883222562108668</v>
      </c>
      <c r="G346" s="132"/>
      <c r="H346" s="132"/>
      <c r="J346">
        <v>0.6</v>
      </c>
      <c r="K346">
        <f t="shared" si="24"/>
        <v>7.0979999999999999</v>
      </c>
      <c r="L346" s="132">
        <f t="shared" si="26"/>
        <v>0.64119940127237374</v>
      </c>
    </row>
    <row r="347" spans="1:12" x14ac:dyDescent="0.3">
      <c r="A347">
        <v>-16</v>
      </c>
      <c r="D347">
        <v>0.15</v>
      </c>
      <c r="E347">
        <f t="shared" si="25"/>
        <v>2.5469142857142857</v>
      </c>
      <c r="F347" s="132">
        <f t="shared" si="27"/>
        <v>0.78883222562108668</v>
      </c>
      <c r="G347" s="132"/>
      <c r="H347" s="132"/>
      <c r="J347" s="41">
        <v>0.59</v>
      </c>
      <c r="K347">
        <f t="shared" si="24"/>
        <v>6.9797000000000002</v>
      </c>
      <c r="L347" s="132">
        <f t="shared" si="26"/>
        <v>0.64119940127237374</v>
      </c>
    </row>
    <row r="348" spans="1:12" x14ac:dyDescent="0.3">
      <c r="A348">
        <v>-15</v>
      </c>
      <c r="D348">
        <v>0.16</v>
      </c>
      <c r="E348">
        <f t="shared" si="25"/>
        <v>2.7167085714285713</v>
      </c>
      <c r="F348" s="132">
        <f t="shared" si="27"/>
        <v>0.78883222562108646</v>
      </c>
      <c r="G348" s="132"/>
      <c r="H348" s="132"/>
      <c r="J348">
        <v>0.57999999999999996</v>
      </c>
      <c r="K348">
        <f t="shared" si="24"/>
        <v>6.8614000000000006</v>
      </c>
      <c r="L348" s="132">
        <f t="shared" si="26"/>
        <v>0.64119940127237374</v>
      </c>
    </row>
    <row r="349" spans="1:12" x14ac:dyDescent="0.3">
      <c r="A349">
        <v>-14</v>
      </c>
      <c r="D349">
        <v>0.17</v>
      </c>
      <c r="E349">
        <f t="shared" si="25"/>
        <v>2.8865028571428573</v>
      </c>
      <c r="F349" s="132">
        <f t="shared" si="27"/>
        <v>0.78883222562108668</v>
      </c>
      <c r="G349" s="132"/>
      <c r="H349" s="132"/>
      <c r="J349" s="41">
        <v>0.57999999999999996</v>
      </c>
      <c r="K349">
        <f t="shared" si="24"/>
        <v>6.8614000000000006</v>
      </c>
      <c r="L349" s="132">
        <f t="shared" si="26"/>
        <v>0.64119940127237374</v>
      </c>
    </row>
    <row r="350" spans="1:12" x14ac:dyDescent="0.3">
      <c r="A350">
        <v>-13</v>
      </c>
      <c r="D350">
        <v>0.18</v>
      </c>
      <c r="E350">
        <f t="shared" si="25"/>
        <v>3.0562971428571428</v>
      </c>
      <c r="F350" s="132">
        <f t="shared" si="27"/>
        <v>0.78883222562108679</v>
      </c>
      <c r="G350" s="132"/>
      <c r="H350" s="132"/>
      <c r="J350">
        <v>0.56000000000000005</v>
      </c>
      <c r="K350">
        <f t="shared" si="24"/>
        <v>6.6248000000000005</v>
      </c>
      <c r="L350" s="132">
        <f t="shared" si="26"/>
        <v>0.64119940127237351</v>
      </c>
    </row>
    <row r="351" spans="1:12" x14ac:dyDescent="0.3">
      <c r="A351">
        <v>-12</v>
      </c>
      <c r="D351">
        <v>0.19</v>
      </c>
      <c r="E351">
        <f t="shared" si="25"/>
        <v>3.2260914285714284</v>
      </c>
      <c r="F351" s="132">
        <f t="shared" si="27"/>
        <v>0.78883222562108668</v>
      </c>
      <c r="G351" s="132"/>
      <c r="H351" s="132"/>
      <c r="J351" s="41">
        <v>0.55000000000000004</v>
      </c>
      <c r="K351">
        <f t="shared" si="24"/>
        <v>6.5065000000000008</v>
      </c>
      <c r="L351" s="132">
        <f t="shared" si="26"/>
        <v>0.64119940127237374</v>
      </c>
    </row>
    <row r="352" spans="1:12" x14ac:dyDescent="0.3">
      <c r="A352">
        <v>-11</v>
      </c>
      <c r="D352">
        <v>0.19</v>
      </c>
      <c r="E352">
        <f t="shared" si="25"/>
        <v>3.2260914285714284</v>
      </c>
      <c r="F352" s="132">
        <f t="shared" si="27"/>
        <v>0.78883222562108668</v>
      </c>
      <c r="G352" s="132"/>
      <c r="H352" s="132"/>
      <c r="J352">
        <v>0.54</v>
      </c>
      <c r="K352">
        <f t="shared" si="24"/>
        <v>6.3882000000000012</v>
      </c>
      <c r="L352" s="132">
        <f t="shared" si="26"/>
        <v>0.64119940127237385</v>
      </c>
    </row>
    <row r="353" spans="1:12" x14ac:dyDescent="0.3">
      <c r="A353">
        <v>-10</v>
      </c>
      <c r="D353">
        <v>0.2</v>
      </c>
      <c r="E353">
        <f t="shared" si="25"/>
        <v>3.3958857142857144</v>
      </c>
      <c r="F353" s="132">
        <f t="shared" si="27"/>
        <v>0.78883222562108668</v>
      </c>
      <c r="G353" s="132"/>
      <c r="H353" s="132"/>
      <c r="J353" s="41">
        <v>0.53</v>
      </c>
      <c r="K353">
        <f t="shared" si="24"/>
        <v>6.2699000000000007</v>
      </c>
      <c r="L353" s="132">
        <f t="shared" si="26"/>
        <v>0.64119940127237374</v>
      </c>
    </row>
    <row r="354" spans="1:12" x14ac:dyDescent="0.3">
      <c r="A354">
        <v>-9</v>
      </c>
      <c r="D354">
        <v>0.21</v>
      </c>
      <c r="E354">
        <f t="shared" si="25"/>
        <v>3.5656799999999995</v>
      </c>
      <c r="F354" s="132">
        <f t="shared" si="27"/>
        <v>0.78883222562108679</v>
      </c>
      <c r="G354" s="132"/>
      <c r="H354" s="132"/>
      <c r="J354">
        <v>0.52</v>
      </c>
      <c r="K354">
        <f t="shared" si="24"/>
        <v>6.1516000000000002</v>
      </c>
      <c r="L354" s="132">
        <f t="shared" si="26"/>
        <v>0.64119940127237351</v>
      </c>
    </row>
    <row r="355" spans="1:12" x14ac:dyDescent="0.3">
      <c r="A355">
        <v>-8</v>
      </c>
      <c r="D355">
        <v>0.22</v>
      </c>
      <c r="E355">
        <f t="shared" si="25"/>
        <v>3.735474285714286</v>
      </c>
      <c r="F355" s="132">
        <f t="shared" si="27"/>
        <v>0.78883222562108679</v>
      </c>
      <c r="G355" s="132"/>
      <c r="H355" s="132"/>
      <c r="J355" s="41">
        <v>0.51</v>
      </c>
      <c r="K355">
        <f t="shared" si="24"/>
        <v>6.0333000000000006</v>
      </c>
      <c r="L355" s="132">
        <f t="shared" si="26"/>
        <v>0.64119940127237363</v>
      </c>
    </row>
    <row r="356" spans="1:12" x14ac:dyDescent="0.3">
      <c r="A356">
        <v>-7</v>
      </c>
      <c r="D356">
        <v>0.23</v>
      </c>
      <c r="E356">
        <f t="shared" si="25"/>
        <v>3.9052685714285711</v>
      </c>
      <c r="F356" s="132">
        <f t="shared" si="27"/>
        <v>0.78883222562108668</v>
      </c>
      <c r="G356" s="132"/>
      <c r="H356" s="132"/>
      <c r="J356" s="41">
        <v>0.5</v>
      </c>
      <c r="K356">
        <f t="shared" si="24"/>
        <v>5.915</v>
      </c>
      <c r="L356" s="132">
        <f t="shared" si="26"/>
        <v>0.64119940127237374</v>
      </c>
    </row>
    <row r="357" spans="1:12" x14ac:dyDescent="0.3">
      <c r="A357">
        <v>-6</v>
      </c>
      <c r="D357">
        <v>0.24</v>
      </c>
      <c r="E357">
        <f t="shared" si="25"/>
        <v>4.0750628571428571</v>
      </c>
      <c r="F357" s="132">
        <f t="shared" si="27"/>
        <v>0.7888322256210869</v>
      </c>
      <c r="G357" s="132"/>
      <c r="H357" s="132"/>
      <c r="J357" s="41">
        <v>0.5</v>
      </c>
      <c r="K357">
        <f t="shared" si="24"/>
        <v>5.915</v>
      </c>
      <c r="L357" s="132">
        <f t="shared" si="26"/>
        <v>0.64119940127237374</v>
      </c>
    </row>
    <row r="358" spans="1:12" x14ac:dyDescent="0.3">
      <c r="A358">
        <v>-5</v>
      </c>
      <c r="D358">
        <v>0.25</v>
      </c>
      <c r="E358">
        <f t="shared" si="25"/>
        <v>4.2448571428571427</v>
      </c>
      <c r="F358" s="132">
        <f t="shared" si="27"/>
        <v>0.78883222562108657</v>
      </c>
      <c r="G358" s="132"/>
      <c r="H358" s="132"/>
      <c r="J358">
        <v>0.49</v>
      </c>
      <c r="K358">
        <f t="shared" si="24"/>
        <v>5.7967000000000004</v>
      </c>
      <c r="L358" s="132">
        <f t="shared" si="26"/>
        <v>0.64119940127237363</v>
      </c>
    </row>
    <row r="359" spans="1:12" x14ac:dyDescent="0.3">
      <c r="A359">
        <v>-4</v>
      </c>
      <c r="D359">
        <v>0.26</v>
      </c>
      <c r="E359">
        <f t="shared" si="25"/>
        <v>4.4146514285714282</v>
      </c>
      <c r="F359" s="132">
        <f t="shared" si="27"/>
        <v>0.78883222562108646</v>
      </c>
      <c r="G359" s="132"/>
      <c r="H359" s="132"/>
      <c r="J359" s="41">
        <v>0.48</v>
      </c>
      <c r="K359">
        <f t="shared" si="24"/>
        <v>5.6784000000000008</v>
      </c>
      <c r="L359" s="132">
        <f t="shared" si="26"/>
        <v>0.64119940127237385</v>
      </c>
    </row>
    <row r="360" spans="1:12" x14ac:dyDescent="0.3">
      <c r="A360">
        <v>-3</v>
      </c>
      <c r="D360">
        <v>0.26</v>
      </c>
      <c r="E360">
        <f t="shared" si="25"/>
        <v>4.4146514285714282</v>
      </c>
      <c r="F360" s="132">
        <f t="shared" si="27"/>
        <v>0.78883222562108646</v>
      </c>
      <c r="G360" s="132"/>
      <c r="H360" s="132"/>
      <c r="J360">
        <v>0.47</v>
      </c>
      <c r="K360">
        <f t="shared" si="24"/>
        <v>5.5600999999999994</v>
      </c>
      <c r="L360" s="132">
        <f t="shared" si="26"/>
        <v>0.64119940127237363</v>
      </c>
    </row>
    <row r="361" spans="1:12" x14ac:dyDescent="0.3">
      <c r="A361">
        <v>-2</v>
      </c>
      <c r="D361">
        <v>0.27</v>
      </c>
      <c r="E361">
        <f t="shared" si="25"/>
        <v>4.5844457142857147</v>
      </c>
      <c r="F361" s="132">
        <f t="shared" si="27"/>
        <v>0.78883222562108668</v>
      </c>
      <c r="G361" s="132"/>
      <c r="H361" s="132"/>
      <c r="J361" s="41">
        <v>0.46</v>
      </c>
      <c r="K361">
        <f t="shared" si="24"/>
        <v>5.4418000000000006</v>
      </c>
      <c r="L361" s="132">
        <f t="shared" si="26"/>
        <v>0.64119940127237374</v>
      </c>
    </row>
    <row r="362" spans="1:12" x14ac:dyDescent="0.3">
      <c r="A362">
        <v>-1</v>
      </c>
      <c r="D362">
        <v>0.28000000000000003</v>
      </c>
      <c r="E362">
        <f t="shared" si="25"/>
        <v>4.7542400000000002</v>
      </c>
      <c r="F362" s="132">
        <f t="shared" si="27"/>
        <v>0.78883222562108668</v>
      </c>
      <c r="G362" s="132"/>
      <c r="H362" s="132"/>
      <c r="J362">
        <v>0.45</v>
      </c>
      <c r="K362">
        <f t="shared" si="24"/>
        <v>5.3235000000000001</v>
      </c>
      <c r="L362" s="132">
        <f t="shared" si="26"/>
        <v>0.64119940127237374</v>
      </c>
    </row>
    <row r="363" spans="1:12" x14ac:dyDescent="0.3">
      <c r="A363">
        <v>0</v>
      </c>
      <c r="D363">
        <v>0.28999999999999998</v>
      </c>
      <c r="E363">
        <f t="shared" si="25"/>
        <v>4.9240342857142849</v>
      </c>
      <c r="F363" s="132">
        <f t="shared" si="27"/>
        <v>0.78883222562108646</v>
      </c>
      <c r="G363" s="132"/>
      <c r="H363" s="132"/>
      <c r="J363" s="41">
        <v>0.44</v>
      </c>
      <c r="K363">
        <f t="shared" si="24"/>
        <v>5.2052000000000005</v>
      </c>
      <c r="L363" s="132">
        <f t="shared" si="26"/>
        <v>0.64119940127237374</v>
      </c>
    </row>
    <row r="364" spans="1:12" x14ac:dyDescent="0.3">
      <c r="A364">
        <v>1</v>
      </c>
      <c r="D364">
        <v>0.28999999999999998</v>
      </c>
      <c r="E364">
        <f t="shared" si="25"/>
        <v>4.9240342857142849</v>
      </c>
      <c r="F364" s="132">
        <f t="shared" si="27"/>
        <v>0.78883222562108646</v>
      </c>
      <c r="G364" s="132"/>
      <c r="H364" s="132"/>
      <c r="J364">
        <v>0.43</v>
      </c>
      <c r="K364">
        <f t="shared" si="24"/>
        <v>5.0869000000000009</v>
      </c>
      <c r="L364" s="132">
        <f t="shared" si="26"/>
        <v>0.64119940127237374</v>
      </c>
    </row>
    <row r="365" spans="1:12" x14ac:dyDescent="0.3">
      <c r="A365">
        <v>2</v>
      </c>
      <c r="D365">
        <v>0.3</v>
      </c>
      <c r="E365">
        <f t="shared" si="25"/>
        <v>5.0938285714285714</v>
      </c>
      <c r="F365" s="132">
        <f t="shared" si="27"/>
        <v>0.78883222562108668</v>
      </c>
      <c r="G365" s="132"/>
      <c r="H365" s="132"/>
      <c r="J365" s="41">
        <v>0.42</v>
      </c>
      <c r="K365">
        <f t="shared" si="24"/>
        <v>4.9685999999999995</v>
      </c>
      <c r="L365" s="132">
        <f t="shared" si="26"/>
        <v>0.64119940127237351</v>
      </c>
    </row>
    <row r="366" spans="1:12" x14ac:dyDescent="0.3">
      <c r="A366">
        <v>3</v>
      </c>
      <c r="D366">
        <v>0.31</v>
      </c>
      <c r="E366">
        <f t="shared" si="25"/>
        <v>5.2636228571428569</v>
      </c>
      <c r="F366" s="132">
        <f t="shared" si="27"/>
        <v>0.78883222562108657</v>
      </c>
      <c r="G366" s="132"/>
      <c r="H366" s="132"/>
      <c r="J366">
        <v>0.41</v>
      </c>
      <c r="K366">
        <f t="shared" si="24"/>
        <v>4.8502999999999998</v>
      </c>
      <c r="L366" s="132">
        <f t="shared" si="26"/>
        <v>0.64119940127237374</v>
      </c>
    </row>
    <row r="367" spans="1:12" x14ac:dyDescent="0.3">
      <c r="A367">
        <v>4</v>
      </c>
      <c r="D367">
        <v>0.32</v>
      </c>
      <c r="E367">
        <f t="shared" si="25"/>
        <v>5.4334171428571425</v>
      </c>
      <c r="F367" s="132">
        <f t="shared" si="27"/>
        <v>0.78883222562108646</v>
      </c>
      <c r="G367" s="132"/>
      <c r="H367" s="132"/>
      <c r="J367" s="41">
        <v>0.4</v>
      </c>
      <c r="K367">
        <f t="shared" si="24"/>
        <v>4.7320000000000002</v>
      </c>
      <c r="L367" s="132">
        <f t="shared" si="26"/>
        <v>0.64119940127237363</v>
      </c>
    </row>
    <row r="368" spans="1:12" x14ac:dyDescent="0.3">
      <c r="A368">
        <v>5</v>
      </c>
      <c r="D368">
        <v>0.33</v>
      </c>
      <c r="E368">
        <f t="shared" si="25"/>
        <v>5.603211428571429</v>
      </c>
      <c r="F368" s="132">
        <f t="shared" si="27"/>
        <v>0.78883222562108668</v>
      </c>
      <c r="G368" s="132"/>
      <c r="H368" s="132"/>
      <c r="J368">
        <v>0.39</v>
      </c>
      <c r="K368">
        <f t="shared" si="24"/>
        <v>4.6137000000000006</v>
      </c>
      <c r="L368" s="132">
        <f t="shared" si="26"/>
        <v>0.64119940127237385</v>
      </c>
    </row>
    <row r="369" spans="1:12" x14ac:dyDescent="0.3">
      <c r="A369">
        <v>6</v>
      </c>
      <c r="D369">
        <v>0.34</v>
      </c>
      <c r="E369">
        <f t="shared" si="25"/>
        <v>5.7730057142857145</v>
      </c>
      <c r="F369" s="132">
        <f t="shared" si="27"/>
        <v>0.78883222562108668</v>
      </c>
      <c r="G369" s="132"/>
      <c r="H369" s="132"/>
      <c r="J369" s="41">
        <v>0.38</v>
      </c>
      <c r="K369">
        <f t="shared" si="24"/>
        <v>4.495400000000001</v>
      </c>
      <c r="L369" s="132">
        <f t="shared" si="26"/>
        <v>0.64119940127237363</v>
      </c>
    </row>
    <row r="370" spans="1:12" x14ac:dyDescent="0.3">
      <c r="A370">
        <v>7</v>
      </c>
      <c r="D370">
        <v>0.35</v>
      </c>
      <c r="E370">
        <f t="shared" si="25"/>
        <v>5.9427999999999992</v>
      </c>
      <c r="F370" s="132">
        <f t="shared" si="27"/>
        <v>0.78883222562108657</v>
      </c>
      <c r="G370" s="132"/>
      <c r="H370" s="132"/>
      <c r="J370">
        <v>0.37</v>
      </c>
      <c r="K370">
        <f t="shared" si="24"/>
        <v>4.3771000000000004</v>
      </c>
      <c r="L370" s="132">
        <f t="shared" si="26"/>
        <v>0.64119940127237374</v>
      </c>
    </row>
    <row r="371" spans="1:12" x14ac:dyDescent="0.3">
      <c r="A371">
        <v>8</v>
      </c>
      <c r="D371">
        <v>0.36</v>
      </c>
      <c r="E371">
        <f t="shared" si="25"/>
        <v>6.1125942857142856</v>
      </c>
      <c r="F371" s="132">
        <f t="shared" si="27"/>
        <v>0.78883222562108679</v>
      </c>
      <c r="G371" s="132"/>
      <c r="H371" s="132"/>
      <c r="J371" s="41">
        <v>0.36</v>
      </c>
      <c r="K371">
        <f t="shared" si="24"/>
        <v>4.2587999999999999</v>
      </c>
      <c r="L371" s="132">
        <f t="shared" si="26"/>
        <v>0.64119940127237374</v>
      </c>
    </row>
    <row r="372" spans="1:12" x14ac:dyDescent="0.3">
      <c r="A372">
        <v>9</v>
      </c>
      <c r="D372">
        <v>0.37</v>
      </c>
      <c r="E372">
        <f t="shared" si="25"/>
        <v>6.2823885714285712</v>
      </c>
      <c r="F372" s="132">
        <f t="shared" si="27"/>
        <v>0.78883222562108668</v>
      </c>
      <c r="G372" s="132"/>
      <c r="H372" s="132"/>
      <c r="J372">
        <v>0.35</v>
      </c>
      <c r="K372">
        <f t="shared" si="24"/>
        <v>4.1404999999999994</v>
      </c>
      <c r="L372" s="132">
        <f t="shared" si="26"/>
        <v>0.64119940127237351</v>
      </c>
    </row>
    <row r="373" spans="1:12" x14ac:dyDescent="0.3">
      <c r="A373">
        <v>10</v>
      </c>
      <c r="D373">
        <v>0.38</v>
      </c>
      <c r="E373">
        <f t="shared" si="25"/>
        <v>6.4521828571428568</v>
      </c>
      <c r="F373" s="132">
        <f t="shared" si="27"/>
        <v>0.78883222562108668</v>
      </c>
      <c r="G373" s="132"/>
      <c r="H373" s="132"/>
      <c r="J373" s="41">
        <v>0.34</v>
      </c>
      <c r="K373">
        <f t="shared" si="24"/>
        <v>4.0222000000000007</v>
      </c>
      <c r="L373" s="132">
        <f t="shared" si="26"/>
        <v>0.64119940127237374</v>
      </c>
    </row>
    <row r="374" spans="1:12" x14ac:dyDescent="0.3">
      <c r="A374">
        <v>11</v>
      </c>
      <c r="D374">
        <v>0.39</v>
      </c>
      <c r="E374">
        <f t="shared" si="25"/>
        <v>6.6219771428571423</v>
      </c>
      <c r="F374" s="132">
        <f t="shared" si="27"/>
        <v>0.78883222562108668</v>
      </c>
      <c r="G374" s="132"/>
      <c r="H374" s="132"/>
      <c r="J374">
        <v>0.33</v>
      </c>
      <c r="K374">
        <f t="shared" si="24"/>
        <v>3.9039000000000001</v>
      </c>
      <c r="L374" s="132">
        <f t="shared" si="26"/>
        <v>0.64119940127237363</v>
      </c>
    </row>
    <row r="375" spans="1:12" x14ac:dyDescent="0.3">
      <c r="A375">
        <v>12</v>
      </c>
      <c r="D375">
        <v>0.4</v>
      </c>
      <c r="E375">
        <f t="shared" si="25"/>
        <v>6.7917714285714288</v>
      </c>
      <c r="F375" s="132">
        <f t="shared" si="27"/>
        <v>0.78883222562108668</v>
      </c>
      <c r="G375" s="132"/>
      <c r="H375" s="132"/>
      <c r="J375" s="41">
        <v>0.32</v>
      </c>
      <c r="K375">
        <f t="shared" si="24"/>
        <v>3.7856000000000005</v>
      </c>
      <c r="L375" s="132">
        <f t="shared" si="26"/>
        <v>0.64119940127237374</v>
      </c>
    </row>
    <row r="376" spans="1:12" x14ac:dyDescent="0.3">
      <c r="A376">
        <v>13</v>
      </c>
      <c r="D376">
        <v>0.41</v>
      </c>
      <c r="E376">
        <f t="shared" si="25"/>
        <v>6.9615657142857135</v>
      </c>
      <c r="F376" s="132">
        <f t="shared" si="27"/>
        <v>0.78883222562108668</v>
      </c>
      <c r="G376" s="132"/>
      <c r="H376" s="132"/>
      <c r="J376">
        <v>0.31</v>
      </c>
      <c r="K376">
        <f t="shared" si="24"/>
        <v>3.6673</v>
      </c>
      <c r="L376" s="132">
        <f t="shared" si="26"/>
        <v>0.64119940127237363</v>
      </c>
    </row>
    <row r="377" spans="1:12" x14ac:dyDescent="0.3">
      <c r="A377">
        <v>14</v>
      </c>
      <c r="D377">
        <v>0.43</v>
      </c>
      <c r="E377">
        <f t="shared" si="25"/>
        <v>7.3011542857142855</v>
      </c>
      <c r="F377" s="132">
        <f t="shared" si="27"/>
        <v>0.78883222562108679</v>
      </c>
      <c r="G377" s="132"/>
      <c r="H377" s="132"/>
      <c r="J377" s="41">
        <v>0.3</v>
      </c>
      <c r="K377">
        <f t="shared" si="24"/>
        <v>3.5489999999999999</v>
      </c>
      <c r="L377" s="132">
        <f t="shared" si="26"/>
        <v>0.64119940127237374</v>
      </c>
    </row>
    <row r="378" spans="1:12" x14ac:dyDescent="0.3">
      <c r="A378">
        <v>15</v>
      </c>
      <c r="D378">
        <v>0.45</v>
      </c>
      <c r="E378">
        <f t="shared" si="25"/>
        <v>7.6407428571428575</v>
      </c>
      <c r="F378" s="132">
        <f t="shared" si="27"/>
        <v>0.7888322256210869</v>
      </c>
      <c r="G378" s="132"/>
      <c r="H378" s="132"/>
      <c r="J378">
        <v>0.28999999999999998</v>
      </c>
      <c r="K378">
        <f t="shared" si="24"/>
        <v>3.4307000000000003</v>
      </c>
      <c r="L378" s="132">
        <f t="shared" si="26"/>
        <v>0.64119940127237374</v>
      </c>
    </row>
    <row r="379" spans="1:12" x14ac:dyDescent="0.3">
      <c r="A379">
        <v>16</v>
      </c>
      <c r="D379">
        <v>0.47</v>
      </c>
      <c r="E379">
        <f t="shared" si="25"/>
        <v>7.9803314285714286</v>
      </c>
      <c r="F379" s="132">
        <f t="shared" si="27"/>
        <v>0.78883222562108668</v>
      </c>
      <c r="G379" s="132"/>
      <c r="H379" s="132"/>
      <c r="J379" s="41">
        <v>0.28000000000000003</v>
      </c>
      <c r="K379">
        <f t="shared" si="24"/>
        <v>3.3124000000000002</v>
      </c>
      <c r="L379" s="132">
        <f t="shared" si="26"/>
        <v>0.64119940127237351</v>
      </c>
    </row>
    <row r="380" spans="1:12" x14ac:dyDescent="0.3">
      <c r="A380">
        <v>17</v>
      </c>
      <c r="D380">
        <v>0.48</v>
      </c>
      <c r="E380">
        <f t="shared" si="25"/>
        <v>8.1501257142857142</v>
      </c>
      <c r="F380" s="132">
        <f t="shared" si="27"/>
        <v>0.7888322256210869</v>
      </c>
      <c r="G380" s="132"/>
      <c r="H380" s="132"/>
      <c r="J380">
        <v>0.27</v>
      </c>
      <c r="K380">
        <f t="shared" si="24"/>
        <v>3.1941000000000006</v>
      </c>
      <c r="L380" s="132">
        <f t="shared" si="26"/>
        <v>0.64119940127237385</v>
      </c>
    </row>
    <row r="381" spans="1:12" x14ac:dyDescent="0.3">
      <c r="A381">
        <v>18</v>
      </c>
      <c r="D381">
        <v>0.5</v>
      </c>
      <c r="E381">
        <f t="shared" si="25"/>
        <v>8.4897142857142853</v>
      </c>
      <c r="F381" s="132">
        <f t="shared" si="27"/>
        <v>0.78883222562108657</v>
      </c>
      <c r="G381" s="132"/>
      <c r="H381" s="132"/>
      <c r="J381" s="41">
        <v>0.26</v>
      </c>
      <c r="K381">
        <f t="shared" si="24"/>
        <v>3.0758000000000001</v>
      </c>
      <c r="L381" s="132">
        <f t="shared" si="26"/>
        <v>0.64119940127237351</v>
      </c>
    </row>
    <row r="382" spans="1:12" x14ac:dyDescent="0.3">
      <c r="A382">
        <v>19</v>
      </c>
      <c r="D382">
        <v>0.52</v>
      </c>
      <c r="E382">
        <f t="shared" si="25"/>
        <v>8.8293028571428565</v>
      </c>
      <c r="F382" s="132">
        <f t="shared" si="27"/>
        <v>0.78883222562108646</v>
      </c>
      <c r="G382" s="132"/>
      <c r="H382" s="132"/>
      <c r="J382">
        <v>0.25</v>
      </c>
      <c r="K382">
        <f t="shared" ref="K382:K445" si="28">$I$2+((J382-$H$2)/($H$3-$H$2))*($I$3-$I$2)</f>
        <v>2.9575</v>
      </c>
      <c r="L382" s="132">
        <f t="shared" si="26"/>
        <v>0.64119940127237374</v>
      </c>
    </row>
    <row r="383" spans="1:12" x14ac:dyDescent="0.3">
      <c r="A383">
        <v>20</v>
      </c>
      <c r="D383">
        <v>0.55000000000000004</v>
      </c>
      <c r="E383">
        <f t="shared" si="25"/>
        <v>9.3386857142857149</v>
      </c>
      <c r="F383" s="132">
        <f t="shared" si="27"/>
        <v>0.78883222562108679</v>
      </c>
      <c r="G383" s="132"/>
      <c r="H383" s="132"/>
      <c r="J383">
        <v>0.24</v>
      </c>
      <c r="K383">
        <f t="shared" si="28"/>
        <v>2.8392000000000004</v>
      </c>
      <c r="L383" s="132">
        <f t="shared" si="26"/>
        <v>0.64119940127237385</v>
      </c>
    </row>
    <row r="384" spans="1:12" x14ac:dyDescent="0.3">
      <c r="A384">
        <v>21</v>
      </c>
      <c r="D384">
        <v>0.56999999999999995</v>
      </c>
      <c r="E384">
        <f t="shared" si="25"/>
        <v>9.6782742857142843</v>
      </c>
      <c r="F384" s="132">
        <f t="shared" si="27"/>
        <v>0.78883222562108657</v>
      </c>
      <c r="G384" s="132"/>
      <c r="H384" s="132"/>
      <c r="J384">
        <v>0.23</v>
      </c>
      <c r="K384">
        <f t="shared" si="28"/>
        <v>2.7209000000000003</v>
      </c>
      <c r="L384" s="132">
        <f t="shared" si="26"/>
        <v>0.64119940127237374</v>
      </c>
    </row>
    <row r="385" spans="1:12" x14ac:dyDescent="0.3">
      <c r="A385">
        <v>22</v>
      </c>
      <c r="D385">
        <v>0.59</v>
      </c>
      <c r="E385">
        <f t="shared" si="25"/>
        <v>10.017862857142857</v>
      </c>
      <c r="F385" s="132">
        <f t="shared" si="27"/>
        <v>0.78883222562108679</v>
      </c>
      <c r="G385" s="132"/>
      <c r="H385" s="132"/>
      <c r="J385" s="41">
        <v>0.22</v>
      </c>
      <c r="K385">
        <f t="shared" si="28"/>
        <v>2.6026000000000002</v>
      </c>
      <c r="L385" s="132">
        <f t="shared" si="26"/>
        <v>0.64119940127237374</v>
      </c>
    </row>
    <row r="386" spans="1:12" x14ac:dyDescent="0.3">
      <c r="A386">
        <v>23</v>
      </c>
      <c r="D386">
        <v>0.63</v>
      </c>
      <c r="E386">
        <f t="shared" si="25"/>
        <v>10.697039999999999</v>
      </c>
      <c r="F386" s="132">
        <f t="shared" si="27"/>
        <v>0.78883222562108657</v>
      </c>
      <c r="G386" s="132"/>
      <c r="H386" s="132"/>
      <c r="J386">
        <v>0.21</v>
      </c>
      <c r="K386">
        <f t="shared" si="28"/>
        <v>2.4842999999999997</v>
      </c>
      <c r="L386" s="132">
        <f t="shared" si="26"/>
        <v>0.64119940127237351</v>
      </c>
    </row>
    <row r="387" spans="1:12" x14ac:dyDescent="0.3">
      <c r="A387">
        <v>24</v>
      </c>
      <c r="D387">
        <v>0.65</v>
      </c>
      <c r="E387">
        <f t="shared" ref="E387:E450" si="29">$C$2+((D387-$B$2)/($B$3-$B$2))*($C$3-$C$2)</f>
        <v>11.036628571428571</v>
      </c>
      <c r="F387" s="132">
        <f t="shared" si="27"/>
        <v>0.78883222562108668</v>
      </c>
      <c r="G387" s="132"/>
      <c r="H387" s="132"/>
      <c r="J387">
        <v>0.2</v>
      </c>
      <c r="K387">
        <f t="shared" si="28"/>
        <v>2.3660000000000001</v>
      </c>
      <c r="L387" s="132">
        <f t="shared" si="26"/>
        <v>0.64119940127237363</v>
      </c>
    </row>
    <row r="388" spans="1:12" x14ac:dyDescent="0.3">
      <c r="A388">
        <v>25</v>
      </c>
      <c r="D388">
        <v>0.68</v>
      </c>
      <c r="E388">
        <f t="shared" si="29"/>
        <v>11.546011428571429</v>
      </c>
      <c r="F388" s="132">
        <f t="shared" si="27"/>
        <v>0.78883222562108668</v>
      </c>
      <c r="G388" s="132"/>
      <c r="H388" s="132"/>
      <c r="J388">
        <v>0.19</v>
      </c>
      <c r="K388">
        <f t="shared" si="28"/>
        <v>2.2477000000000005</v>
      </c>
      <c r="L388" s="132">
        <f t="shared" ref="L388:L451" si="30">(K388/1000)/((2*PI()*($I$12/1000)*(J388/1000))*SQRT((2*$I$13)/($I$14)))</f>
        <v>0.64119940127237363</v>
      </c>
    </row>
    <row r="389" spans="1:12" x14ac:dyDescent="0.3">
      <c r="A389">
        <v>26</v>
      </c>
      <c r="D389">
        <v>0.71</v>
      </c>
      <c r="E389">
        <f t="shared" si="29"/>
        <v>12.055394285714284</v>
      </c>
      <c r="F389" s="132">
        <f t="shared" si="27"/>
        <v>0.78883222562108668</v>
      </c>
      <c r="G389" s="132"/>
      <c r="H389" s="132"/>
      <c r="J389" s="41">
        <v>0.19</v>
      </c>
      <c r="K389">
        <f t="shared" si="28"/>
        <v>2.2477000000000005</v>
      </c>
      <c r="L389" s="132">
        <f t="shared" si="30"/>
        <v>0.64119940127237363</v>
      </c>
    </row>
    <row r="390" spans="1:12" x14ac:dyDescent="0.3">
      <c r="A390">
        <v>27</v>
      </c>
      <c r="D390">
        <v>0.73</v>
      </c>
      <c r="E390">
        <f t="shared" si="29"/>
        <v>12.394982857142857</v>
      </c>
      <c r="F390" s="132">
        <f t="shared" si="27"/>
        <v>0.78883222562108668</v>
      </c>
      <c r="G390" s="132"/>
      <c r="H390" s="132"/>
      <c r="J390">
        <v>0.18</v>
      </c>
      <c r="K390">
        <f t="shared" si="28"/>
        <v>2.1294</v>
      </c>
      <c r="L390" s="132">
        <f t="shared" si="30"/>
        <v>0.64119940127237374</v>
      </c>
    </row>
    <row r="391" spans="1:12" x14ac:dyDescent="0.3">
      <c r="A391">
        <v>28</v>
      </c>
      <c r="D391">
        <v>0.76</v>
      </c>
      <c r="E391">
        <f t="shared" si="29"/>
        <v>12.904365714285714</v>
      </c>
      <c r="F391" s="132">
        <f t="shared" ref="F391:F454" si="31">(E391/1000)/((2*PI()*($H$12/1000)*(D391/1000))*SQRT((2*$I$13)/($I$14)))</f>
        <v>0.78883222562108668</v>
      </c>
      <c r="G391" s="132"/>
      <c r="H391" s="132"/>
      <c r="J391">
        <v>0.17</v>
      </c>
      <c r="K391">
        <f t="shared" si="28"/>
        <v>2.0111000000000003</v>
      </c>
      <c r="L391" s="132">
        <f t="shared" si="30"/>
        <v>0.64119940127237374</v>
      </c>
    </row>
    <row r="392" spans="1:12" x14ac:dyDescent="0.3">
      <c r="A392">
        <v>29</v>
      </c>
      <c r="D392">
        <v>0.79</v>
      </c>
      <c r="E392">
        <f t="shared" si="29"/>
        <v>13.413748571428572</v>
      </c>
      <c r="F392" s="132">
        <f t="shared" si="31"/>
        <v>0.78883222562108679</v>
      </c>
      <c r="G392" s="132"/>
      <c r="H392" s="132"/>
      <c r="J392">
        <v>0.16</v>
      </c>
      <c r="K392">
        <f t="shared" si="28"/>
        <v>1.8928000000000003</v>
      </c>
      <c r="L392" s="132">
        <f t="shared" si="30"/>
        <v>0.64119940127237374</v>
      </c>
    </row>
    <row r="393" spans="1:12" x14ac:dyDescent="0.3">
      <c r="A393">
        <v>30</v>
      </c>
      <c r="D393">
        <v>0.83</v>
      </c>
      <c r="E393">
        <f t="shared" si="29"/>
        <v>14.092925714285713</v>
      </c>
      <c r="F393" s="132">
        <f t="shared" si="31"/>
        <v>0.78883222562108668</v>
      </c>
      <c r="G393" s="132"/>
      <c r="H393" s="132"/>
      <c r="J393">
        <v>0.15</v>
      </c>
      <c r="K393">
        <f t="shared" si="28"/>
        <v>1.7745</v>
      </c>
      <c r="L393" s="132">
        <f t="shared" si="30"/>
        <v>0.64119940127237374</v>
      </c>
    </row>
    <row r="394" spans="1:12" x14ac:dyDescent="0.3">
      <c r="A394">
        <v>31</v>
      </c>
      <c r="D394">
        <v>0.87</v>
      </c>
      <c r="E394">
        <f t="shared" si="29"/>
        <v>14.772102857142857</v>
      </c>
      <c r="F394" s="132">
        <f t="shared" si="31"/>
        <v>0.78883222562108668</v>
      </c>
      <c r="G394" s="132"/>
      <c r="H394" s="132"/>
      <c r="J394">
        <v>0.14000000000000001</v>
      </c>
      <c r="K394">
        <f t="shared" si="28"/>
        <v>1.6562000000000001</v>
      </c>
      <c r="L394" s="132">
        <f t="shared" si="30"/>
        <v>0.64119940127237351</v>
      </c>
    </row>
    <row r="395" spans="1:12" x14ac:dyDescent="0.3">
      <c r="A395">
        <v>32</v>
      </c>
      <c r="D395">
        <v>0.91</v>
      </c>
      <c r="E395">
        <f t="shared" si="29"/>
        <v>15.451280000000001</v>
      </c>
      <c r="F395" s="132">
        <f t="shared" si="31"/>
        <v>0.78883222562108679</v>
      </c>
      <c r="G395" s="132"/>
      <c r="H395" s="132"/>
      <c r="J395">
        <v>0.13</v>
      </c>
      <c r="K395">
        <f t="shared" si="28"/>
        <v>1.5379</v>
      </c>
      <c r="L395" s="132">
        <f t="shared" si="30"/>
        <v>0.64119940127237351</v>
      </c>
    </row>
    <row r="396" spans="1:12" x14ac:dyDescent="0.3">
      <c r="A396">
        <v>33</v>
      </c>
      <c r="D396">
        <v>0.95</v>
      </c>
      <c r="E396">
        <f t="shared" si="29"/>
        <v>16.130457142857139</v>
      </c>
      <c r="F396" s="132">
        <f t="shared" si="31"/>
        <v>0.78883222562108646</v>
      </c>
      <c r="G396" s="132"/>
      <c r="H396" s="132"/>
      <c r="J396">
        <v>0.12</v>
      </c>
      <c r="K396">
        <f t="shared" si="28"/>
        <v>1.4196000000000002</v>
      </c>
      <c r="L396" s="132">
        <f t="shared" si="30"/>
        <v>0.64119940127237385</v>
      </c>
    </row>
    <row r="397" spans="1:12" x14ac:dyDescent="0.3">
      <c r="A397">
        <v>34</v>
      </c>
      <c r="D397">
        <v>0.99</v>
      </c>
      <c r="E397">
        <f t="shared" si="29"/>
        <v>16.809634285714285</v>
      </c>
      <c r="F397" s="132">
        <f t="shared" si="31"/>
        <v>0.78883222562108668</v>
      </c>
      <c r="G397" s="132"/>
      <c r="H397" s="132"/>
      <c r="J397">
        <v>0.11</v>
      </c>
      <c r="K397">
        <f t="shared" si="28"/>
        <v>1.3013000000000001</v>
      </c>
      <c r="L397" s="132">
        <f t="shared" si="30"/>
        <v>0.64119940127237374</v>
      </c>
    </row>
    <row r="398" spans="1:12" x14ac:dyDescent="0.3">
      <c r="A398">
        <v>35</v>
      </c>
      <c r="D398">
        <v>1.03</v>
      </c>
      <c r="E398">
        <f t="shared" si="29"/>
        <v>17.488811428571431</v>
      </c>
      <c r="F398" s="132">
        <f t="shared" si="31"/>
        <v>0.78883222562108679</v>
      </c>
      <c r="G398" s="132"/>
      <c r="H398" s="132"/>
      <c r="J398">
        <v>0.11</v>
      </c>
      <c r="K398">
        <f t="shared" si="28"/>
        <v>1.3013000000000001</v>
      </c>
      <c r="L398" s="132">
        <f t="shared" si="30"/>
        <v>0.64119940127237374</v>
      </c>
    </row>
    <row r="399" spans="1:12" x14ac:dyDescent="0.3">
      <c r="A399">
        <v>36</v>
      </c>
      <c r="D399">
        <v>1.06</v>
      </c>
      <c r="E399">
        <f t="shared" si="29"/>
        <v>17.998194285714288</v>
      </c>
      <c r="F399" s="132">
        <f t="shared" si="31"/>
        <v>0.7888322256210869</v>
      </c>
      <c r="G399" s="132"/>
      <c r="H399" s="132"/>
      <c r="J399" s="41">
        <v>0.1</v>
      </c>
      <c r="K399">
        <f t="shared" si="28"/>
        <v>1.1830000000000001</v>
      </c>
      <c r="L399" s="132">
        <f t="shared" si="30"/>
        <v>0.64119940127237363</v>
      </c>
    </row>
    <row r="400" spans="1:12" x14ac:dyDescent="0.3">
      <c r="A400">
        <v>37</v>
      </c>
      <c r="D400">
        <v>1.1000000000000001</v>
      </c>
      <c r="E400">
        <f t="shared" si="29"/>
        <v>18.67737142857143</v>
      </c>
      <c r="F400" s="132">
        <f t="shared" si="31"/>
        <v>0.78883222562108679</v>
      </c>
      <c r="G400" s="132"/>
      <c r="H400" s="132"/>
      <c r="J400" s="41">
        <v>0.1</v>
      </c>
      <c r="K400">
        <f t="shared" si="28"/>
        <v>1.1830000000000001</v>
      </c>
      <c r="L400" s="132">
        <f t="shared" si="30"/>
        <v>0.64119940127237363</v>
      </c>
    </row>
    <row r="401" spans="1:12" x14ac:dyDescent="0.3">
      <c r="A401">
        <v>38</v>
      </c>
      <c r="D401">
        <v>1.1499999999999999</v>
      </c>
      <c r="E401">
        <f t="shared" si="29"/>
        <v>19.526342857142858</v>
      </c>
      <c r="F401" s="132">
        <f t="shared" si="31"/>
        <v>0.78883222562108679</v>
      </c>
      <c r="G401" s="132"/>
      <c r="H401" s="132"/>
      <c r="J401">
        <v>0.09</v>
      </c>
      <c r="K401">
        <f t="shared" si="28"/>
        <v>1.0647</v>
      </c>
      <c r="L401" s="132">
        <f t="shared" si="30"/>
        <v>0.64119940127237374</v>
      </c>
    </row>
    <row r="402" spans="1:12" x14ac:dyDescent="0.3">
      <c r="A402">
        <v>39</v>
      </c>
      <c r="D402">
        <v>1.19</v>
      </c>
      <c r="E402">
        <f t="shared" si="29"/>
        <v>20.205519999999996</v>
      </c>
      <c r="F402" s="132">
        <f t="shared" si="31"/>
        <v>0.78883222562108668</v>
      </c>
      <c r="G402" s="132"/>
      <c r="H402" s="132"/>
      <c r="J402">
        <v>0.09</v>
      </c>
      <c r="K402">
        <f t="shared" si="28"/>
        <v>1.0647</v>
      </c>
      <c r="L402" s="132">
        <f t="shared" si="30"/>
        <v>0.64119940127237374</v>
      </c>
    </row>
    <row r="403" spans="1:12" x14ac:dyDescent="0.3">
      <c r="A403">
        <v>40</v>
      </c>
      <c r="D403">
        <v>1.24</v>
      </c>
      <c r="E403">
        <f t="shared" si="29"/>
        <v>21.054491428571428</v>
      </c>
      <c r="F403" s="132">
        <f t="shared" si="31"/>
        <v>0.78883222562108657</v>
      </c>
      <c r="G403" s="132"/>
      <c r="H403" s="132"/>
      <c r="J403">
        <v>0.08</v>
      </c>
      <c r="K403">
        <f t="shared" si="28"/>
        <v>0.94640000000000013</v>
      </c>
      <c r="L403" s="132">
        <f t="shared" si="30"/>
        <v>0.64119940127237374</v>
      </c>
    </row>
    <row r="404" spans="1:12" x14ac:dyDescent="0.3">
      <c r="A404">
        <v>41</v>
      </c>
      <c r="D404">
        <v>1.29</v>
      </c>
      <c r="E404">
        <f t="shared" si="29"/>
        <v>21.903462857142859</v>
      </c>
      <c r="F404" s="132">
        <f t="shared" si="31"/>
        <v>0.78883222562108668</v>
      </c>
      <c r="G404" s="132"/>
      <c r="H404" s="132"/>
      <c r="J404">
        <v>0.08</v>
      </c>
      <c r="K404">
        <f t="shared" si="28"/>
        <v>0.94640000000000013</v>
      </c>
      <c r="L404" s="132">
        <f t="shared" si="30"/>
        <v>0.64119940127237374</v>
      </c>
    </row>
    <row r="405" spans="1:12" x14ac:dyDescent="0.3">
      <c r="A405">
        <v>42</v>
      </c>
      <c r="D405">
        <v>1.34</v>
      </c>
      <c r="E405">
        <f t="shared" si="29"/>
        <v>22.752434285714287</v>
      </c>
      <c r="F405" s="132">
        <f t="shared" si="31"/>
        <v>0.78883222562108679</v>
      </c>
      <c r="G405" s="132"/>
      <c r="H405" s="132"/>
      <c r="J405">
        <v>7.0000000000000007E-2</v>
      </c>
      <c r="K405">
        <f t="shared" si="28"/>
        <v>0.82810000000000006</v>
      </c>
      <c r="L405" s="132">
        <f t="shared" si="30"/>
        <v>0.64119940127237351</v>
      </c>
    </row>
    <row r="406" spans="1:12" x14ac:dyDescent="0.3">
      <c r="A406">
        <v>43</v>
      </c>
      <c r="D406">
        <v>1.39</v>
      </c>
      <c r="E406">
        <f t="shared" si="29"/>
        <v>23.601405714285711</v>
      </c>
      <c r="F406" s="132">
        <f t="shared" si="31"/>
        <v>0.78883222562108668</v>
      </c>
      <c r="G406" s="132"/>
      <c r="H406" s="132"/>
      <c r="J406">
        <v>7.0000000000000007E-2</v>
      </c>
      <c r="K406">
        <f t="shared" si="28"/>
        <v>0.82810000000000006</v>
      </c>
      <c r="L406" s="132">
        <f t="shared" si="30"/>
        <v>0.64119940127237351</v>
      </c>
    </row>
    <row r="407" spans="1:12" x14ac:dyDescent="0.3">
      <c r="A407">
        <v>44</v>
      </c>
      <c r="D407">
        <v>1.45</v>
      </c>
      <c r="E407">
        <f t="shared" si="29"/>
        <v>24.620171428571425</v>
      </c>
      <c r="F407" s="132">
        <f t="shared" si="31"/>
        <v>0.78883222562108668</v>
      </c>
      <c r="G407" s="132"/>
      <c r="H407" s="132"/>
      <c r="J407">
        <v>7.0000000000000007E-2</v>
      </c>
      <c r="K407">
        <f t="shared" si="28"/>
        <v>0.82810000000000006</v>
      </c>
      <c r="L407" s="132">
        <f t="shared" si="30"/>
        <v>0.64119940127237351</v>
      </c>
    </row>
    <row r="408" spans="1:12" x14ac:dyDescent="0.3">
      <c r="A408">
        <v>45</v>
      </c>
      <c r="D408">
        <v>1.5</v>
      </c>
      <c r="E408">
        <f t="shared" si="29"/>
        <v>25.469142857142856</v>
      </c>
      <c r="F408" s="132">
        <f t="shared" si="31"/>
        <v>0.78883222562108668</v>
      </c>
      <c r="G408" s="132"/>
      <c r="H408" s="132"/>
      <c r="J408">
        <v>7.0000000000000007E-2</v>
      </c>
      <c r="K408">
        <f t="shared" si="28"/>
        <v>0.82810000000000006</v>
      </c>
      <c r="L408" s="132">
        <f t="shared" si="30"/>
        <v>0.64119940127237351</v>
      </c>
    </row>
    <row r="409" spans="1:12" x14ac:dyDescent="0.3">
      <c r="A409">
        <v>46</v>
      </c>
      <c r="D409">
        <v>1.56</v>
      </c>
      <c r="E409">
        <f t="shared" si="29"/>
        <v>26.487908571428569</v>
      </c>
      <c r="F409" s="132">
        <f t="shared" si="31"/>
        <v>0.78883222562108668</v>
      </c>
      <c r="G409" s="132"/>
      <c r="H409" s="132"/>
      <c r="J409">
        <v>7.0000000000000007E-2</v>
      </c>
      <c r="K409">
        <f t="shared" si="28"/>
        <v>0.82810000000000006</v>
      </c>
      <c r="L409" s="132">
        <f t="shared" si="30"/>
        <v>0.64119940127237351</v>
      </c>
    </row>
    <row r="410" spans="1:12" x14ac:dyDescent="0.3">
      <c r="A410">
        <v>47</v>
      </c>
      <c r="D410">
        <v>1.61</v>
      </c>
      <c r="E410">
        <f t="shared" si="29"/>
        <v>27.336880000000001</v>
      </c>
      <c r="F410" s="132">
        <f t="shared" si="31"/>
        <v>0.78883222562108679</v>
      </c>
      <c r="G410" s="132"/>
      <c r="H410" s="132"/>
      <c r="J410">
        <v>7.0000000000000007E-2</v>
      </c>
      <c r="K410">
        <f t="shared" si="28"/>
        <v>0.82810000000000006</v>
      </c>
      <c r="L410" s="132">
        <f t="shared" si="30"/>
        <v>0.64119940127237351</v>
      </c>
    </row>
    <row r="411" spans="1:12" x14ac:dyDescent="0.3">
      <c r="A411">
        <v>48</v>
      </c>
      <c r="D411">
        <v>1.67</v>
      </c>
      <c r="E411">
        <f t="shared" si="29"/>
        <v>28.355645714285714</v>
      </c>
      <c r="F411" s="132">
        <f t="shared" si="31"/>
        <v>0.78883222562108679</v>
      </c>
      <c r="G411" s="132"/>
      <c r="H411" s="132"/>
      <c r="J411">
        <v>0.06</v>
      </c>
      <c r="K411">
        <f t="shared" si="28"/>
        <v>0.7098000000000001</v>
      </c>
      <c r="L411" s="132">
        <f t="shared" si="30"/>
        <v>0.64119940127237385</v>
      </c>
    </row>
    <row r="412" spans="1:12" x14ac:dyDescent="0.3">
      <c r="A412">
        <v>49</v>
      </c>
      <c r="D412">
        <v>1.73</v>
      </c>
      <c r="E412">
        <f t="shared" si="29"/>
        <v>29.374411428571428</v>
      </c>
      <c r="F412" s="132">
        <f t="shared" si="31"/>
        <v>0.78883222562108679</v>
      </c>
      <c r="G412" s="132"/>
      <c r="H412" s="132"/>
      <c r="J412">
        <v>0.06</v>
      </c>
      <c r="K412">
        <f t="shared" si="28"/>
        <v>0.7098000000000001</v>
      </c>
      <c r="L412" s="132">
        <f t="shared" si="30"/>
        <v>0.64119940127237385</v>
      </c>
    </row>
    <row r="413" spans="1:12" x14ac:dyDescent="0.3">
      <c r="A413">
        <v>50</v>
      </c>
      <c r="D413">
        <v>1.8</v>
      </c>
      <c r="E413">
        <f t="shared" ref="E413:E434" si="32">$C$3+((D413-$B$3)/($B$4-$B$3))*($C$4-$C$3)</f>
        <v>30.418342857142857</v>
      </c>
      <c r="F413" s="132">
        <f t="shared" si="31"/>
        <v>0.78509935304503409</v>
      </c>
      <c r="G413" s="132"/>
      <c r="H413" s="132"/>
      <c r="J413">
        <v>0.06</v>
      </c>
      <c r="K413">
        <f t="shared" si="28"/>
        <v>0.7098000000000001</v>
      </c>
      <c r="L413" s="132">
        <f t="shared" si="30"/>
        <v>0.64119940127237385</v>
      </c>
    </row>
    <row r="414" spans="1:12" x14ac:dyDescent="0.3">
      <c r="A414">
        <v>51</v>
      </c>
      <c r="D414">
        <v>1.85</v>
      </c>
      <c r="E414">
        <f t="shared" si="32"/>
        <v>31.122685714285716</v>
      </c>
      <c r="F414" s="132">
        <f t="shared" si="31"/>
        <v>0.78156825736498414</v>
      </c>
      <c r="G414" s="132"/>
      <c r="H414" s="132"/>
      <c r="J414">
        <v>0.06</v>
      </c>
      <c r="K414">
        <f t="shared" si="28"/>
        <v>0.7098000000000001</v>
      </c>
      <c r="L414" s="132">
        <f t="shared" si="30"/>
        <v>0.64119940127237385</v>
      </c>
    </row>
    <row r="415" spans="1:12" x14ac:dyDescent="0.3">
      <c r="A415">
        <v>52</v>
      </c>
      <c r="D415">
        <v>1.91</v>
      </c>
      <c r="E415">
        <f t="shared" si="32"/>
        <v>31.96789714285714</v>
      </c>
      <c r="F415" s="132">
        <f t="shared" si="31"/>
        <v>0.77757497638649808</v>
      </c>
      <c r="G415" s="132"/>
      <c r="H415" s="132"/>
      <c r="J415">
        <v>0.06</v>
      </c>
      <c r="K415">
        <f t="shared" si="28"/>
        <v>0.7098000000000001</v>
      </c>
      <c r="L415" s="132">
        <f t="shared" si="30"/>
        <v>0.64119940127237385</v>
      </c>
    </row>
    <row r="416" spans="1:12" x14ac:dyDescent="0.3">
      <c r="A416">
        <v>53</v>
      </c>
      <c r="D416">
        <v>1.98</v>
      </c>
      <c r="E416">
        <f t="shared" si="32"/>
        <v>32.953977142857141</v>
      </c>
      <c r="F416" s="132">
        <f t="shared" si="31"/>
        <v>0.77322203121213862</v>
      </c>
      <c r="G416" s="132"/>
      <c r="H416" s="132"/>
      <c r="J416">
        <v>0.06</v>
      </c>
      <c r="K416">
        <f t="shared" si="28"/>
        <v>0.7098000000000001</v>
      </c>
      <c r="L416" s="132">
        <f t="shared" si="30"/>
        <v>0.64119940127237385</v>
      </c>
    </row>
    <row r="417" spans="1:12" x14ac:dyDescent="0.3">
      <c r="A417">
        <v>54</v>
      </c>
      <c r="D417">
        <v>2.06</v>
      </c>
      <c r="E417">
        <f t="shared" si="32"/>
        <v>34.080925714285712</v>
      </c>
      <c r="F417" s="132">
        <f t="shared" si="31"/>
        <v>0.7686094790440241</v>
      </c>
      <c r="G417" s="132"/>
      <c r="H417" s="132"/>
      <c r="J417">
        <v>0.06</v>
      </c>
      <c r="K417">
        <f t="shared" si="28"/>
        <v>0.7098000000000001</v>
      </c>
      <c r="L417" s="132">
        <f t="shared" si="30"/>
        <v>0.64119940127237385</v>
      </c>
    </row>
    <row r="418" spans="1:12" x14ac:dyDescent="0.3">
      <c r="A418">
        <v>55</v>
      </c>
      <c r="D418">
        <v>2.13</v>
      </c>
      <c r="E418">
        <f t="shared" si="32"/>
        <v>35.067005714285713</v>
      </c>
      <c r="F418" s="132">
        <f t="shared" si="31"/>
        <v>0.76485772006221264</v>
      </c>
      <c r="G418" s="132"/>
      <c r="H418" s="132"/>
      <c r="J418">
        <v>0.06</v>
      </c>
      <c r="K418">
        <f t="shared" si="28"/>
        <v>0.7098000000000001</v>
      </c>
      <c r="L418" s="132">
        <f t="shared" si="30"/>
        <v>0.64119940127237385</v>
      </c>
    </row>
    <row r="419" spans="1:12" x14ac:dyDescent="0.3">
      <c r="A419">
        <v>56</v>
      </c>
      <c r="D419">
        <v>2.2000000000000002</v>
      </c>
      <c r="E419">
        <f t="shared" si="32"/>
        <v>36.053085714285714</v>
      </c>
      <c r="F419" s="132">
        <f t="shared" si="31"/>
        <v>0.76134470937924359</v>
      </c>
      <c r="G419" s="132"/>
      <c r="H419" s="132"/>
      <c r="J419">
        <v>0.06</v>
      </c>
      <c r="K419">
        <f t="shared" si="28"/>
        <v>0.7098000000000001</v>
      </c>
      <c r="L419" s="132">
        <f t="shared" si="30"/>
        <v>0.64119940127237385</v>
      </c>
    </row>
    <row r="420" spans="1:12" x14ac:dyDescent="0.3">
      <c r="A420">
        <v>57</v>
      </c>
      <c r="D420">
        <v>2.2599999999999998</v>
      </c>
      <c r="E420">
        <f t="shared" si="32"/>
        <v>36.898297142857139</v>
      </c>
      <c r="F420" s="132">
        <f t="shared" si="31"/>
        <v>0.75850676522448102</v>
      </c>
      <c r="G420" s="132"/>
      <c r="H420" s="132"/>
      <c r="J420">
        <v>0.06</v>
      </c>
      <c r="K420">
        <f t="shared" si="28"/>
        <v>0.7098000000000001</v>
      </c>
      <c r="L420" s="132">
        <f t="shared" si="30"/>
        <v>0.64119940127237385</v>
      </c>
    </row>
    <row r="421" spans="1:12" x14ac:dyDescent="0.3">
      <c r="A421">
        <v>58</v>
      </c>
      <c r="D421">
        <v>2.3199999999999998</v>
      </c>
      <c r="E421">
        <f t="shared" si="32"/>
        <v>37.743508571428571</v>
      </c>
      <c r="F421" s="132">
        <f t="shared" si="31"/>
        <v>0.75581561128462005</v>
      </c>
      <c r="G421" s="132"/>
      <c r="H421" s="132"/>
      <c r="J421" s="41">
        <v>0.05</v>
      </c>
      <c r="K421">
        <f t="shared" si="28"/>
        <v>0.59150000000000003</v>
      </c>
      <c r="L421" s="132">
        <f t="shared" si="30"/>
        <v>0.64119940127237363</v>
      </c>
    </row>
    <row r="422" spans="1:12" x14ac:dyDescent="0.3">
      <c r="A422">
        <v>59</v>
      </c>
      <c r="D422">
        <v>2.41</v>
      </c>
      <c r="E422">
        <f t="shared" si="32"/>
        <v>39.011325714285718</v>
      </c>
      <c r="F422" s="132">
        <f t="shared" si="31"/>
        <v>0.75203012918664125</v>
      </c>
      <c r="G422" s="132"/>
      <c r="H422" s="132"/>
      <c r="J422" s="41">
        <v>0.05</v>
      </c>
      <c r="K422">
        <f t="shared" si="28"/>
        <v>0.59150000000000003</v>
      </c>
      <c r="L422" s="132">
        <f t="shared" si="30"/>
        <v>0.64119940127237363</v>
      </c>
    </row>
    <row r="423" spans="1:12" x14ac:dyDescent="0.3">
      <c r="A423">
        <v>60</v>
      </c>
      <c r="D423">
        <v>2.5</v>
      </c>
      <c r="E423">
        <f t="shared" si="32"/>
        <v>40.279142857142858</v>
      </c>
      <c r="F423" s="132">
        <f t="shared" si="31"/>
        <v>0.74851720179971704</v>
      </c>
      <c r="G423" s="132"/>
      <c r="H423" s="132"/>
      <c r="J423" s="41">
        <v>0.05</v>
      </c>
      <c r="K423">
        <f t="shared" si="28"/>
        <v>0.59150000000000003</v>
      </c>
      <c r="L423" s="132">
        <f t="shared" si="30"/>
        <v>0.64119940127237363</v>
      </c>
    </row>
    <row r="424" spans="1:12" x14ac:dyDescent="0.3">
      <c r="A424">
        <v>61</v>
      </c>
      <c r="D424">
        <v>2.58</v>
      </c>
      <c r="E424">
        <f t="shared" si="32"/>
        <v>41.406091428571429</v>
      </c>
      <c r="F424" s="132">
        <f t="shared" si="31"/>
        <v>0.74560035253098722</v>
      </c>
      <c r="G424" s="132"/>
      <c r="H424" s="132"/>
      <c r="J424" s="41">
        <v>0.05</v>
      </c>
      <c r="K424">
        <f t="shared" si="28"/>
        <v>0.59150000000000003</v>
      </c>
      <c r="L424" s="132">
        <f t="shared" si="30"/>
        <v>0.64119940127237363</v>
      </c>
    </row>
    <row r="425" spans="1:12" x14ac:dyDescent="0.3">
      <c r="A425">
        <v>62</v>
      </c>
      <c r="D425">
        <v>2.67</v>
      </c>
      <c r="E425">
        <f t="shared" si="32"/>
        <v>42.673908571428569</v>
      </c>
      <c r="F425" s="132">
        <f t="shared" si="31"/>
        <v>0.74252782872263445</v>
      </c>
      <c r="G425" s="132"/>
      <c r="H425" s="132"/>
      <c r="J425" s="41">
        <v>0.05</v>
      </c>
      <c r="K425">
        <f t="shared" si="28"/>
        <v>0.59150000000000003</v>
      </c>
      <c r="L425" s="132">
        <f t="shared" si="30"/>
        <v>0.64119940127237363</v>
      </c>
    </row>
    <row r="426" spans="1:12" x14ac:dyDescent="0.3">
      <c r="A426">
        <v>63</v>
      </c>
      <c r="D426">
        <v>2.74</v>
      </c>
      <c r="E426">
        <f t="shared" si="32"/>
        <v>43.65998857142857</v>
      </c>
      <c r="F426" s="132">
        <f t="shared" si="31"/>
        <v>0.74027763488732001</v>
      </c>
      <c r="G426" s="132"/>
      <c r="H426" s="132"/>
      <c r="J426" s="41">
        <v>0.05</v>
      </c>
      <c r="K426">
        <f t="shared" si="28"/>
        <v>0.59150000000000003</v>
      </c>
      <c r="L426" s="132">
        <f t="shared" si="30"/>
        <v>0.64119940127237363</v>
      </c>
    </row>
    <row r="427" spans="1:12" x14ac:dyDescent="0.3">
      <c r="A427">
        <v>64</v>
      </c>
      <c r="D427">
        <v>2.81</v>
      </c>
      <c r="E427">
        <f t="shared" si="32"/>
        <v>44.646068571428572</v>
      </c>
      <c r="F427" s="132">
        <f t="shared" si="31"/>
        <v>0.73813955035340939</v>
      </c>
      <c r="G427" s="132"/>
      <c r="H427" s="132"/>
      <c r="J427" s="41">
        <v>0.05</v>
      </c>
      <c r="K427">
        <f t="shared" si="28"/>
        <v>0.59150000000000003</v>
      </c>
      <c r="L427" s="132">
        <f t="shared" si="30"/>
        <v>0.64119940127237363</v>
      </c>
    </row>
    <row r="428" spans="1:12" x14ac:dyDescent="0.3">
      <c r="A428">
        <v>65</v>
      </c>
      <c r="D428">
        <v>2.9</v>
      </c>
      <c r="E428">
        <f t="shared" si="32"/>
        <v>45.913885714285712</v>
      </c>
      <c r="F428" s="132">
        <f t="shared" si="31"/>
        <v>0.73554225160433362</v>
      </c>
      <c r="G428" s="132"/>
      <c r="H428" s="132"/>
      <c r="J428" s="41">
        <v>0.05</v>
      </c>
      <c r="K428">
        <f t="shared" si="28"/>
        <v>0.59150000000000003</v>
      </c>
      <c r="L428" s="132">
        <f t="shared" si="30"/>
        <v>0.64119940127237363</v>
      </c>
    </row>
    <row r="429" spans="1:12" x14ac:dyDescent="0.3">
      <c r="A429">
        <v>66</v>
      </c>
      <c r="D429">
        <v>3</v>
      </c>
      <c r="E429">
        <f t="shared" si="32"/>
        <v>47.322571428571429</v>
      </c>
      <c r="F429" s="132">
        <f t="shared" si="31"/>
        <v>0.73283913698029524</v>
      </c>
      <c r="G429" s="132"/>
      <c r="H429" s="132"/>
      <c r="J429" s="41">
        <v>0.05</v>
      </c>
      <c r="K429">
        <f t="shared" si="28"/>
        <v>0.59150000000000003</v>
      </c>
      <c r="L429" s="132">
        <f t="shared" si="30"/>
        <v>0.64119940127237363</v>
      </c>
    </row>
    <row r="430" spans="1:12" x14ac:dyDescent="0.3">
      <c r="A430">
        <v>67</v>
      </c>
      <c r="D430">
        <v>3.09</v>
      </c>
      <c r="E430">
        <f t="shared" si="32"/>
        <v>48.590388571428569</v>
      </c>
      <c r="F430" s="132">
        <f t="shared" si="31"/>
        <v>0.73055592365707867</v>
      </c>
      <c r="G430" s="132"/>
      <c r="H430" s="132"/>
      <c r="J430" s="41">
        <v>0.05</v>
      </c>
      <c r="K430">
        <f t="shared" si="28"/>
        <v>0.59150000000000003</v>
      </c>
      <c r="L430" s="132">
        <f t="shared" si="30"/>
        <v>0.64119940127237363</v>
      </c>
    </row>
    <row r="431" spans="1:12" x14ac:dyDescent="0.3">
      <c r="A431">
        <v>68</v>
      </c>
      <c r="D431">
        <v>3.19</v>
      </c>
      <c r="E431">
        <f t="shared" si="32"/>
        <v>49.999074285714286</v>
      </c>
      <c r="F431" s="132">
        <f t="shared" si="31"/>
        <v>0.72817012081150212</v>
      </c>
      <c r="G431" s="132"/>
      <c r="H431" s="132"/>
      <c r="J431" s="41">
        <v>0.04</v>
      </c>
      <c r="K431">
        <f t="shared" si="28"/>
        <v>0.47320000000000007</v>
      </c>
      <c r="L431" s="132">
        <f t="shared" si="30"/>
        <v>0.64119940127237374</v>
      </c>
    </row>
    <row r="432" spans="1:12" x14ac:dyDescent="0.3">
      <c r="A432">
        <v>69</v>
      </c>
      <c r="D432">
        <v>3.28</v>
      </c>
      <c r="E432">
        <f t="shared" si="32"/>
        <v>51.266891428571427</v>
      </c>
      <c r="F432" s="132">
        <f t="shared" si="31"/>
        <v>0.72614728004517637</v>
      </c>
      <c r="G432" s="132"/>
      <c r="H432" s="132"/>
      <c r="J432" s="41">
        <v>0.04</v>
      </c>
      <c r="K432">
        <f t="shared" si="28"/>
        <v>0.47320000000000007</v>
      </c>
      <c r="L432" s="132">
        <f t="shared" si="30"/>
        <v>0.64119940127237374</v>
      </c>
    </row>
    <row r="433" spans="1:12" x14ac:dyDescent="0.3">
      <c r="A433">
        <v>70</v>
      </c>
      <c r="D433">
        <v>3.38</v>
      </c>
      <c r="E433">
        <f t="shared" si="32"/>
        <v>52.675577142857136</v>
      </c>
      <c r="F433" s="132">
        <f t="shared" si="31"/>
        <v>0.72402602362026536</v>
      </c>
      <c r="G433" s="132"/>
      <c r="H433" s="132"/>
      <c r="J433" s="41">
        <v>0.04</v>
      </c>
      <c r="K433">
        <f t="shared" si="28"/>
        <v>0.47320000000000007</v>
      </c>
      <c r="L433" s="132">
        <f t="shared" si="30"/>
        <v>0.64119940127237374</v>
      </c>
    </row>
    <row r="434" spans="1:12" x14ac:dyDescent="0.3">
      <c r="A434">
        <v>71</v>
      </c>
      <c r="D434">
        <v>3.47</v>
      </c>
      <c r="E434">
        <f t="shared" si="32"/>
        <v>53.943394285714291</v>
      </c>
      <c r="F434" s="132">
        <f t="shared" si="31"/>
        <v>0.72222142737636441</v>
      </c>
      <c r="G434" s="132"/>
      <c r="H434" s="132"/>
      <c r="J434" s="41">
        <v>0.04</v>
      </c>
      <c r="K434">
        <f t="shared" si="28"/>
        <v>0.47320000000000007</v>
      </c>
      <c r="L434" s="132">
        <f t="shared" si="30"/>
        <v>0.64119940127237374</v>
      </c>
    </row>
    <row r="435" spans="1:12" x14ac:dyDescent="0.3">
      <c r="A435">
        <v>72</v>
      </c>
      <c r="D435">
        <v>3.56</v>
      </c>
      <c r="E435">
        <f t="shared" ref="E435:E449" si="33">$C$4+((D435-$B$4)/($B$5-$B$4))*($C$5-$C$4)</f>
        <v>55.108080000000001</v>
      </c>
      <c r="F435" s="132">
        <f t="shared" si="31"/>
        <v>0.71916220632183714</v>
      </c>
      <c r="G435" s="132"/>
      <c r="H435" s="132"/>
      <c r="J435" s="41">
        <v>0.04</v>
      </c>
      <c r="K435">
        <f t="shared" si="28"/>
        <v>0.47320000000000007</v>
      </c>
      <c r="L435" s="132">
        <f t="shared" si="30"/>
        <v>0.64119940127237374</v>
      </c>
    </row>
    <row r="436" spans="1:12" x14ac:dyDescent="0.3">
      <c r="A436">
        <v>73</v>
      </c>
      <c r="D436">
        <v>3.66</v>
      </c>
      <c r="E436">
        <f t="shared" si="33"/>
        <v>56.344880000000003</v>
      </c>
      <c r="F436" s="132">
        <f t="shared" si="31"/>
        <v>0.71521225401944677</v>
      </c>
      <c r="G436" s="132"/>
      <c r="H436" s="132"/>
      <c r="J436" s="41">
        <v>0.04</v>
      </c>
      <c r="K436">
        <f t="shared" si="28"/>
        <v>0.47320000000000007</v>
      </c>
      <c r="L436" s="132">
        <f t="shared" si="30"/>
        <v>0.64119940127237374</v>
      </c>
    </row>
    <row r="437" spans="1:12" x14ac:dyDescent="0.3">
      <c r="A437">
        <v>74</v>
      </c>
      <c r="D437">
        <v>3.77</v>
      </c>
      <c r="E437">
        <f t="shared" si="33"/>
        <v>57.705359999999999</v>
      </c>
      <c r="F437" s="132">
        <f t="shared" si="31"/>
        <v>0.71110933274195021</v>
      </c>
      <c r="G437" s="132"/>
      <c r="H437" s="132"/>
      <c r="J437" s="41">
        <v>0.04</v>
      </c>
      <c r="K437">
        <f t="shared" si="28"/>
        <v>0.47320000000000007</v>
      </c>
      <c r="L437" s="132">
        <f t="shared" si="30"/>
        <v>0.64119940127237374</v>
      </c>
    </row>
    <row r="438" spans="1:12" x14ac:dyDescent="0.3">
      <c r="A438">
        <v>75</v>
      </c>
      <c r="D438">
        <v>3.89</v>
      </c>
      <c r="E438">
        <f t="shared" si="33"/>
        <v>59.189520000000002</v>
      </c>
      <c r="F438" s="132">
        <f t="shared" si="31"/>
        <v>0.70689806135827093</v>
      </c>
      <c r="G438" s="132"/>
      <c r="H438" s="132"/>
      <c r="J438" s="41">
        <v>0.04</v>
      </c>
      <c r="K438">
        <f t="shared" si="28"/>
        <v>0.47320000000000007</v>
      </c>
      <c r="L438" s="132">
        <f t="shared" si="30"/>
        <v>0.64119940127237374</v>
      </c>
    </row>
    <row r="439" spans="1:12" x14ac:dyDescent="0.3">
      <c r="A439">
        <v>76</v>
      </c>
      <c r="D439">
        <v>4.0199999999999996</v>
      </c>
      <c r="E439">
        <f t="shared" si="33"/>
        <v>60.797359999999998</v>
      </c>
      <c r="F439" s="132">
        <f t="shared" si="31"/>
        <v>0.70261957026137789</v>
      </c>
      <c r="G439" s="132"/>
      <c r="H439" s="132"/>
      <c r="J439" s="41">
        <v>0.04</v>
      </c>
      <c r="K439">
        <f t="shared" si="28"/>
        <v>0.47320000000000007</v>
      </c>
      <c r="L439" s="132">
        <f t="shared" si="30"/>
        <v>0.64119940127237374</v>
      </c>
    </row>
    <row r="440" spans="1:12" x14ac:dyDescent="0.3">
      <c r="A440">
        <v>77</v>
      </c>
      <c r="D440">
        <v>4.1100000000000003</v>
      </c>
      <c r="E440">
        <f t="shared" si="33"/>
        <v>61.910480000000007</v>
      </c>
      <c r="F440" s="132">
        <f t="shared" si="31"/>
        <v>0.69981608957071295</v>
      </c>
      <c r="G440" s="132"/>
      <c r="H440" s="132"/>
      <c r="J440" s="41">
        <v>0.04</v>
      </c>
      <c r="K440">
        <f t="shared" si="28"/>
        <v>0.47320000000000007</v>
      </c>
      <c r="L440" s="132">
        <f t="shared" si="30"/>
        <v>0.64119940127237374</v>
      </c>
    </row>
    <row r="441" spans="1:12" x14ac:dyDescent="0.3">
      <c r="A441">
        <v>78</v>
      </c>
      <c r="D441">
        <v>4.21</v>
      </c>
      <c r="E441">
        <f t="shared" si="33"/>
        <v>63.147280000000002</v>
      </c>
      <c r="F441" s="132">
        <f t="shared" si="31"/>
        <v>0.69684169200500345</v>
      </c>
      <c r="G441" s="132"/>
      <c r="H441" s="132"/>
      <c r="J441" s="41">
        <v>0.04</v>
      </c>
      <c r="K441">
        <f t="shared" si="28"/>
        <v>0.47320000000000007</v>
      </c>
      <c r="L441" s="132">
        <f t="shared" si="30"/>
        <v>0.64119940127237374</v>
      </c>
    </row>
    <row r="442" spans="1:12" x14ac:dyDescent="0.3">
      <c r="A442">
        <v>79</v>
      </c>
      <c r="D442">
        <v>4.3099999999999996</v>
      </c>
      <c r="E442">
        <f t="shared" si="33"/>
        <v>64.384079999999997</v>
      </c>
      <c r="F442" s="132">
        <f t="shared" si="31"/>
        <v>0.69400531752819006</v>
      </c>
      <c r="G442" s="132"/>
      <c r="H442" s="132"/>
      <c r="J442" s="41">
        <v>0.04</v>
      </c>
      <c r="K442">
        <f t="shared" si="28"/>
        <v>0.47320000000000007</v>
      </c>
      <c r="L442" s="132">
        <f t="shared" si="30"/>
        <v>0.64119940127237374</v>
      </c>
    </row>
    <row r="443" spans="1:12" x14ac:dyDescent="0.3">
      <c r="A443">
        <v>80</v>
      </c>
      <c r="D443">
        <v>4.42</v>
      </c>
      <c r="E443">
        <f t="shared" si="33"/>
        <v>65.744560000000007</v>
      </c>
      <c r="F443" s="132">
        <f t="shared" si="31"/>
        <v>0.69103354146436136</v>
      </c>
      <c r="G443" s="132"/>
      <c r="H443" s="132"/>
      <c r="J443" s="41">
        <v>0.03</v>
      </c>
      <c r="K443">
        <f t="shared" si="28"/>
        <v>0.35490000000000005</v>
      </c>
      <c r="L443" s="132">
        <f t="shared" si="30"/>
        <v>0.64119940127237385</v>
      </c>
    </row>
    <row r="444" spans="1:12" x14ac:dyDescent="0.3">
      <c r="A444">
        <v>81</v>
      </c>
      <c r="D444">
        <v>4.54</v>
      </c>
      <c r="E444">
        <f t="shared" si="33"/>
        <v>67.22872000000001</v>
      </c>
      <c r="F444" s="132">
        <f t="shared" si="31"/>
        <v>0.68795584306585866</v>
      </c>
      <c r="G444" s="132"/>
      <c r="H444" s="132"/>
      <c r="J444" s="41">
        <v>0.03</v>
      </c>
      <c r="K444">
        <f t="shared" si="28"/>
        <v>0.35490000000000005</v>
      </c>
      <c r="L444" s="132">
        <f t="shared" si="30"/>
        <v>0.64119940127237385</v>
      </c>
    </row>
    <row r="445" spans="1:12" x14ac:dyDescent="0.3">
      <c r="A445">
        <v>82</v>
      </c>
      <c r="D445">
        <v>4.67</v>
      </c>
      <c r="E445">
        <f t="shared" si="33"/>
        <v>68.836560000000006</v>
      </c>
      <c r="F445" s="132">
        <f t="shared" si="31"/>
        <v>0.68480015873363254</v>
      </c>
      <c r="G445" s="132"/>
      <c r="H445" s="132"/>
      <c r="J445" s="41">
        <v>0.03</v>
      </c>
      <c r="K445">
        <f t="shared" si="28"/>
        <v>0.35490000000000005</v>
      </c>
      <c r="L445" s="132">
        <f t="shared" si="30"/>
        <v>0.64119940127237385</v>
      </c>
    </row>
    <row r="446" spans="1:12" x14ac:dyDescent="0.3">
      <c r="A446">
        <v>83</v>
      </c>
      <c r="D446">
        <v>4.79</v>
      </c>
      <c r="E446">
        <f t="shared" si="33"/>
        <v>70.320720000000009</v>
      </c>
      <c r="F446" s="132">
        <f t="shared" si="31"/>
        <v>0.68203925167694879</v>
      </c>
      <c r="G446" s="132"/>
      <c r="H446" s="132"/>
      <c r="J446" s="41">
        <v>0.03</v>
      </c>
      <c r="K446">
        <f t="shared" ref="K446:K509" si="34">$I$2+((J446-$H$2)/($H$3-$H$2))*($I$3-$I$2)</f>
        <v>0.35490000000000005</v>
      </c>
      <c r="L446" s="132">
        <f t="shared" si="30"/>
        <v>0.64119940127237385</v>
      </c>
    </row>
    <row r="447" spans="1:12" x14ac:dyDescent="0.3">
      <c r="A447">
        <v>84</v>
      </c>
      <c r="D447">
        <v>4.91</v>
      </c>
      <c r="E447">
        <f t="shared" si="33"/>
        <v>71.804880000000011</v>
      </c>
      <c r="F447" s="132">
        <f t="shared" si="31"/>
        <v>0.67941329730735367</v>
      </c>
      <c r="G447" s="132"/>
      <c r="H447" s="132"/>
      <c r="J447" s="41">
        <v>0.03</v>
      </c>
      <c r="K447">
        <f t="shared" si="34"/>
        <v>0.35490000000000005</v>
      </c>
      <c r="L447" s="132">
        <f t="shared" si="30"/>
        <v>0.64119940127237385</v>
      </c>
    </row>
    <row r="448" spans="1:12" x14ac:dyDescent="0.3">
      <c r="A448">
        <v>85</v>
      </c>
      <c r="D448">
        <v>5.05</v>
      </c>
      <c r="E448">
        <f t="shared" si="33"/>
        <v>73.5364</v>
      </c>
      <c r="F448" s="132">
        <f t="shared" si="31"/>
        <v>0.67650741446865637</v>
      </c>
      <c r="G448" s="132"/>
      <c r="H448" s="132"/>
      <c r="J448" s="41">
        <v>0.03</v>
      </c>
      <c r="K448">
        <f t="shared" si="34"/>
        <v>0.35490000000000005</v>
      </c>
      <c r="L448" s="132">
        <f t="shared" si="30"/>
        <v>0.64119940127237385</v>
      </c>
    </row>
    <row r="449" spans="1:12" x14ac:dyDescent="0.3">
      <c r="A449">
        <v>86</v>
      </c>
      <c r="D449">
        <v>5.2</v>
      </c>
      <c r="E449">
        <f t="shared" si="33"/>
        <v>75.391600000000011</v>
      </c>
      <c r="F449" s="132">
        <f t="shared" si="31"/>
        <v>0.67356760305285901</v>
      </c>
      <c r="G449" s="132"/>
      <c r="H449" s="132"/>
      <c r="J449" s="41">
        <v>0.03</v>
      </c>
      <c r="K449">
        <f t="shared" si="34"/>
        <v>0.35490000000000005</v>
      </c>
      <c r="L449" s="132">
        <f t="shared" si="30"/>
        <v>0.64119940127237385</v>
      </c>
    </row>
    <row r="450" spans="1:12" x14ac:dyDescent="0.3">
      <c r="A450">
        <v>87</v>
      </c>
      <c r="D450">
        <v>5.27</v>
      </c>
      <c r="E450">
        <f t="shared" ref="E450:E461" si="35">$C$5+((D450-$B$5)/($B$6-$B$5))*($C$6-$C$5)</f>
        <v>76.208262857142856</v>
      </c>
      <c r="F450" s="132">
        <f t="shared" si="31"/>
        <v>0.67182014266912182</v>
      </c>
      <c r="G450" s="132"/>
      <c r="H450" s="132"/>
      <c r="J450" s="41">
        <v>0.03</v>
      </c>
      <c r="K450">
        <f t="shared" si="34"/>
        <v>0.35490000000000005</v>
      </c>
      <c r="L450" s="132">
        <f t="shared" si="30"/>
        <v>0.64119940127237385</v>
      </c>
    </row>
    <row r="451" spans="1:12" x14ac:dyDescent="0.3">
      <c r="A451">
        <v>88</v>
      </c>
      <c r="D451">
        <v>5.34</v>
      </c>
      <c r="E451">
        <f t="shared" si="35"/>
        <v>76.902182857142861</v>
      </c>
      <c r="F451" s="132">
        <f t="shared" si="31"/>
        <v>0.66905063037952839</v>
      </c>
      <c r="G451" s="132"/>
      <c r="H451" s="132"/>
      <c r="J451" s="41">
        <v>0.03</v>
      </c>
      <c r="K451">
        <f t="shared" si="34"/>
        <v>0.35490000000000005</v>
      </c>
      <c r="L451" s="132">
        <f t="shared" si="30"/>
        <v>0.64119940127237385</v>
      </c>
    </row>
    <row r="452" spans="1:12" x14ac:dyDescent="0.3">
      <c r="A452">
        <v>89</v>
      </c>
      <c r="D452">
        <v>5.53</v>
      </c>
      <c r="E452">
        <f t="shared" si="35"/>
        <v>78.785680000000013</v>
      </c>
      <c r="F452" s="132">
        <f t="shared" si="31"/>
        <v>0.66188681571776198</v>
      </c>
      <c r="G452" s="132"/>
      <c r="H452" s="132"/>
      <c r="J452" s="41">
        <v>0.03</v>
      </c>
      <c r="K452">
        <f t="shared" si="34"/>
        <v>0.35490000000000005</v>
      </c>
      <c r="L452" s="132">
        <f t="shared" ref="L452:L476" si="36">(K452/1000)/((2*PI()*($I$12/1000)*(J452/1000))*SQRT((2*$I$13)/($I$14)))</f>
        <v>0.64119940127237385</v>
      </c>
    </row>
    <row r="453" spans="1:12" x14ac:dyDescent="0.3">
      <c r="A453">
        <v>90</v>
      </c>
      <c r="D453">
        <v>5.72</v>
      </c>
      <c r="E453">
        <f t="shared" si="35"/>
        <v>80.669177142857151</v>
      </c>
      <c r="F453" s="132">
        <f t="shared" si="31"/>
        <v>0.65519891881324566</v>
      </c>
      <c r="G453" s="132"/>
      <c r="H453" s="132"/>
      <c r="J453" s="41">
        <v>0.03</v>
      </c>
      <c r="K453">
        <f t="shared" si="34"/>
        <v>0.35490000000000005</v>
      </c>
      <c r="L453" s="132">
        <f t="shared" si="36"/>
        <v>0.64119940127237385</v>
      </c>
    </row>
    <row r="454" spans="1:12" x14ac:dyDescent="0.3">
      <c r="A454">
        <v>91</v>
      </c>
      <c r="D454">
        <v>5.86</v>
      </c>
      <c r="E454">
        <f t="shared" si="35"/>
        <v>82.057017142857148</v>
      </c>
      <c r="F454" s="132">
        <f t="shared" si="31"/>
        <v>0.65054850585880286</v>
      </c>
      <c r="G454" s="132"/>
      <c r="H454" s="132"/>
      <c r="J454" s="41">
        <v>0.03</v>
      </c>
      <c r="K454">
        <f t="shared" si="34"/>
        <v>0.35490000000000005</v>
      </c>
      <c r="L454" s="132">
        <f t="shared" si="36"/>
        <v>0.64119940127237385</v>
      </c>
    </row>
    <row r="455" spans="1:12" x14ac:dyDescent="0.3">
      <c r="A455">
        <v>92</v>
      </c>
      <c r="D455">
        <v>6</v>
      </c>
      <c r="E455">
        <f t="shared" si="35"/>
        <v>83.444857142857146</v>
      </c>
      <c r="F455" s="132">
        <f t="shared" ref="F455:F518" si="37">(E455/1000)/((2*PI()*($H$12/1000)*(D455/1000))*SQRT((2*$I$13)/($I$14)))</f>
        <v>0.64611511217556739</v>
      </c>
      <c r="G455" s="132"/>
      <c r="H455" s="132"/>
      <c r="J455" s="41">
        <v>0.02</v>
      </c>
      <c r="K455">
        <f t="shared" si="34"/>
        <v>0.23660000000000003</v>
      </c>
      <c r="L455" s="132">
        <f t="shared" si="36"/>
        <v>0.64119940127237374</v>
      </c>
    </row>
    <row r="456" spans="1:12" x14ac:dyDescent="0.3">
      <c r="A456">
        <v>93</v>
      </c>
      <c r="D456">
        <v>6.13</v>
      </c>
      <c r="E456">
        <f t="shared" si="35"/>
        <v>84.733565714285717</v>
      </c>
      <c r="F456" s="132">
        <f t="shared" si="37"/>
        <v>0.64217971330830004</v>
      </c>
      <c r="G456" s="132"/>
      <c r="H456" s="132"/>
      <c r="J456" s="41">
        <v>0.02</v>
      </c>
      <c r="K456">
        <f t="shared" si="34"/>
        <v>0.23660000000000003</v>
      </c>
      <c r="L456" s="132">
        <f t="shared" si="36"/>
        <v>0.64119940127237374</v>
      </c>
    </row>
    <row r="457" spans="1:12" x14ac:dyDescent="0.3">
      <c r="A457">
        <v>94</v>
      </c>
      <c r="D457">
        <v>6.27</v>
      </c>
      <c r="E457">
        <f t="shared" si="35"/>
        <v>86.121405714285714</v>
      </c>
      <c r="F457" s="132">
        <f t="shared" si="37"/>
        <v>0.63812409430633177</v>
      </c>
      <c r="G457" s="132"/>
      <c r="H457" s="132"/>
      <c r="J457" s="41">
        <v>0.02</v>
      </c>
      <c r="K457">
        <f t="shared" si="34"/>
        <v>0.23660000000000003</v>
      </c>
      <c r="L457" s="132">
        <f t="shared" si="36"/>
        <v>0.64119940127237374</v>
      </c>
    </row>
    <row r="458" spans="1:12" x14ac:dyDescent="0.3">
      <c r="A458">
        <v>95</v>
      </c>
      <c r="D458">
        <v>6.42</v>
      </c>
      <c r="E458">
        <f t="shared" si="35"/>
        <v>87.608377142857151</v>
      </c>
      <c r="F458" s="132">
        <f t="shared" si="37"/>
        <v>0.63397507152895094</v>
      </c>
      <c r="G458" s="132"/>
      <c r="H458" s="132"/>
      <c r="J458" s="41">
        <v>0.02</v>
      </c>
      <c r="K458">
        <f t="shared" si="34"/>
        <v>0.23660000000000003</v>
      </c>
      <c r="L458" s="132">
        <f t="shared" si="36"/>
        <v>0.64119940127237374</v>
      </c>
    </row>
    <row r="459" spans="1:12" x14ac:dyDescent="0.3">
      <c r="A459">
        <v>96</v>
      </c>
      <c r="D459">
        <v>6.57</v>
      </c>
      <c r="E459">
        <f t="shared" si="35"/>
        <v>89.095348571428573</v>
      </c>
      <c r="F459" s="132">
        <f t="shared" si="37"/>
        <v>0.63001550184642752</v>
      </c>
      <c r="G459" s="132"/>
      <c r="H459" s="132"/>
      <c r="J459" s="41">
        <v>0.02</v>
      </c>
      <c r="K459">
        <f t="shared" si="34"/>
        <v>0.23660000000000003</v>
      </c>
      <c r="L459" s="132">
        <f t="shared" si="36"/>
        <v>0.64119940127237374</v>
      </c>
    </row>
    <row r="460" spans="1:12" x14ac:dyDescent="0.3">
      <c r="A460">
        <v>97</v>
      </c>
      <c r="D460">
        <v>6.73</v>
      </c>
      <c r="E460">
        <f t="shared" si="35"/>
        <v>90.681451428571435</v>
      </c>
      <c r="F460" s="132">
        <f t="shared" si="37"/>
        <v>0.62598650731657313</v>
      </c>
      <c r="G460" s="132"/>
      <c r="H460" s="132"/>
      <c r="J460" s="41">
        <v>0.02</v>
      </c>
      <c r="K460">
        <f t="shared" si="34"/>
        <v>0.23660000000000003</v>
      </c>
      <c r="L460" s="132">
        <f t="shared" si="36"/>
        <v>0.64119940127237374</v>
      </c>
    </row>
    <row r="461" spans="1:12" x14ac:dyDescent="0.3">
      <c r="A461">
        <v>98</v>
      </c>
      <c r="D461">
        <v>6.89</v>
      </c>
      <c r="E461">
        <f t="shared" si="35"/>
        <v>92.267554285714283</v>
      </c>
      <c r="F461" s="132">
        <f t="shared" si="37"/>
        <v>0.62214463589986158</v>
      </c>
      <c r="G461" s="132"/>
      <c r="H461" s="132"/>
      <c r="J461" s="41">
        <v>0.02</v>
      </c>
      <c r="K461">
        <f t="shared" si="34"/>
        <v>0.23660000000000003</v>
      </c>
      <c r="L461" s="132">
        <f t="shared" si="36"/>
        <v>0.64119940127237374</v>
      </c>
    </row>
    <row r="462" spans="1:12" x14ac:dyDescent="0.3">
      <c r="A462">
        <v>99</v>
      </c>
      <c r="D462">
        <v>7.02</v>
      </c>
      <c r="E462">
        <f t="shared" ref="E462:E475" si="38">$C$6+((D462-$B$6)/($B$7-$B$6))*($C$7-$C$6)</f>
        <v>93.428240000000002</v>
      </c>
      <c r="F462" s="132">
        <f t="shared" si="37"/>
        <v>0.61830481629692546</v>
      </c>
      <c r="G462" s="132"/>
      <c r="H462" s="132"/>
      <c r="J462" s="41">
        <v>0.02</v>
      </c>
      <c r="K462">
        <f t="shared" si="34"/>
        <v>0.23660000000000003</v>
      </c>
      <c r="L462" s="132">
        <f t="shared" si="36"/>
        <v>0.64119940127237374</v>
      </c>
    </row>
    <row r="463" spans="1:12" x14ac:dyDescent="0.3">
      <c r="A463">
        <v>100</v>
      </c>
      <c r="D463">
        <v>7.15</v>
      </c>
      <c r="E463">
        <f t="shared" si="38"/>
        <v>93.884799999999998</v>
      </c>
      <c r="F463" s="132">
        <f t="shared" si="37"/>
        <v>0.61002947228842019</v>
      </c>
      <c r="G463" s="132"/>
      <c r="H463" s="132"/>
      <c r="J463" s="41">
        <v>0.02</v>
      </c>
      <c r="K463">
        <f t="shared" si="34"/>
        <v>0.23660000000000003</v>
      </c>
      <c r="L463" s="132">
        <f t="shared" si="36"/>
        <v>0.64119940127237374</v>
      </c>
    </row>
    <row r="464" spans="1:12" x14ac:dyDescent="0.3">
      <c r="A464">
        <v>101</v>
      </c>
      <c r="D464">
        <v>7.3</v>
      </c>
      <c r="E464">
        <f t="shared" si="38"/>
        <v>94.411600000000007</v>
      </c>
      <c r="F464" s="132">
        <f t="shared" si="37"/>
        <v>0.60084724126528466</v>
      </c>
      <c r="G464" s="132"/>
      <c r="H464" s="132"/>
      <c r="J464" s="41">
        <v>0.02</v>
      </c>
      <c r="K464">
        <f t="shared" si="34"/>
        <v>0.23660000000000003</v>
      </c>
      <c r="L464" s="132">
        <f t="shared" si="36"/>
        <v>0.64119940127237374</v>
      </c>
    </row>
    <row r="465" spans="1:12" x14ac:dyDescent="0.3">
      <c r="A465">
        <v>102</v>
      </c>
      <c r="D465">
        <v>7.45</v>
      </c>
      <c r="E465">
        <f t="shared" si="38"/>
        <v>94.938400000000001</v>
      </c>
      <c r="F465" s="132">
        <f t="shared" si="37"/>
        <v>0.59203476451153669</v>
      </c>
      <c r="G465" s="132"/>
      <c r="H465" s="132"/>
      <c r="J465" s="41">
        <v>0.01</v>
      </c>
      <c r="K465">
        <f t="shared" si="34"/>
        <v>0.11830000000000002</v>
      </c>
      <c r="L465" s="132">
        <f t="shared" si="36"/>
        <v>0.64119940127237374</v>
      </c>
    </row>
    <row r="466" spans="1:12" x14ac:dyDescent="0.3">
      <c r="A466">
        <v>103</v>
      </c>
      <c r="D466">
        <v>7.6</v>
      </c>
      <c r="E466">
        <f t="shared" si="38"/>
        <v>95.46520000000001</v>
      </c>
      <c r="F466" s="132">
        <f t="shared" si="37"/>
        <v>0.58357014868227897</v>
      </c>
      <c r="G466" s="132"/>
      <c r="H466" s="132"/>
      <c r="J466" s="41">
        <v>0.01</v>
      </c>
      <c r="K466">
        <f t="shared" si="34"/>
        <v>0.11830000000000002</v>
      </c>
      <c r="L466" s="132">
        <f t="shared" si="36"/>
        <v>0.64119940127237374</v>
      </c>
    </row>
    <row r="467" spans="1:12" x14ac:dyDescent="0.3">
      <c r="A467">
        <v>104</v>
      </c>
      <c r="D467">
        <v>7.76</v>
      </c>
      <c r="E467">
        <f t="shared" si="38"/>
        <v>96.027119999999996</v>
      </c>
      <c r="F467" s="132">
        <f t="shared" si="37"/>
        <v>0.57490191666468848</v>
      </c>
      <c r="G467" s="132"/>
      <c r="H467" s="132"/>
      <c r="J467" s="41">
        <v>0.01</v>
      </c>
      <c r="K467">
        <f t="shared" si="34"/>
        <v>0.11830000000000002</v>
      </c>
      <c r="L467" s="132">
        <f t="shared" si="36"/>
        <v>0.64119940127237374</v>
      </c>
    </row>
    <row r="468" spans="1:12" x14ac:dyDescent="0.3">
      <c r="A468">
        <v>105</v>
      </c>
      <c r="D468">
        <v>7.88</v>
      </c>
      <c r="E468">
        <f t="shared" si="38"/>
        <v>96.448560000000001</v>
      </c>
      <c r="F468" s="132">
        <f t="shared" si="37"/>
        <v>0.56863174883470569</v>
      </c>
      <c r="G468" s="132"/>
      <c r="H468" s="132"/>
      <c r="J468" s="41">
        <v>0.01</v>
      </c>
      <c r="K468">
        <f t="shared" si="34"/>
        <v>0.11830000000000002</v>
      </c>
      <c r="L468" s="132">
        <f t="shared" si="36"/>
        <v>0.64119940127237374</v>
      </c>
    </row>
    <row r="469" spans="1:12" x14ac:dyDescent="0.3">
      <c r="A469">
        <v>106</v>
      </c>
      <c r="D469">
        <v>8.01</v>
      </c>
      <c r="E469">
        <f t="shared" si="38"/>
        <v>96.905120000000011</v>
      </c>
      <c r="F469" s="132">
        <f t="shared" si="37"/>
        <v>0.5620510733177615</v>
      </c>
      <c r="G469" s="132"/>
      <c r="H469" s="132"/>
      <c r="J469" s="41">
        <v>0.01</v>
      </c>
      <c r="K469">
        <f t="shared" si="34"/>
        <v>0.11830000000000002</v>
      </c>
      <c r="L469" s="132">
        <f t="shared" si="36"/>
        <v>0.64119940127237374</v>
      </c>
    </row>
    <row r="470" spans="1:12" x14ac:dyDescent="0.3">
      <c r="A470">
        <v>107</v>
      </c>
      <c r="D470">
        <v>8.15</v>
      </c>
      <c r="E470">
        <f t="shared" si="38"/>
        <v>97.396800000000013</v>
      </c>
      <c r="F470" s="132">
        <f t="shared" si="37"/>
        <v>0.55519897210936808</v>
      </c>
      <c r="G470" s="132"/>
      <c r="H470" s="132"/>
      <c r="J470" s="41">
        <v>0.01</v>
      </c>
      <c r="K470">
        <f t="shared" si="34"/>
        <v>0.11830000000000002</v>
      </c>
      <c r="L470" s="132">
        <f t="shared" si="36"/>
        <v>0.64119940127237374</v>
      </c>
    </row>
    <row r="471" spans="1:12" x14ac:dyDescent="0.3">
      <c r="A471">
        <v>108</v>
      </c>
      <c r="D471">
        <v>8.2899999999999991</v>
      </c>
      <c r="E471">
        <f t="shared" si="38"/>
        <v>97.888480000000001</v>
      </c>
      <c r="F471" s="132">
        <f t="shared" si="37"/>
        <v>0.54857830495867677</v>
      </c>
      <c r="G471" s="132"/>
      <c r="H471" s="132"/>
      <c r="J471" s="41">
        <v>0.01</v>
      </c>
      <c r="K471">
        <f t="shared" si="34"/>
        <v>0.11830000000000002</v>
      </c>
      <c r="L471" s="132">
        <f t="shared" si="36"/>
        <v>0.64119940127237374</v>
      </c>
    </row>
    <row r="472" spans="1:12" x14ac:dyDescent="0.3">
      <c r="A472">
        <v>109</v>
      </c>
      <c r="D472">
        <v>8.41</v>
      </c>
      <c r="E472">
        <f t="shared" si="38"/>
        <v>98.309920000000005</v>
      </c>
      <c r="F472" s="132">
        <f t="shared" si="37"/>
        <v>0.54307888889499722</v>
      </c>
      <c r="G472" s="132"/>
      <c r="H472" s="132"/>
      <c r="J472" s="41">
        <v>0.01</v>
      </c>
      <c r="K472">
        <f t="shared" si="34"/>
        <v>0.11830000000000002</v>
      </c>
      <c r="L472" s="132">
        <f t="shared" si="36"/>
        <v>0.64119940127237374</v>
      </c>
    </row>
    <row r="473" spans="1:12" x14ac:dyDescent="0.3">
      <c r="A473">
        <v>110</v>
      </c>
      <c r="D473">
        <v>8.5299999999999994</v>
      </c>
      <c r="E473">
        <f t="shared" si="38"/>
        <v>98.731359999999995</v>
      </c>
      <c r="F473" s="132">
        <f t="shared" si="37"/>
        <v>0.53773420435010832</v>
      </c>
      <c r="G473" s="132"/>
      <c r="H473" s="132"/>
      <c r="J473" s="41">
        <v>0.01</v>
      </c>
      <c r="K473">
        <f t="shared" si="34"/>
        <v>0.11830000000000002</v>
      </c>
      <c r="L473" s="132">
        <f t="shared" si="36"/>
        <v>0.64119940127237374</v>
      </c>
    </row>
    <row r="474" spans="1:12" x14ac:dyDescent="0.3">
      <c r="A474">
        <v>111</v>
      </c>
      <c r="D474">
        <v>8.6199999999999992</v>
      </c>
      <c r="E474">
        <f t="shared" si="38"/>
        <v>99.047439999999995</v>
      </c>
      <c r="F474" s="132">
        <f t="shared" si="37"/>
        <v>0.53382334614049276</v>
      </c>
      <c r="G474" s="132"/>
      <c r="H474" s="132"/>
      <c r="J474" s="41">
        <v>0.01</v>
      </c>
      <c r="K474">
        <f t="shared" si="34"/>
        <v>0.11830000000000002</v>
      </c>
      <c r="L474" s="132">
        <f t="shared" si="36"/>
        <v>0.64119940127237374</v>
      </c>
    </row>
    <row r="475" spans="1:12" x14ac:dyDescent="0.3">
      <c r="A475">
        <v>112</v>
      </c>
      <c r="D475">
        <v>8.7200000000000006</v>
      </c>
      <c r="E475">
        <f t="shared" si="38"/>
        <v>99.39864</v>
      </c>
      <c r="F475" s="132">
        <f t="shared" si="37"/>
        <v>0.52957262996719734</v>
      </c>
      <c r="G475" s="132"/>
      <c r="H475" s="132"/>
      <c r="J475" s="41">
        <v>0.01</v>
      </c>
      <c r="K475">
        <f t="shared" si="34"/>
        <v>0.11830000000000002</v>
      </c>
      <c r="L475" s="132">
        <f t="shared" si="36"/>
        <v>0.64119940127237374</v>
      </c>
    </row>
    <row r="476" spans="1:12" x14ac:dyDescent="0.3">
      <c r="A476">
        <v>113</v>
      </c>
      <c r="D476">
        <v>8.7899999999999991</v>
      </c>
      <c r="E476">
        <f>99.504+(([2]Sheet2!D476-8.75)/(10.5-8.75))*(106.414-99.504)</f>
        <v>99.661942857142861</v>
      </c>
      <c r="F476" s="132">
        <f t="shared" si="37"/>
        <v>0.52674697240355306</v>
      </c>
      <c r="G476" s="132"/>
      <c r="H476" s="132"/>
      <c r="J476" s="41">
        <v>0.01</v>
      </c>
      <c r="K476">
        <f t="shared" si="34"/>
        <v>0.11830000000000002</v>
      </c>
      <c r="L476" s="132">
        <f t="shared" si="36"/>
        <v>0.64119940127237374</v>
      </c>
    </row>
    <row r="477" spans="1:12" x14ac:dyDescent="0.3">
      <c r="A477">
        <v>114</v>
      </c>
      <c r="D477">
        <v>8.8699999999999992</v>
      </c>
      <c r="E477">
        <f>99.504+(([2]Sheet2!D477-8.75)/(10.5-8.75))*(106.414-99.504)</f>
        <v>99.977828571428574</v>
      </c>
      <c r="F477" s="132">
        <f t="shared" si="37"/>
        <v>0.5236506586137567</v>
      </c>
      <c r="G477" s="132"/>
      <c r="H477" s="132"/>
      <c r="J477">
        <v>0</v>
      </c>
      <c r="K477">
        <f t="shared" si="34"/>
        <v>0</v>
      </c>
      <c r="L477" s="131">
        <v>0</v>
      </c>
    </row>
    <row r="478" spans="1:12" x14ac:dyDescent="0.3">
      <c r="A478">
        <v>115</v>
      </c>
      <c r="D478">
        <v>8.9</v>
      </c>
      <c r="E478">
        <f>99.504+(([2]Sheet2!D478-8.75)/(10.5-8.75))*(106.414-99.504)</f>
        <v>100.09628571428573</v>
      </c>
      <c r="F478" s="132">
        <f t="shared" si="37"/>
        <v>0.52250389183514812</v>
      </c>
      <c r="G478" s="132"/>
      <c r="H478" s="132"/>
      <c r="J478">
        <v>0</v>
      </c>
      <c r="K478">
        <f t="shared" si="34"/>
        <v>0</v>
      </c>
      <c r="L478" s="131">
        <v>0</v>
      </c>
    </row>
    <row r="479" spans="1:12" x14ac:dyDescent="0.3">
      <c r="A479">
        <v>116</v>
      </c>
      <c r="D479">
        <v>8.94</v>
      </c>
      <c r="E479">
        <f>99.504+(([2]Sheet2!D479-8.75)/(10.5-8.75))*(106.414-99.504)</f>
        <v>100.25422857142857</v>
      </c>
      <c r="F479" s="132">
        <f t="shared" si="37"/>
        <v>0.52098684167463216</v>
      </c>
      <c r="G479" s="132"/>
      <c r="H479" s="132"/>
      <c r="J479">
        <v>0</v>
      </c>
      <c r="K479">
        <f t="shared" si="34"/>
        <v>0</v>
      </c>
      <c r="L479" s="131">
        <v>0</v>
      </c>
    </row>
    <row r="480" spans="1:12" x14ac:dyDescent="0.3">
      <c r="A480">
        <v>117</v>
      </c>
      <c r="D480">
        <v>8.9700000000000006</v>
      </c>
      <c r="E480">
        <f>99.504+(([2]Sheet2!D480-8.75)/(10.5-8.75))*(106.414-99.504)</f>
        <v>100.37268571428572</v>
      </c>
      <c r="F480" s="132">
        <f t="shared" si="37"/>
        <v>0.51985793311036887</v>
      </c>
      <c r="G480" s="132"/>
      <c r="H480" s="132"/>
      <c r="J480">
        <v>0</v>
      </c>
      <c r="K480">
        <f t="shared" si="34"/>
        <v>0</v>
      </c>
      <c r="L480" s="131">
        <v>0</v>
      </c>
    </row>
    <row r="481" spans="1:12" x14ac:dyDescent="0.3">
      <c r="A481">
        <v>118</v>
      </c>
      <c r="D481">
        <v>8.99</v>
      </c>
      <c r="E481">
        <f>99.504+(([2]Sheet2!D481-8.75)/(10.5-8.75))*(106.414-99.504)</f>
        <v>100.45165714285714</v>
      </c>
      <c r="F481" s="132">
        <f t="shared" si="37"/>
        <v>0.51910951319457244</v>
      </c>
      <c r="G481" s="132"/>
      <c r="H481" s="132"/>
      <c r="J481">
        <v>0</v>
      </c>
      <c r="K481">
        <f t="shared" si="34"/>
        <v>0</v>
      </c>
      <c r="L481" s="131">
        <v>0</v>
      </c>
    </row>
    <row r="482" spans="1:12" x14ac:dyDescent="0.3">
      <c r="A482">
        <v>119</v>
      </c>
      <c r="D482">
        <v>8.99</v>
      </c>
      <c r="E482">
        <f>99.504+(([2]Sheet2!D482-8.75)/(10.5-8.75))*(106.414-99.504)</f>
        <v>100.45165714285714</v>
      </c>
      <c r="F482" s="132">
        <f t="shared" si="37"/>
        <v>0.51910951319457244</v>
      </c>
      <c r="G482" s="132"/>
      <c r="H482" s="132"/>
      <c r="J482">
        <v>0</v>
      </c>
      <c r="K482">
        <f t="shared" si="34"/>
        <v>0</v>
      </c>
      <c r="L482" s="131">
        <v>0</v>
      </c>
    </row>
    <row r="483" spans="1:12" x14ac:dyDescent="0.3">
      <c r="A483">
        <v>120</v>
      </c>
      <c r="D483" s="42">
        <v>9</v>
      </c>
      <c r="E483">
        <f>99.504+(([2]Sheet2!D483-8.75)/(10.5-8.75))*(106.414-99.504)</f>
        <v>100.49114285714286</v>
      </c>
      <c r="F483" s="132">
        <f t="shared" si="37"/>
        <v>0.51873655060320056</v>
      </c>
      <c r="G483" s="132"/>
      <c r="H483" s="132"/>
      <c r="J483">
        <v>0</v>
      </c>
      <c r="K483">
        <f t="shared" si="34"/>
        <v>0</v>
      </c>
      <c r="L483" s="131">
        <v>0</v>
      </c>
    </row>
    <row r="484" spans="1:12" x14ac:dyDescent="0.3">
      <c r="A484">
        <v>121</v>
      </c>
      <c r="D484">
        <v>8.98</v>
      </c>
      <c r="E484">
        <f>99.504+(([2]Sheet2!D484-8.75)/(10.5-8.75))*(106.414-99.504)</f>
        <v>100.41217142857144</v>
      </c>
      <c r="F484" s="132">
        <f t="shared" si="37"/>
        <v>0.51948330643759544</v>
      </c>
      <c r="G484" s="132"/>
      <c r="H484" s="132"/>
      <c r="J484">
        <v>0</v>
      </c>
      <c r="K484">
        <f t="shared" si="34"/>
        <v>0</v>
      </c>
      <c r="L484" s="131">
        <v>0</v>
      </c>
    </row>
    <row r="485" spans="1:12" x14ac:dyDescent="0.3">
      <c r="A485">
        <v>122</v>
      </c>
      <c r="D485">
        <v>8.9700000000000006</v>
      </c>
      <c r="E485">
        <f>99.504+(([2]Sheet2!D485-8.75)/(10.5-8.75))*(106.414-99.504)</f>
        <v>100.37268571428572</v>
      </c>
      <c r="F485" s="132">
        <f t="shared" si="37"/>
        <v>0.51985793311036887</v>
      </c>
      <c r="G485" s="132"/>
      <c r="H485" s="132"/>
      <c r="J485">
        <v>0</v>
      </c>
      <c r="K485">
        <f t="shared" si="34"/>
        <v>0</v>
      </c>
      <c r="L485" s="131">
        <v>0</v>
      </c>
    </row>
    <row r="486" spans="1:12" x14ac:dyDescent="0.3">
      <c r="A486">
        <v>123</v>
      </c>
      <c r="D486">
        <v>8.93</v>
      </c>
      <c r="E486">
        <f>99.504+(([2]Sheet2!D486-8.75)/(10.5-8.75))*(106.414-99.504)</f>
        <v>100.21474285714287</v>
      </c>
      <c r="F486" s="132">
        <f t="shared" si="37"/>
        <v>0.52136483009648538</v>
      </c>
      <c r="G486" s="132"/>
      <c r="H486" s="132"/>
      <c r="J486">
        <v>0</v>
      </c>
      <c r="K486">
        <f t="shared" si="34"/>
        <v>0</v>
      </c>
      <c r="L486" s="131">
        <v>0</v>
      </c>
    </row>
    <row r="487" spans="1:12" x14ac:dyDescent="0.3">
      <c r="A487">
        <v>124</v>
      </c>
      <c r="D487">
        <v>8.8800000000000008</v>
      </c>
      <c r="E487">
        <f>99.504+(([2]Sheet2!D487-8.75)/(10.5-8.75))*(106.414-99.504)</f>
        <v>100.01731428571429</v>
      </c>
      <c r="F487" s="132">
        <f t="shared" si="37"/>
        <v>0.52326754208486714</v>
      </c>
      <c r="G487" s="132"/>
      <c r="H487" s="132"/>
      <c r="J487">
        <v>0</v>
      </c>
      <c r="K487">
        <f t="shared" si="34"/>
        <v>0</v>
      </c>
      <c r="L487" s="131">
        <v>0</v>
      </c>
    </row>
    <row r="488" spans="1:12" x14ac:dyDescent="0.3">
      <c r="A488">
        <v>125</v>
      </c>
      <c r="D488">
        <v>8.8000000000000007</v>
      </c>
      <c r="E488">
        <f>99.504+(([2]Sheet2!D488-8.75)/(10.5-8.75))*(106.414-99.504)</f>
        <v>99.701428571428579</v>
      </c>
      <c r="F488" s="132">
        <f t="shared" si="37"/>
        <v>0.52635685445873071</v>
      </c>
      <c r="G488" s="132"/>
      <c r="H488" s="132"/>
      <c r="J488">
        <v>0</v>
      </c>
      <c r="K488">
        <f t="shared" si="34"/>
        <v>0</v>
      </c>
      <c r="L488" s="131">
        <v>0</v>
      </c>
    </row>
    <row r="489" spans="1:12" x14ac:dyDescent="0.3">
      <c r="A489">
        <v>126</v>
      </c>
      <c r="D489">
        <v>8.7200000000000006</v>
      </c>
      <c r="E489">
        <f t="shared" ref="E489:E501" si="39">$C$6+((D489-$B$6)/($B$7-$B$6))*($C$7-$C$6)</f>
        <v>99.39864</v>
      </c>
      <c r="F489" s="132">
        <f t="shared" si="37"/>
        <v>0.52957262996719734</v>
      </c>
      <c r="G489" s="132"/>
      <c r="H489" s="132"/>
      <c r="J489">
        <v>0</v>
      </c>
      <c r="K489">
        <f t="shared" si="34"/>
        <v>0</v>
      </c>
      <c r="L489" s="131">
        <v>0</v>
      </c>
    </row>
    <row r="490" spans="1:12" x14ac:dyDescent="0.3">
      <c r="A490">
        <v>127</v>
      </c>
      <c r="D490">
        <v>8.61</v>
      </c>
      <c r="E490">
        <f t="shared" si="39"/>
        <v>99.012320000000003</v>
      </c>
      <c r="F490" s="132">
        <f t="shared" si="37"/>
        <v>0.53425384840566281</v>
      </c>
      <c r="G490" s="132"/>
      <c r="H490" s="132"/>
      <c r="J490">
        <v>0</v>
      </c>
      <c r="K490">
        <f t="shared" si="34"/>
        <v>0</v>
      </c>
      <c r="L490" s="131">
        <v>0</v>
      </c>
    </row>
    <row r="491" spans="1:12" x14ac:dyDescent="0.3">
      <c r="A491">
        <v>128</v>
      </c>
      <c r="D491">
        <v>8.49</v>
      </c>
      <c r="E491">
        <f t="shared" si="39"/>
        <v>98.590879999999999</v>
      </c>
      <c r="F491" s="132">
        <f t="shared" si="37"/>
        <v>0.53949897847741557</v>
      </c>
      <c r="G491" s="132"/>
      <c r="H491" s="132"/>
      <c r="J491">
        <v>0</v>
      </c>
      <c r="K491">
        <f t="shared" si="34"/>
        <v>0</v>
      </c>
      <c r="L491" s="131">
        <v>0</v>
      </c>
    </row>
    <row r="492" spans="1:12" x14ac:dyDescent="0.3">
      <c r="A492">
        <v>129</v>
      </c>
      <c r="D492">
        <v>8.3800000000000008</v>
      </c>
      <c r="E492">
        <f t="shared" si="39"/>
        <v>98.204560000000015</v>
      </c>
      <c r="F492" s="132">
        <f t="shared" si="37"/>
        <v>0.54443897717566259</v>
      </c>
      <c r="G492" s="132"/>
      <c r="H492" s="132"/>
      <c r="J492">
        <v>0</v>
      </c>
      <c r="K492">
        <f t="shared" si="34"/>
        <v>0</v>
      </c>
      <c r="L492" s="131">
        <v>0</v>
      </c>
    </row>
    <row r="493" spans="1:12" x14ac:dyDescent="0.3">
      <c r="A493">
        <v>130</v>
      </c>
      <c r="D493">
        <v>8.26</v>
      </c>
      <c r="E493">
        <f t="shared" si="39"/>
        <v>97.783119999999997</v>
      </c>
      <c r="F493" s="132">
        <f t="shared" si="37"/>
        <v>0.54997812605721008</v>
      </c>
      <c r="G493" s="132"/>
      <c r="H493" s="132"/>
      <c r="J493">
        <v>0</v>
      </c>
      <c r="K493">
        <f t="shared" si="34"/>
        <v>0</v>
      </c>
      <c r="L493" s="131">
        <v>0</v>
      </c>
    </row>
    <row r="494" spans="1:12" x14ac:dyDescent="0.3">
      <c r="A494">
        <v>131</v>
      </c>
      <c r="D494">
        <v>8.1199999999999992</v>
      </c>
      <c r="E494">
        <f t="shared" si="39"/>
        <v>97.291440000000009</v>
      </c>
      <c r="F494" s="132">
        <f t="shared" si="37"/>
        <v>0.55664738864734931</v>
      </c>
      <c r="G494" s="132"/>
      <c r="H494" s="132"/>
      <c r="J494">
        <v>0</v>
      </c>
      <c r="K494">
        <f t="shared" si="34"/>
        <v>0</v>
      </c>
      <c r="L494" s="131">
        <v>0</v>
      </c>
    </row>
    <row r="495" spans="1:12" x14ac:dyDescent="0.3">
      <c r="A495">
        <v>132</v>
      </c>
      <c r="D495">
        <v>7.98</v>
      </c>
      <c r="E495">
        <f t="shared" si="39"/>
        <v>96.799760000000006</v>
      </c>
      <c r="F495" s="132">
        <f t="shared" si="37"/>
        <v>0.5635506604511773</v>
      </c>
      <c r="G495" s="132"/>
      <c r="H495" s="132"/>
      <c r="J495">
        <v>0</v>
      </c>
      <c r="K495">
        <f t="shared" si="34"/>
        <v>0</v>
      </c>
      <c r="L495" s="131">
        <v>0</v>
      </c>
    </row>
    <row r="496" spans="1:12" x14ac:dyDescent="0.3">
      <c r="A496">
        <v>133</v>
      </c>
      <c r="D496">
        <v>7.84</v>
      </c>
      <c r="E496">
        <f t="shared" si="39"/>
        <v>96.308080000000004</v>
      </c>
      <c r="F496" s="132">
        <f t="shared" si="37"/>
        <v>0.57070047767657073</v>
      </c>
      <c r="G496" s="132"/>
      <c r="H496" s="132"/>
      <c r="J496">
        <v>0</v>
      </c>
      <c r="K496">
        <f t="shared" si="34"/>
        <v>0</v>
      </c>
      <c r="L496" s="131">
        <v>0</v>
      </c>
    </row>
    <row r="497" spans="1:12" x14ac:dyDescent="0.3">
      <c r="A497">
        <v>134</v>
      </c>
      <c r="D497">
        <v>7.69</v>
      </c>
      <c r="E497">
        <f t="shared" si="39"/>
        <v>95.78128000000001</v>
      </c>
      <c r="F497" s="132">
        <f t="shared" si="37"/>
        <v>0.57864988434459597</v>
      </c>
      <c r="G497" s="132"/>
      <c r="H497" s="132"/>
      <c r="J497">
        <v>0</v>
      </c>
      <c r="K497">
        <f t="shared" si="34"/>
        <v>0</v>
      </c>
      <c r="L497" s="131">
        <v>0</v>
      </c>
    </row>
    <row r="498" spans="1:12" x14ac:dyDescent="0.3">
      <c r="A498">
        <v>135</v>
      </c>
      <c r="D498">
        <v>7.53</v>
      </c>
      <c r="E498">
        <f t="shared" si="39"/>
        <v>95.219360000000009</v>
      </c>
      <c r="F498" s="132">
        <f t="shared" si="37"/>
        <v>0.58747833562779284</v>
      </c>
      <c r="G498" s="132"/>
      <c r="H498" s="132"/>
      <c r="J498">
        <v>0</v>
      </c>
      <c r="K498">
        <f t="shared" si="34"/>
        <v>0</v>
      </c>
      <c r="L498" s="131">
        <v>0</v>
      </c>
    </row>
    <row r="499" spans="1:12" x14ac:dyDescent="0.3">
      <c r="A499">
        <v>136</v>
      </c>
      <c r="D499">
        <v>7.36</v>
      </c>
      <c r="E499">
        <f t="shared" si="39"/>
        <v>94.622320000000002</v>
      </c>
      <c r="F499" s="132">
        <f t="shared" si="37"/>
        <v>0.59727914605792465</v>
      </c>
      <c r="G499" s="132"/>
      <c r="H499" s="132"/>
      <c r="J499">
        <v>0</v>
      </c>
      <c r="K499">
        <f t="shared" si="34"/>
        <v>0</v>
      </c>
      <c r="L499" s="131">
        <v>0</v>
      </c>
    </row>
    <row r="500" spans="1:12" x14ac:dyDescent="0.3">
      <c r="A500">
        <v>137</v>
      </c>
      <c r="D500">
        <v>7.21</v>
      </c>
      <c r="E500">
        <f t="shared" si="39"/>
        <v>94.095520000000008</v>
      </c>
      <c r="F500" s="132">
        <f t="shared" si="37"/>
        <v>0.60631073240110311</v>
      </c>
      <c r="G500" s="132"/>
      <c r="H500" s="132"/>
      <c r="J500">
        <v>0</v>
      </c>
      <c r="K500">
        <f t="shared" si="34"/>
        <v>0</v>
      </c>
      <c r="L500" s="131">
        <v>0</v>
      </c>
    </row>
    <row r="501" spans="1:12" x14ac:dyDescent="0.3">
      <c r="A501">
        <v>138</v>
      </c>
      <c r="D501">
        <v>7.06</v>
      </c>
      <c r="E501">
        <f t="shared" si="39"/>
        <v>93.568719999999999</v>
      </c>
      <c r="F501" s="132">
        <f t="shared" si="37"/>
        <v>0.61572609720079075</v>
      </c>
      <c r="G501" s="132"/>
      <c r="H501" s="132"/>
      <c r="J501">
        <v>0</v>
      </c>
      <c r="K501">
        <f t="shared" si="34"/>
        <v>0</v>
      </c>
      <c r="L501" s="131">
        <v>0</v>
      </c>
    </row>
    <row r="502" spans="1:12" x14ac:dyDescent="0.3">
      <c r="A502">
        <v>139</v>
      </c>
      <c r="D502">
        <v>6.9</v>
      </c>
      <c r="E502">
        <f t="shared" ref="E502:E512" si="40">$C$5+((D502-$B$5)/($B$6-$B$5))*($C$6-$C$5)</f>
        <v>92.366685714285722</v>
      </c>
      <c r="F502" s="132">
        <f t="shared" si="37"/>
        <v>0.62191043486150577</v>
      </c>
      <c r="G502" s="132"/>
      <c r="H502" s="132"/>
      <c r="J502">
        <v>0</v>
      </c>
      <c r="K502">
        <f t="shared" si="34"/>
        <v>0</v>
      </c>
      <c r="L502" s="131">
        <v>0</v>
      </c>
    </row>
    <row r="503" spans="1:12" x14ac:dyDescent="0.3">
      <c r="A503">
        <v>140</v>
      </c>
      <c r="D503">
        <v>6.74</v>
      </c>
      <c r="E503">
        <f t="shared" si="40"/>
        <v>90.780582857142861</v>
      </c>
      <c r="F503" s="132">
        <f t="shared" si="37"/>
        <v>0.62574104650369156</v>
      </c>
      <c r="G503" s="132"/>
      <c r="H503" s="132"/>
      <c r="J503">
        <v>0</v>
      </c>
      <c r="K503">
        <f t="shared" si="34"/>
        <v>0</v>
      </c>
      <c r="L503" s="131">
        <v>0</v>
      </c>
    </row>
    <row r="504" spans="1:12" x14ac:dyDescent="0.3">
      <c r="A504">
        <v>141</v>
      </c>
      <c r="D504">
        <v>6.6</v>
      </c>
      <c r="E504">
        <f t="shared" si="40"/>
        <v>89.392742857142863</v>
      </c>
      <c r="F504" s="132">
        <f t="shared" si="37"/>
        <v>0.62924518556273679</v>
      </c>
      <c r="G504" s="132"/>
      <c r="H504" s="132"/>
      <c r="J504">
        <v>0</v>
      </c>
      <c r="K504">
        <f t="shared" si="34"/>
        <v>0</v>
      </c>
      <c r="L504" s="131">
        <v>0</v>
      </c>
    </row>
    <row r="505" spans="1:12" x14ac:dyDescent="0.3">
      <c r="A505">
        <v>142</v>
      </c>
      <c r="D505">
        <v>6.45</v>
      </c>
      <c r="E505">
        <f t="shared" si="40"/>
        <v>87.905771428571441</v>
      </c>
      <c r="F505" s="132">
        <f t="shared" si="37"/>
        <v>0.63316842430990661</v>
      </c>
      <c r="G505" s="132"/>
      <c r="H505" s="132"/>
      <c r="J505">
        <v>0</v>
      </c>
      <c r="K505">
        <f t="shared" si="34"/>
        <v>0</v>
      </c>
      <c r="L505" s="131">
        <v>0</v>
      </c>
    </row>
    <row r="506" spans="1:12" x14ac:dyDescent="0.3">
      <c r="A506">
        <v>143</v>
      </c>
      <c r="D506">
        <v>6.28</v>
      </c>
      <c r="E506">
        <f t="shared" si="40"/>
        <v>86.220537142857154</v>
      </c>
      <c r="F506" s="132">
        <f t="shared" si="37"/>
        <v>0.63784132651194991</v>
      </c>
      <c r="G506" s="132"/>
      <c r="H506" s="132"/>
      <c r="J506">
        <v>0</v>
      </c>
      <c r="K506">
        <f t="shared" si="34"/>
        <v>0</v>
      </c>
      <c r="L506" s="131">
        <v>0</v>
      </c>
    </row>
    <row r="507" spans="1:12" x14ac:dyDescent="0.3">
      <c r="A507">
        <v>144</v>
      </c>
      <c r="D507">
        <v>6.11</v>
      </c>
      <c r="E507">
        <f t="shared" si="40"/>
        <v>84.535302857142867</v>
      </c>
      <c r="F507" s="132">
        <f t="shared" si="37"/>
        <v>0.64277425927842746</v>
      </c>
      <c r="G507" s="132"/>
      <c r="H507" s="132"/>
      <c r="J507">
        <v>0</v>
      </c>
      <c r="K507">
        <f t="shared" si="34"/>
        <v>0</v>
      </c>
      <c r="L507" s="131">
        <v>0</v>
      </c>
    </row>
    <row r="508" spans="1:12" x14ac:dyDescent="0.3">
      <c r="A508">
        <v>145</v>
      </c>
      <c r="D508">
        <v>5.98</v>
      </c>
      <c r="E508">
        <f t="shared" si="40"/>
        <v>83.246594285714295</v>
      </c>
      <c r="F508" s="132">
        <f t="shared" si="37"/>
        <v>0.64673574492721009</v>
      </c>
      <c r="G508" s="132"/>
      <c r="H508" s="132"/>
      <c r="J508">
        <v>0</v>
      </c>
      <c r="K508">
        <f t="shared" si="34"/>
        <v>0</v>
      </c>
      <c r="L508" s="131">
        <v>0</v>
      </c>
    </row>
    <row r="509" spans="1:12" x14ac:dyDescent="0.3">
      <c r="A509">
        <v>146</v>
      </c>
      <c r="D509">
        <v>5.85</v>
      </c>
      <c r="E509">
        <f t="shared" si="40"/>
        <v>81.957885714285709</v>
      </c>
      <c r="F509" s="132">
        <f t="shared" si="37"/>
        <v>0.6508732966048274</v>
      </c>
      <c r="G509" s="132"/>
      <c r="H509" s="132"/>
      <c r="J509">
        <v>0</v>
      </c>
      <c r="K509">
        <f t="shared" si="34"/>
        <v>0</v>
      </c>
      <c r="L509" s="131">
        <v>0</v>
      </c>
    </row>
    <row r="510" spans="1:12" x14ac:dyDescent="0.3">
      <c r="A510">
        <v>147</v>
      </c>
      <c r="D510">
        <v>5.68</v>
      </c>
      <c r="E510">
        <f t="shared" si="40"/>
        <v>80.272651428571436</v>
      </c>
      <c r="F510" s="132">
        <f t="shared" si="37"/>
        <v>0.65656971458351909</v>
      </c>
      <c r="G510" s="132"/>
      <c r="H510" s="132"/>
      <c r="J510">
        <v>0</v>
      </c>
      <c r="K510">
        <f t="shared" ref="K510:K573" si="41">$I$2+((J510-$H$2)/($H$3-$H$2))*($I$3-$I$2)</f>
        <v>0</v>
      </c>
      <c r="L510" s="131">
        <v>0</v>
      </c>
    </row>
    <row r="511" spans="1:12" x14ac:dyDescent="0.3">
      <c r="A511">
        <v>148</v>
      </c>
      <c r="D511">
        <v>5.5</v>
      </c>
      <c r="E511">
        <f t="shared" si="40"/>
        <v>78.488285714285723</v>
      </c>
      <c r="F511" s="132">
        <f t="shared" si="37"/>
        <v>0.66298503878839832</v>
      </c>
      <c r="G511" s="132"/>
      <c r="H511" s="132"/>
      <c r="J511">
        <v>0</v>
      </c>
      <c r="K511">
        <f t="shared" si="41"/>
        <v>0</v>
      </c>
      <c r="L511" s="131">
        <v>0</v>
      </c>
    </row>
    <row r="512" spans="1:12" x14ac:dyDescent="0.3">
      <c r="A512">
        <v>149</v>
      </c>
      <c r="D512">
        <v>5.35</v>
      </c>
      <c r="E512">
        <f t="shared" si="40"/>
        <v>77.001314285714287</v>
      </c>
      <c r="F512" s="132">
        <f t="shared" si="37"/>
        <v>0.66866090194785543</v>
      </c>
      <c r="G512" s="132"/>
      <c r="H512" s="132"/>
      <c r="J512">
        <v>0</v>
      </c>
      <c r="K512">
        <f t="shared" si="41"/>
        <v>0</v>
      </c>
      <c r="L512" s="131">
        <v>0</v>
      </c>
    </row>
    <row r="513" spans="1:12" x14ac:dyDescent="0.3">
      <c r="A513">
        <v>150</v>
      </c>
      <c r="D513">
        <v>5.2</v>
      </c>
      <c r="E513">
        <f t="shared" ref="E513:E526" si="42">$C$4+((D513-$B$4)/($B$5-$B$4))*($C$5-$C$4)</f>
        <v>75.391600000000011</v>
      </c>
      <c r="F513" s="132">
        <f t="shared" si="37"/>
        <v>0.67356760305285901</v>
      </c>
      <c r="G513" s="132"/>
      <c r="H513" s="132"/>
      <c r="J513">
        <v>0</v>
      </c>
      <c r="K513">
        <f t="shared" si="41"/>
        <v>0</v>
      </c>
      <c r="L513" s="131">
        <v>0</v>
      </c>
    </row>
    <row r="514" spans="1:12" x14ac:dyDescent="0.3">
      <c r="A514">
        <v>151</v>
      </c>
      <c r="D514">
        <v>5.0599999999999996</v>
      </c>
      <c r="E514">
        <f t="shared" si="42"/>
        <v>73.660079999999994</v>
      </c>
      <c r="F514" s="132">
        <f t="shared" si="37"/>
        <v>0.67630600446388478</v>
      </c>
      <c r="G514" s="132"/>
      <c r="H514" s="132"/>
      <c r="J514">
        <v>0</v>
      </c>
      <c r="K514">
        <f t="shared" si="41"/>
        <v>0</v>
      </c>
      <c r="L514" s="131">
        <v>0</v>
      </c>
    </row>
    <row r="515" spans="1:12" x14ac:dyDescent="0.3">
      <c r="A515">
        <v>152</v>
      </c>
      <c r="D515">
        <v>4.91</v>
      </c>
      <c r="E515">
        <f t="shared" si="42"/>
        <v>71.804880000000011</v>
      </c>
      <c r="F515" s="132">
        <f t="shared" si="37"/>
        <v>0.67941329730735367</v>
      </c>
      <c r="G515" s="132"/>
      <c r="H515" s="132"/>
      <c r="J515">
        <v>0</v>
      </c>
      <c r="K515">
        <f t="shared" si="41"/>
        <v>0</v>
      </c>
      <c r="L515" s="131">
        <v>0</v>
      </c>
    </row>
    <row r="516" spans="1:12" x14ac:dyDescent="0.3">
      <c r="A516">
        <v>153</v>
      </c>
      <c r="D516">
        <v>4.79</v>
      </c>
      <c r="E516">
        <f t="shared" si="42"/>
        <v>70.320720000000009</v>
      </c>
      <c r="F516" s="132">
        <f t="shared" si="37"/>
        <v>0.68203925167694879</v>
      </c>
      <c r="G516" s="132"/>
      <c r="H516" s="132"/>
      <c r="J516">
        <v>0</v>
      </c>
      <c r="K516">
        <f t="shared" si="41"/>
        <v>0</v>
      </c>
      <c r="L516" s="131">
        <v>0</v>
      </c>
    </row>
    <row r="517" spans="1:12" x14ac:dyDescent="0.3">
      <c r="A517">
        <v>154</v>
      </c>
      <c r="D517">
        <v>4.66</v>
      </c>
      <c r="E517">
        <f t="shared" si="42"/>
        <v>68.712880000000013</v>
      </c>
      <c r="F517" s="132">
        <f t="shared" si="37"/>
        <v>0.68503665273938208</v>
      </c>
      <c r="G517" s="132"/>
      <c r="H517" s="132"/>
      <c r="J517">
        <v>0</v>
      </c>
      <c r="K517">
        <f t="shared" si="41"/>
        <v>0</v>
      </c>
      <c r="L517" s="131">
        <v>0</v>
      </c>
    </row>
    <row r="518" spans="1:12" x14ac:dyDescent="0.3">
      <c r="A518">
        <v>155</v>
      </c>
      <c r="D518">
        <v>4.53</v>
      </c>
      <c r="E518">
        <f t="shared" si="42"/>
        <v>67.105040000000002</v>
      </c>
      <c r="F518" s="132">
        <f t="shared" si="37"/>
        <v>0.68820609006588407</v>
      </c>
      <c r="G518" s="132"/>
      <c r="H518" s="132"/>
      <c r="J518">
        <v>0</v>
      </c>
      <c r="K518">
        <f t="shared" si="41"/>
        <v>0</v>
      </c>
      <c r="L518" s="131">
        <v>0</v>
      </c>
    </row>
    <row r="519" spans="1:12" x14ac:dyDescent="0.3">
      <c r="A519">
        <v>156</v>
      </c>
      <c r="D519">
        <v>4.4000000000000004</v>
      </c>
      <c r="E519">
        <f t="shared" si="42"/>
        <v>65.497200000000007</v>
      </c>
      <c r="F519" s="132">
        <f t="shared" ref="F519:F582" si="43">(E519/1000)/((2*PI()*($H$12/1000)*(D519/1000))*SQRT((2*$I$13)/($I$14)))</f>
        <v>0.69156281232531591</v>
      </c>
      <c r="G519" s="132"/>
      <c r="H519" s="132"/>
      <c r="J519">
        <v>0</v>
      </c>
      <c r="K519">
        <f t="shared" si="41"/>
        <v>0</v>
      </c>
      <c r="L519" s="131">
        <v>0</v>
      </c>
    </row>
    <row r="520" spans="1:12" x14ac:dyDescent="0.3">
      <c r="A520">
        <v>157</v>
      </c>
      <c r="D520">
        <v>4.28</v>
      </c>
      <c r="E520">
        <f t="shared" si="42"/>
        <v>64.013040000000004</v>
      </c>
      <c r="F520" s="132">
        <f t="shared" si="43"/>
        <v>0.69484231308057687</v>
      </c>
      <c r="G520" s="132"/>
      <c r="H520" s="132"/>
      <c r="J520">
        <v>0</v>
      </c>
      <c r="K520">
        <f t="shared" si="41"/>
        <v>0</v>
      </c>
      <c r="L520" s="131">
        <v>0</v>
      </c>
    </row>
    <row r="521" spans="1:12" x14ac:dyDescent="0.3">
      <c r="A521">
        <v>158</v>
      </c>
      <c r="D521">
        <v>4.1500000000000004</v>
      </c>
      <c r="E521">
        <f t="shared" si="42"/>
        <v>62.405200000000008</v>
      </c>
      <c r="F521" s="132">
        <f t="shared" si="43"/>
        <v>0.69860912920910945</v>
      </c>
      <c r="G521" s="132"/>
      <c r="H521" s="132"/>
      <c r="J521">
        <v>0</v>
      </c>
      <c r="K521">
        <f t="shared" si="41"/>
        <v>0</v>
      </c>
      <c r="L521" s="131">
        <v>0</v>
      </c>
    </row>
    <row r="522" spans="1:12" x14ac:dyDescent="0.3">
      <c r="A522">
        <v>159</v>
      </c>
      <c r="D522">
        <v>4.04</v>
      </c>
      <c r="E522">
        <f t="shared" si="42"/>
        <v>61.044720000000005</v>
      </c>
      <c r="F522" s="132">
        <f t="shared" si="43"/>
        <v>0.70198578007223422</v>
      </c>
      <c r="G522" s="132"/>
      <c r="H522" s="132"/>
      <c r="J522">
        <v>0</v>
      </c>
      <c r="K522">
        <f t="shared" si="41"/>
        <v>0</v>
      </c>
      <c r="L522" s="131">
        <v>0</v>
      </c>
    </row>
    <row r="523" spans="1:12" x14ac:dyDescent="0.3">
      <c r="A523">
        <v>160</v>
      </c>
      <c r="D523">
        <v>3.92</v>
      </c>
      <c r="E523">
        <f t="shared" si="42"/>
        <v>59.560560000000002</v>
      </c>
      <c r="F523" s="132">
        <f t="shared" si="43"/>
        <v>0.70588552990951658</v>
      </c>
      <c r="G523" s="132"/>
      <c r="H523" s="132"/>
      <c r="J523">
        <v>0</v>
      </c>
      <c r="K523">
        <f t="shared" si="41"/>
        <v>0</v>
      </c>
      <c r="L523" s="131">
        <v>0</v>
      </c>
    </row>
    <row r="524" spans="1:12" x14ac:dyDescent="0.3">
      <c r="A524">
        <v>161</v>
      </c>
      <c r="D524">
        <v>3.8</v>
      </c>
      <c r="E524">
        <f t="shared" si="42"/>
        <v>58.0764</v>
      </c>
      <c r="F524" s="132">
        <f t="shared" si="43"/>
        <v>0.71003157973652176</v>
      </c>
      <c r="G524" s="132"/>
      <c r="H524" s="132"/>
      <c r="J524">
        <v>0</v>
      </c>
      <c r="K524">
        <f t="shared" si="41"/>
        <v>0</v>
      </c>
      <c r="L524" s="131">
        <v>0</v>
      </c>
    </row>
    <row r="525" spans="1:12" x14ac:dyDescent="0.3">
      <c r="A525">
        <v>162</v>
      </c>
      <c r="D525">
        <v>3.68</v>
      </c>
      <c r="E525">
        <f t="shared" si="42"/>
        <v>56.592240000000004</v>
      </c>
      <c r="F525" s="132">
        <f t="shared" si="43"/>
        <v>0.71444802411746255</v>
      </c>
      <c r="G525" s="132"/>
      <c r="H525" s="132"/>
      <c r="J525">
        <v>0</v>
      </c>
      <c r="K525">
        <f t="shared" si="41"/>
        <v>0</v>
      </c>
      <c r="L525" s="131">
        <v>0</v>
      </c>
    </row>
    <row r="526" spans="1:12" x14ac:dyDescent="0.3">
      <c r="A526">
        <v>163</v>
      </c>
      <c r="D526">
        <v>3.56</v>
      </c>
      <c r="E526">
        <f t="shared" si="42"/>
        <v>55.108080000000001</v>
      </c>
      <c r="F526" s="132">
        <f t="shared" si="43"/>
        <v>0.71916220632183714</v>
      </c>
      <c r="G526" s="132"/>
      <c r="H526" s="132"/>
      <c r="J526">
        <v>0</v>
      </c>
      <c r="K526">
        <f t="shared" si="41"/>
        <v>0</v>
      </c>
      <c r="L526" s="131">
        <v>0</v>
      </c>
    </row>
    <row r="527" spans="1:12" x14ac:dyDescent="0.3">
      <c r="A527">
        <v>164</v>
      </c>
      <c r="D527">
        <v>3.44</v>
      </c>
      <c r="E527">
        <f t="shared" ref="E527:E547" si="44">$C$3+((D527-$B$3)/($B$4-$B$3))*($C$4-$C$3)</f>
        <v>53.520788571428568</v>
      </c>
      <c r="F527" s="132">
        <f t="shared" si="43"/>
        <v>0.72281246761903739</v>
      </c>
      <c r="G527" s="132"/>
      <c r="H527" s="132"/>
      <c r="J527">
        <v>0</v>
      </c>
      <c r="K527">
        <f t="shared" si="41"/>
        <v>0</v>
      </c>
      <c r="L527" s="131">
        <v>0</v>
      </c>
    </row>
    <row r="528" spans="1:12" x14ac:dyDescent="0.3">
      <c r="A528">
        <v>165</v>
      </c>
      <c r="D528">
        <v>3.34</v>
      </c>
      <c r="E528">
        <f t="shared" si="44"/>
        <v>52.112102857142858</v>
      </c>
      <c r="F528" s="132">
        <f t="shared" si="43"/>
        <v>0.72485928362909291</v>
      </c>
      <c r="G528" s="132"/>
      <c r="H528" s="132"/>
      <c r="J528">
        <v>0</v>
      </c>
      <c r="K528">
        <f t="shared" si="41"/>
        <v>0</v>
      </c>
      <c r="L528" s="131">
        <v>0</v>
      </c>
    </row>
    <row r="529" spans="1:12" x14ac:dyDescent="0.3">
      <c r="A529">
        <v>166</v>
      </c>
      <c r="D529">
        <v>3.25</v>
      </c>
      <c r="E529">
        <f t="shared" si="44"/>
        <v>50.844285714285718</v>
      </c>
      <c r="F529" s="132">
        <f t="shared" si="43"/>
        <v>0.72680911204974874</v>
      </c>
      <c r="G529" s="132"/>
      <c r="H529" s="132"/>
      <c r="J529">
        <v>0</v>
      </c>
      <c r="K529">
        <f t="shared" si="41"/>
        <v>0</v>
      </c>
      <c r="L529" s="131">
        <v>0</v>
      </c>
    </row>
    <row r="530" spans="1:12" x14ac:dyDescent="0.3">
      <c r="A530">
        <v>167</v>
      </c>
      <c r="D530">
        <v>3.13</v>
      </c>
      <c r="E530">
        <f t="shared" si="44"/>
        <v>49.153862857142855</v>
      </c>
      <c r="F530" s="132">
        <f t="shared" si="43"/>
        <v>0.72958330882290745</v>
      </c>
      <c r="G530" s="132"/>
      <c r="H530" s="132"/>
      <c r="J530">
        <v>0</v>
      </c>
      <c r="K530">
        <f t="shared" si="41"/>
        <v>0</v>
      </c>
      <c r="L530" s="131">
        <v>0</v>
      </c>
    </row>
    <row r="531" spans="1:12" x14ac:dyDescent="0.3">
      <c r="A531">
        <v>168</v>
      </c>
      <c r="D531">
        <v>3.02</v>
      </c>
      <c r="E531">
        <f t="shared" si="44"/>
        <v>47.604308571428575</v>
      </c>
      <c r="F531" s="132">
        <f t="shared" si="43"/>
        <v>0.73231999576110918</v>
      </c>
      <c r="G531" s="132"/>
      <c r="H531" s="132"/>
      <c r="J531">
        <v>0</v>
      </c>
      <c r="K531">
        <f t="shared" si="41"/>
        <v>0</v>
      </c>
      <c r="L531" s="131">
        <v>0</v>
      </c>
    </row>
    <row r="532" spans="1:12" x14ac:dyDescent="0.3">
      <c r="A532">
        <v>169</v>
      </c>
      <c r="D532">
        <v>2.93</v>
      </c>
      <c r="E532">
        <f t="shared" si="44"/>
        <v>46.336491428571435</v>
      </c>
      <c r="F532" s="132">
        <f t="shared" si="43"/>
        <v>0.73471194335804202</v>
      </c>
      <c r="G532" s="132"/>
      <c r="H532" s="132"/>
      <c r="J532">
        <v>0</v>
      </c>
      <c r="K532">
        <f t="shared" si="41"/>
        <v>0</v>
      </c>
      <c r="L532" s="131">
        <v>0</v>
      </c>
    </row>
    <row r="533" spans="1:12" x14ac:dyDescent="0.3">
      <c r="A533">
        <v>170</v>
      </c>
      <c r="D533">
        <v>2.85</v>
      </c>
      <c r="E533">
        <f t="shared" si="44"/>
        <v>45.209542857142857</v>
      </c>
      <c r="F533" s="132">
        <f t="shared" si="43"/>
        <v>0.73696494351172204</v>
      </c>
      <c r="G533" s="132"/>
      <c r="H533" s="132"/>
      <c r="J533">
        <v>0</v>
      </c>
      <c r="K533">
        <f t="shared" si="41"/>
        <v>0</v>
      </c>
      <c r="L533" s="131">
        <v>0</v>
      </c>
    </row>
    <row r="534" spans="1:12" x14ac:dyDescent="0.3">
      <c r="A534">
        <v>171</v>
      </c>
      <c r="D534">
        <v>2.77</v>
      </c>
      <c r="E534">
        <f t="shared" si="44"/>
        <v>44.082594285714286</v>
      </c>
      <c r="F534" s="132">
        <f t="shared" si="43"/>
        <v>0.73934808085839465</v>
      </c>
      <c r="G534" s="132"/>
      <c r="H534" s="132"/>
      <c r="J534">
        <v>0</v>
      </c>
      <c r="K534">
        <f t="shared" si="41"/>
        <v>0</v>
      </c>
      <c r="L534" s="131">
        <v>0</v>
      </c>
    </row>
    <row r="535" spans="1:12" x14ac:dyDescent="0.3">
      <c r="A535">
        <v>172</v>
      </c>
      <c r="D535">
        <v>2.7</v>
      </c>
      <c r="E535">
        <f t="shared" si="44"/>
        <v>43.096514285714285</v>
      </c>
      <c r="F535" s="132">
        <f t="shared" si="43"/>
        <v>0.74154917299108514</v>
      </c>
      <c r="G535" s="132"/>
      <c r="H535" s="132"/>
      <c r="J535">
        <v>0</v>
      </c>
      <c r="K535">
        <f t="shared" si="41"/>
        <v>0</v>
      </c>
      <c r="L535" s="131">
        <v>0</v>
      </c>
    </row>
    <row r="536" spans="1:12" x14ac:dyDescent="0.3">
      <c r="A536">
        <v>173</v>
      </c>
      <c r="D536">
        <v>2.61</v>
      </c>
      <c r="E536">
        <f t="shared" si="44"/>
        <v>41.828697142857138</v>
      </c>
      <c r="F536" s="132">
        <f t="shared" si="43"/>
        <v>0.7445526336844609</v>
      </c>
      <c r="G536" s="132"/>
      <c r="H536" s="132"/>
      <c r="J536">
        <v>0</v>
      </c>
      <c r="K536">
        <f t="shared" si="41"/>
        <v>0</v>
      </c>
      <c r="L536" s="131">
        <v>0</v>
      </c>
    </row>
    <row r="537" spans="1:12" x14ac:dyDescent="0.3">
      <c r="A537">
        <v>174</v>
      </c>
      <c r="D537">
        <v>2.52</v>
      </c>
      <c r="E537">
        <f t="shared" si="44"/>
        <v>40.560879999999997</v>
      </c>
      <c r="F537" s="132">
        <f t="shared" si="43"/>
        <v>0.74777062728450627</v>
      </c>
      <c r="G537" s="132"/>
      <c r="H537" s="132"/>
      <c r="J537">
        <v>0</v>
      </c>
      <c r="K537">
        <f t="shared" si="41"/>
        <v>0</v>
      </c>
      <c r="L537" s="131">
        <v>0</v>
      </c>
    </row>
    <row r="538" spans="1:12" x14ac:dyDescent="0.3">
      <c r="A538">
        <v>175</v>
      </c>
      <c r="D538">
        <v>2.42</v>
      </c>
      <c r="E538">
        <f t="shared" si="44"/>
        <v>39.152194285714288</v>
      </c>
      <c r="F538" s="132">
        <f t="shared" si="43"/>
        <v>0.75162690060687498</v>
      </c>
      <c r="G538" s="132"/>
      <c r="H538" s="132"/>
      <c r="J538">
        <v>0</v>
      </c>
      <c r="K538">
        <f t="shared" si="41"/>
        <v>0</v>
      </c>
      <c r="L538" s="131">
        <v>0</v>
      </c>
    </row>
    <row r="539" spans="1:12" x14ac:dyDescent="0.3">
      <c r="A539">
        <v>176</v>
      </c>
      <c r="D539">
        <v>2.3199999999999998</v>
      </c>
      <c r="E539">
        <f t="shared" si="44"/>
        <v>37.743508571428571</v>
      </c>
      <c r="F539" s="132">
        <f t="shared" si="43"/>
        <v>0.75581561128462005</v>
      </c>
      <c r="G539" s="132"/>
      <c r="H539" s="132"/>
      <c r="J539">
        <v>0</v>
      </c>
      <c r="K539">
        <f t="shared" si="41"/>
        <v>0</v>
      </c>
      <c r="L539" s="131">
        <v>0</v>
      </c>
    </row>
    <row r="540" spans="1:12" x14ac:dyDescent="0.3">
      <c r="A540">
        <v>177</v>
      </c>
      <c r="D540">
        <v>2.25</v>
      </c>
      <c r="E540">
        <f t="shared" si="44"/>
        <v>36.757428571428569</v>
      </c>
      <c r="F540" s="132">
        <f t="shared" si="43"/>
        <v>0.75896924501266461</v>
      </c>
      <c r="G540" s="132"/>
      <c r="H540" s="132"/>
      <c r="J540">
        <v>0</v>
      </c>
      <c r="K540">
        <f t="shared" si="41"/>
        <v>0</v>
      </c>
      <c r="L540" s="131">
        <v>0</v>
      </c>
    </row>
    <row r="541" spans="1:12" x14ac:dyDescent="0.3">
      <c r="A541">
        <v>178</v>
      </c>
      <c r="D541">
        <v>2.1800000000000002</v>
      </c>
      <c r="E541">
        <f t="shared" si="44"/>
        <v>35.771348571428575</v>
      </c>
      <c r="F541" s="132">
        <f t="shared" si="43"/>
        <v>0.76232540567737261</v>
      </c>
      <c r="G541" s="132"/>
      <c r="H541" s="132"/>
      <c r="J541">
        <v>0</v>
      </c>
      <c r="K541">
        <f t="shared" si="41"/>
        <v>0</v>
      </c>
      <c r="L541" s="131">
        <v>0</v>
      </c>
    </row>
    <row r="542" spans="1:12" x14ac:dyDescent="0.3">
      <c r="A542">
        <v>179</v>
      </c>
      <c r="D542">
        <v>2.11</v>
      </c>
      <c r="E542">
        <f t="shared" si="44"/>
        <v>34.785268571428567</v>
      </c>
      <c r="F542" s="132">
        <f t="shared" si="43"/>
        <v>0.76590424998808015</v>
      </c>
      <c r="G542" s="132"/>
      <c r="H542" s="132"/>
      <c r="J542">
        <v>0</v>
      </c>
      <c r="K542">
        <f t="shared" si="41"/>
        <v>0</v>
      </c>
      <c r="L542" s="131">
        <v>0</v>
      </c>
    </row>
    <row r="543" spans="1:12" x14ac:dyDescent="0.3">
      <c r="A543">
        <v>180</v>
      </c>
      <c r="D543">
        <v>2.0499999999999998</v>
      </c>
      <c r="E543">
        <f t="shared" si="44"/>
        <v>33.940057142857142</v>
      </c>
      <c r="F543" s="132">
        <f t="shared" si="43"/>
        <v>0.76916636034236985</v>
      </c>
      <c r="G543" s="132"/>
      <c r="H543" s="132"/>
      <c r="J543">
        <v>0</v>
      </c>
      <c r="K543">
        <f t="shared" si="41"/>
        <v>0</v>
      </c>
      <c r="L543" s="131">
        <v>0</v>
      </c>
    </row>
    <row r="544" spans="1:12" x14ac:dyDescent="0.3">
      <c r="A544">
        <v>181</v>
      </c>
      <c r="D544">
        <v>1.97</v>
      </c>
      <c r="E544">
        <f t="shared" si="44"/>
        <v>32.813108571428572</v>
      </c>
      <c r="F544" s="132">
        <f t="shared" si="43"/>
        <v>0.77382494094984933</v>
      </c>
      <c r="G544" s="132"/>
      <c r="H544" s="132"/>
      <c r="J544">
        <v>0</v>
      </c>
      <c r="K544">
        <f t="shared" si="41"/>
        <v>0</v>
      </c>
      <c r="L544" s="131">
        <v>0</v>
      </c>
    </row>
    <row r="545" spans="1:12" x14ac:dyDescent="0.3">
      <c r="A545">
        <v>182</v>
      </c>
      <c r="D545">
        <v>1.89</v>
      </c>
      <c r="E545">
        <f t="shared" si="44"/>
        <v>31.686159999999997</v>
      </c>
      <c r="F545" s="132">
        <f t="shared" si="43"/>
        <v>0.77887789875161262</v>
      </c>
      <c r="G545" s="132"/>
      <c r="H545" s="132"/>
      <c r="J545">
        <v>0</v>
      </c>
      <c r="K545">
        <f t="shared" si="41"/>
        <v>0</v>
      </c>
      <c r="L545" s="131">
        <v>0</v>
      </c>
    </row>
    <row r="546" spans="1:12" x14ac:dyDescent="0.3">
      <c r="A546">
        <v>183</v>
      </c>
      <c r="D546">
        <v>1.82</v>
      </c>
      <c r="E546">
        <f t="shared" si="44"/>
        <v>30.70008</v>
      </c>
      <c r="F546" s="132">
        <f t="shared" si="43"/>
        <v>0.78366363282347529</v>
      </c>
      <c r="G546" s="132"/>
      <c r="H546" s="132"/>
      <c r="J546">
        <v>0</v>
      </c>
      <c r="K546">
        <f t="shared" si="41"/>
        <v>0</v>
      </c>
      <c r="L546" s="131">
        <v>0</v>
      </c>
    </row>
    <row r="547" spans="1:12" x14ac:dyDescent="0.3">
      <c r="A547">
        <v>184</v>
      </c>
      <c r="D547">
        <v>1.75</v>
      </c>
      <c r="E547">
        <f t="shared" si="44"/>
        <v>29.713999999999999</v>
      </c>
      <c r="F547" s="132">
        <f t="shared" si="43"/>
        <v>0.78883222562108668</v>
      </c>
      <c r="G547" s="132"/>
      <c r="H547" s="132"/>
      <c r="J547">
        <v>0</v>
      </c>
      <c r="K547">
        <f t="shared" si="41"/>
        <v>0</v>
      </c>
      <c r="L547" s="131">
        <v>0</v>
      </c>
    </row>
    <row r="548" spans="1:12" x14ac:dyDescent="0.3">
      <c r="A548">
        <v>185</v>
      </c>
      <c r="D548">
        <v>1.68</v>
      </c>
      <c r="E548">
        <f t="shared" ref="E548:E579" si="45">$C$2+((D548-$B$2)/($B$3-$B$2))*($C$3-$C$2)</f>
        <v>28.525439999999996</v>
      </c>
      <c r="F548" s="132">
        <f t="shared" si="43"/>
        <v>0.78883222562108679</v>
      </c>
      <c r="G548" s="132"/>
      <c r="H548" s="132"/>
      <c r="J548">
        <v>0</v>
      </c>
      <c r="K548">
        <f t="shared" si="41"/>
        <v>0</v>
      </c>
      <c r="L548" s="131">
        <v>0</v>
      </c>
    </row>
    <row r="549" spans="1:12" x14ac:dyDescent="0.3">
      <c r="A549">
        <v>186</v>
      </c>
      <c r="D549">
        <v>1.62</v>
      </c>
      <c r="E549">
        <f t="shared" si="45"/>
        <v>27.506674285714286</v>
      </c>
      <c r="F549" s="132">
        <f t="shared" si="43"/>
        <v>0.78883222562108668</v>
      </c>
      <c r="G549" s="132"/>
      <c r="H549" s="132"/>
      <c r="J549">
        <v>0</v>
      </c>
      <c r="K549">
        <f t="shared" si="41"/>
        <v>0</v>
      </c>
      <c r="L549" s="131">
        <v>0</v>
      </c>
    </row>
    <row r="550" spans="1:12" x14ac:dyDescent="0.3">
      <c r="A550">
        <v>187</v>
      </c>
      <c r="D550">
        <v>1.55</v>
      </c>
      <c r="E550">
        <f t="shared" si="45"/>
        <v>26.318114285714287</v>
      </c>
      <c r="F550" s="132">
        <f t="shared" si="43"/>
        <v>0.78883222562108679</v>
      </c>
      <c r="G550" s="132"/>
      <c r="H550" s="132"/>
      <c r="J550">
        <v>0</v>
      </c>
      <c r="K550">
        <f t="shared" si="41"/>
        <v>0</v>
      </c>
      <c r="L550" s="131">
        <v>0</v>
      </c>
    </row>
    <row r="551" spans="1:12" x14ac:dyDescent="0.3">
      <c r="A551">
        <v>188</v>
      </c>
      <c r="D551">
        <v>1.49</v>
      </c>
      <c r="E551">
        <f t="shared" si="45"/>
        <v>25.29934857142857</v>
      </c>
      <c r="F551" s="132">
        <f t="shared" si="43"/>
        <v>0.78883222562108679</v>
      </c>
      <c r="G551" s="132"/>
      <c r="H551" s="132"/>
      <c r="J551">
        <v>0</v>
      </c>
      <c r="K551">
        <f t="shared" si="41"/>
        <v>0</v>
      </c>
      <c r="L551" s="131">
        <v>0</v>
      </c>
    </row>
    <row r="552" spans="1:12" x14ac:dyDescent="0.3">
      <c r="A552">
        <v>189</v>
      </c>
      <c r="D552">
        <v>1.43</v>
      </c>
      <c r="E552">
        <f t="shared" si="45"/>
        <v>24.280582857142853</v>
      </c>
      <c r="F552" s="132">
        <f t="shared" si="43"/>
        <v>0.78883222562108679</v>
      </c>
      <c r="G552" s="132"/>
      <c r="H552" s="132"/>
      <c r="J552">
        <v>0</v>
      </c>
      <c r="K552">
        <f t="shared" si="41"/>
        <v>0</v>
      </c>
      <c r="L552" s="131">
        <v>0</v>
      </c>
    </row>
    <row r="553" spans="1:12" x14ac:dyDescent="0.3">
      <c r="A553">
        <v>190</v>
      </c>
      <c r="D553">
        <v>1.38</v>
      </c>
      <c r="E553">
        <f t="shared" si="45"/>
        <v>23.431611428571426</v>
      </c>
      <c r="F553" s="132">
        <f t="shared" si="43"/>
        <v>0.78883222562108668</v>
      </c>
      <c r="G553" s="132"/>
      <c r="H553" s="132"/>
      <c r="J553">
        <v>0</v>
      </c>
      <c r="K553">
        <f t="shared" si="41"/>
        <v>0</v>
      </c>
      <c r="L553" s="131">
        <v>0</v>
      </c>
    </row>
    <row r="554" spans="1:12" x14ac:dyDescent="0.3">
      <c r="A554">
        <v>191</v>
      </c>
      <c r="D554">
        <v>1.32</v>
      </c>
      <c r="E554">
        <f t="shared" si="45"/>
        <v>22.412845714285716</v>
      </c>
      <c r="F554" s="132">
        <f>(E554/1000)/((2*PI()*($H$12/1000)*(D554/1000))*SQRT((2*$I$13)/($I$14)))</f>
        <v>0.78883222562108668</v>
      </c>
      <c r="G554" s="132"/>
      <c r="H554" s="132"/>
      <c r="J554">
        <v>0</v>
      </c>
      <c r="K554">
        <f t="shared" si="41"/>
        <v>0</v>
      </c>
      <c r="L554" s="131">
        <v>0</v>
      </c>
    </row>
    <row r="555" spans="1:12" x14ac:dyDescent="0.3">
      <c r="A555">
        <v>192</v>
      </c>
      <c r="D555">
        <v>1.26</v>
      </c>
      <c r="E555">
        <f t="shared" si="45"/>
        <v>21.394079999999999</v>
      </c>
      <c r="F555" s="132">
        <f t="shared" si="43"/>
        <v>0.78883222562108657</v>
      </c>
      <c r="G555" s="132"/>
      <c r="H555" s="132"/>
      <c r="J555">
        <v>0</v>
      </c>
      <c r="K555">
        <f t="shared" si="41"/>
        <v>0</v>
      </c>
      <c r="L555" s="131">
        <v>0</v>
      </c>
    </row>
    <row r="556" spans="1:12" x14ac:dyDescent="0.3">
      <c r="A556">
        <v>193</v>
      </c>
      <c r="D556">
        <v>1.21</v>
      </c>
      <c r="E556">
        <f t="shared" si="45"/>
        <v>20.545108571428571</v>
      </c>
      <c r="F556" s="132">
        <f t="shared" si="43"/>
        <v>0.78883222562108668</v>
      </c>
      <c r="G556" s="132"/>
      <c r="H556" s="132"/>
      <c r="J556">
        <v>0</v>
      </c>
      <c r="K556">
        <f t="shared" si="41"/>
        <v>0</v>
      </c>
      <c r="L556" s="131">
        <v>0</v>
      </c>
    </row>
    <row r="557" spans="1:12" x14ac:dyDescent="0.3">
      <c r="A557">
        <v>194</v>
      </c>
      <c r="D557">
        <v>1.1599999999999999</v>
      </c>
      <c r="E557">
        <f t="shared" si="45"/>
        <v>19.69613714285714</v>
      </c>
      <c r="F557" s="132">
        <f t="shared" si="43"/>
        <v>0.78883222562108646</v>
      </c>
      <c r="G557" s="132"/>
      <c r="H557" s="132"/>
      <c r="J557">
        <v>0</v>
      </c>
      <c r="K557">
        <f t="shared" si="41"/>
        <v>0</v>
      </c>
      <c r="L557" s="131">
        <v>0</v>
      </c>
    </row>
    <row r="558" spans="1:12" x14ac:dyDescent="0.3">
      <c r="A558">
        <v>195</v>
      </c>
      <c r="D558">
        <v>1.1100000000000001</v>
      </c>
      <c r="E558">
        <f t="shared" si="45"/>
        <v>18.847165714285715</v>
      </c>
      <c r="F558" s="132">
        <f t="shared" si="43"/>
        <v>0.78883222562108679</v>
      </c>
      <c r="G558" s="132"/>
      <c r="H558" s="132"/>
      <c r="J558">
        <v>0</v>
      </c>
      <c r="K558">
        <f t="shared" si="41"/>
        <v>0</v>
      </c>
      <c r="L558" s="131">
        <v>0</v>
      </c>
    </row>
    <row r="559" spans="1:12" x14ac:dyDescent="0.3">
      <c r="A559">
        <v>196</v>
      </c>
      <c r="D559">
        <v>1.06</v>
      </c>
      <c r="E559">
        <f t="shared" si="45"/>
        <v>17.998194285714288</v>
      </c>
      <c r="F559" s="132">
        <f t="shared" si="43"/>
        <v>0.7888322256210869</v>
      </c>
      <c r="G559" s="132"/>
      <c r="H559" s="132"/>
      <c r="J559">
        <v>0</v>
      </c>
      <c r="K559">
        <f t="shared" si="41"/>
        <v>0</v>
      </c>
      <c r="L559" s="131">
        <v>0</v>
      </c>
    </row>
    <row r="560" spans="1:12" x14ac:dyDescent="0.3">
      <c r="A560">
        <v>197</v>
      </c>
      <c r="D560">
        <v>1.01</v>
      </c>
      <c r="E560">
        <f t="shared" si="45"/>
        <v>17.149222857142856</v>
      </c>
      <c r="F560" s="132">
        <f t="shared" si="43"/>
        <v>0.78883222562108668</v>
      </c>
      <c r="G560" s="132"/>
      <c r="H560" s="132"/>
      <c r="J560">
        <v>0</v>
      </c>
      <c r="K560">
        <f t="shared" si="41"/>
        <v>0</v>
      </c>
      <c r="L560" s="131">
        <v>0</v>
      </c>
    </row>
    <row r="561" spans="1:12" x14ac:dyDescent="0.3">
      <c r="A561">
        <v>198</v>
      </c>
      <c r="D561">
        <v>0.97</v>
      </c>
      <c r="E561">
        <f t="shared" si="45"/>
        <v>16.470045714285714</v>
      </c>
      <c r="F561" s="132">
        <f t="shared" si="43"/>
        <v>0.78883222562108668</v>
      </c>
      <c r="G561" s="132"/>
      <c r="H561" s="132"/>
      <c r="J561">
        <v>0</v>
      </c>
      <c r="K561">
        <f t="shared" si="41"/>
        <v>0</v>
      </c>
      <c r="L561" s="131">
        <v>0</v>
      </c>
    </row>
    <row r="562" spans="1:12" x14ac:dyDescent="0.3">
      <c r="A562">
        <v>199</v>
      </c>
      <c r="D562">
        <v>0.92</v>
      </c>
      <c r="E562">
        <f t="shared" si="45"/>
        <v>15.621074285714284</v>
      </c>
      <c r="F562" s="132">
        <f t="shared" si="43"/>
        <v>0.78883222562108668</v>
      </c>
      <c r="G562" s="132"/>
      <c r="H562" s="132"/>
      <c r="J562">
        <v>0</v>
      </c>
      <c r="K562">
        <f t="shared" si="41"/>
        <v>0</v>
      </c>
      <c r="L562" s="131">
        <v>0</v>
      </c>
    </row>
    <row r="563" spans="1:12" x14ac:dyDescent="0.3">
      <c r="A563">
        <v>200</v>
      </c>
      <c r="D563">
        <v>0.88</v>
      </c>
      <c r="E563">
        <f t="shared" si="45"/>
        <v>14.941897142857144</v>
      </c>
      <c r="F563" s="132">
        <f t="shared" si="43"/>
        <v>0.78883222562108679</v>
      </c>
      <c r="G563" s="132"/>
      <c r="H563" s="132"/>
      <c r="J563">
        <v>0</v>
      </c>
      <c r="K563">
        <f t="shared" si="41"/>
        <v>0</v>
      </c>
      <c r="L563" s="131">
        <v>0</v>
      </c>
    </row>
    <row r="564" spans="1:12" x14ac:dyDescent="0.3">
      <c r="A564">
        <v>201</v>
      </c>
      <c r="D564">
        <v>0.84</v>
      </c>
      <c r="E564">
        <f t="shared" si="45"/>
        <v>14.262719999999998</v>
      </c>
      <c r="F564" s="132">
        <f t="shared" si="43"/>
        <v>0.78883222562108679</v>
      </c>
      <c r="G564" s="132"/>
      <c r="H564" s="132"/>
      <c r="J564">
        <v>0</v>
      </c>
      <c r="K564">
        <f t="shared" si="41"/>
        <v>0</v>
      </c>
      <c r="L564" s="131">
        <v>0</v>
      </c>
    </row>
    <row r="565" spans="1:12" x14ac:dyDescent="0.3">
      <c r="A565">
        <v>202</v>
      </c>
      <c r="D565">
        <v>0.8</v>
      </c>
      <c r="E565">
        <f t="shared" si="45"/>
        <v>13.583542857142858</v>
      </c>
      <c r="F565" s="132">
        <f t="shared" si="43"/>
        <v>0.78883222562108668</v>
      </c>
      <c r="G565" s="132"/>
      <c r="H565" s="132"/>
      <c r="J565">
        <v>0</v>
      </c>
      <c r="K565">
        <f t="shared" si="41"/>
        <v>0</v>
      </c>
      <c r="L565" s="131">
        <v>0</v>
      </c>
    </row>
    <row r="566" spans="1:12" x14ac:dyDescent="0.3">
      <c r="A566">
        <v>203</v>
      </c>
      <c r="D566">
        <v>0.77</v>
      </c>
      <c r="E566">
        <f t="shared" si="45"/>
        <v>13.074159999999999</v>
      </c>
      <c r="F566" s="132">
        <f t="shared" si="43"/>
        <v>0.78883222562108668</v>
      </c>
      <c r="G566" s="132"/>
      <c r="H566" s="132"/>
      <c r="J566">
        <v>0</v>
      </c>
      <c r="K566">
        <f t="shared" si="41"/>
        <v>0</v>
      </c>
      <c r="L566" s="131">
        <v>0</v>
      </c>
    </row>
    <row r="567" spans="1:12" x14ac:dyDescent="0.3">
      <c r="A567">
        <v>204</v>
      </c>
      <c r="D567">
        <v>0.74</v>
      </c>
      <c r="E567">
        <f t="shared" si="45"/>
        <v>12.564777142857142</v>
      </c>
      <c r="F567" s="132">
        <f t="shared" si="43"/>
        <v>0.78883222562108668</v>
      </c>
      <c r="G567" s="132"/>
      <c r="H567" s="132"/>
      <c r="J567">
        <v>0</v>
      </c>
      <c r="K567">
        <f t="shared" si="41"/>
        <v>0</v>
      </c>
      <c r="L567" s="131">
        <v>0</v>
      </c>
    </row>
    <row r="568" spans="1:12" x14ac:dyDescent="0.3">
      <c r="A568">
        <v>205</v>
      </c>
      <c r="D568">
        <v>0.7</v>
      </c>
      <c r="E568">
        <f t="shared" si="45"/>
        <v>11.885599999999998</v>
      </c>
      <c r="F568" s="132">
        <f t="shared" si="43"/>
        <v>0.78883222562108657</v>
      </c>
      <c r="G568" s="132"/>
      <c r="H568" s="132"/>
      <c r="J568">
        <v>0</v>
      </c>
      <c r="K568">
        <f t="shared" si="41"/>
        <v>0</v>
      </c>
      <c r="L568" s="131">
        <v>0</v>
      </c>
    </row>
    <row r="569" spans="1:12" x14ac:dyDescent="0.3">
      <c r="A569">
        <v>206</v>
      </c>
      <c r="D569">
        <v>0.67</v>
      </c>
      <c r="E569">
        <f t="shared" si="45"/>
        <v>11.376217142857143</v>
      </c>
      <c r="F569" s="132">
        <f t="shared" si="43"/>
        <v>0.78883222562108679</v>
      </c>
      <c r="G569" s="132"/>
      <c r="H569" s="132"/>
      <c r="J569">
        <v>0</v>
      </c>
      <c r="K569">
        <f t="shared" si="41"/>
        <v>0</v>
      </c>
      <c r="L569" s="131">
        <v>0</v>
      </c>
    </row>
    <row r="570" spans="1:12" x14ac:dyDescent="0.3">
      <c r="A570">
        <v>207</v>
      </c>
      <c r="D570">
        <v>0.63</v>
      </c>
      <c r="E570">
        <f t="shared" si="45"/>
        <v>10.697039999999999</v>
      </c>
      <c r="F570" s="132">
        <f t="shared" si="43"/>
        <v>0.78883222562108657</v>
      </c>
      <c r="G570" s="132"/>
      <c r="H570" s="132"/>
      <c r="J570">
        <v>0</v>
      </c>
      <c r="K570">
        <f t="shared" si="41"/>
        <v>0</v>
      </c>
      <c r="L570" s="131">
        <v>0</v>
      </c>
    </row>
    <row r="571" spans="1:12" x14ac:dyDescent="0.3">
      <c r="A571">
        <v>208</v>
      </c>
      <c r="D571">
        <v>0.6</v>
      </c>
      <c r="E571">
        <f t="shared" si="45"/>
        <v>10.187657142857143</v>
      </c>
      <c r="F571" s="132">
        <f t="shared" si="43"/>
        <v>0.78883222562108668</v>
      </c>
      <c r="G571" s="132"/>
      <c r="H571" s="132"/>
      <c r="J571">
        <v>0</v>
      </c>
      <c r="K571">
        <f t="shared" si="41"/>
        <v>0</v>
      </c>
      <c r="L571" s="131">
        <v>0</v>
      </c>
    </row>
    <row r="572" spans="1:12" x14ac:dyDescent="0.3">
      <c r="A572">
        <v>209</v>
      </c>
      <c r="D572">
        <v>0.56999999999999995</v>
      </c>
      <c r="E572">
        <f t="shared" si="45"/>
        <v>9.6782742857142843</v>
      </c>
      <c r="F572" s="132">
        <f t="shared" si="43"/>
        <v>0.78883222562108657</v>
      </c>
      <c r="G572" s="132"/>
      <c r="H572" s="132"/>
      <c r="J572">
        <v>0</v>
      </c>
      <c r="K572">
        <f t="shared" si="41"/>
        <v>0</v>
      </c>
      <c r="L572" s="131">
        <v>0</v>
      </c>
    </row>
    <row r="573" spans="1:12" x14ac:dyDescent="0.3">
      <c r="A573">
        <v>210</v>
      </c>
      <c r="D573">
        <v>0.54</v>
      </c>
      <c r="E573">
        <f t="shared" si="45"/>
        <v>9.1688914285714294</v>
      </c>
      <c r="F573" s="132">
        <f t="shared" si="43"/>
        <v>0.78883222562108668</v>
      </c>
      <c r="G573" s="132"/>
      <c r="H573" s="132"/>
      <c r="J573">
        <v>0</v>
      </c>
      <c r="K573">
        <f t="shared" si="41"/>
        <v>0</v>
      </c>
      <c r="L573" s="131">
        <v>0</v>
      </c>
    </row>
    <row r="574" spans="1:12" x14ac:dyDescent="0.3">
      <c r="A574">
        <v>211</v>
      </c>
      <c r="D574">
        <v>0.51</v>
      </c>
      <c r="E574">
        <f t="shared" si="45"/>
        <v>8.6595085714285709</v>
      </c>
      <c r="F574" s="132">
        <f t="shared" si="43"/>
        <v>0.78883222562108657</v>
      </c>
      <c r="G574" s="132"/>
      <c r="H574" s="132"/>
      <c r="J574">
        <v>0</v>
      </c>
      <c r="K574">
        <f t="shared" ref="K574:K637" si="46">$I$2+((J574-$H$2)/($H$3-$H$2))*($I$3-$I$2)</f>
        <v>0</v>
      </c>
      <c r="L574" s="131">
        <v>0</v>
      </c>
    </row>
    <row r="575" spans="1:12" x14ac:dyDescent="0.3">
      <c r="A575">
        <v>212</v>
      </c>
      <c r="D575">
        <v>0.48</v>
      </c>
      <c r="E575">
        <f t="shared" si="45"/>
        <v>8.1501257142857142</v>
      </c>
      <c r="F575" s="132">
        <f t="shared" si="43"/>
        <v>0.7888322256210869</v>
      </c>
      <c r="G575" s="132"/>
      <c r="H575" s="132"/>
      <c r="J575">
        <v>0</v>
      </c>
      <c r="K575">
        <f t="shared" si="46"/>
        <v>0</v>
      </c>
      <c r="L575" s="131">
        <v>0</v>
      </c>
    </row>
    <row r="576" spans="1:12" x14ac:dyDescent="0.3">
      <c r="A576">
        <v>213</v>
      </c>
      <c r="D576">
        <v>0.46</v>
      </c>
      <c r="E576">
        <f t="shared" si="45"/>
        <v>7.8105371428571422</v>
      </c>
      <c r="F576" s="132">
        <f t="shared" si="43"/>
        <v>0.78883222562108668</v>
      </c>
      <c r="G576" s="132"/>
      <c r="H576" s="132"/>
      <c r="J576">
        <v>0</v>
      </c>
      <c r="K576">
        <f t="shared" si="46"/>
        <v>0</v>
      </c>
      <c r="L576" s="131">
        <v>0</v>
      </c>
    </row>
    <row r="577" spans="1:12" x14ac:dyDescent="0.3">
      <c r="A577">
        <v>214</v>
      </c>
      <c r="D577">
        <v>0.44</v>
      </c>
      <c r="E577">
        <f t="shared" si="45"/>
        <v>7.4709485714285719</v>
      </c>
      <c r="F577" s="132">
        <f t="shared" si="43"/>
        <v>0.78883222562108679</v>
      </c>
      <c r="G577" s="132"/>
      <c r="H577" s="132"/>
      <c r="J577">
        <v>0</v>
      </c>
      <c r="K577">
        <f t="shared" si="46"/>
        <v>0</v>
      </c>
      <c r="L577" s="131">
        <v>0</v>
      </c>
    </row>
    <row r="578" spans="1:12" x14ac:dyDescent="0.3">
      <c r="A578">
        <v>215</v>
      </c>
      <c r="D578">
        <v>0.41</v>
      </c>
      <c r="E578">
        <f t="shared" si="45"/>
        <v>6.9615657142857135</v>
      </c>
      <c r="F578" s="132">
        <f t="shared" si="43"/>
        <v>0.78883222562108668</v>
      </c>
      <c r="G578" s="132"/>
      <c r="H578" s="132"/>
      <c r="J578">
        <v>0</v>
      </c>
      <c r="K578">
        <f t="shared" si="46"/>
        <v>0</v>
      </c>
      <c r="L578" s="131">
        <v>0</v>
      </c>
    </row>
    <row r="579" spans="1:12" x14ac:dyDescent="0.3">
      <c r="A579">
        <v>216</v>
      </c>
      <c r="D579">
        <v>0.39</v>
      </c>
      <c r="E579">
        <f t="shared" si="45"/>
        <v>6.6219771428571423</v>
      </c>
      <c r="F579" s="132">
        <f t="shared" si="43"/>
        <v>0.78883222562108668</v>
      </c>
      <c r="G579" s="132"/>
      <c r="H579" s="132"/>
      <c r="J579">
        <v>0</v>
      </c>
      <c r="K579">
        <f t="shared" si="46"/>
        <v>0</v>
      </c>
      <c r="L579" s="131">
        <v>0</v>
      </c>
    </row>
    <row r="580" spans="1:12" x14ac:dyDescent="0.3">
      <c r="A580">
        <v>217</v>
      </c>
      <c r="D580">
        <v>0.37</v>
      </c>
      <c r="E580">
        <f t="shared" ref="E580:E611" si="47">$C$2+((D580-$B$2)/($B$3-$B$2))*($C$3-$C$2)</f>
        <v>6.2823885714285712</v>
      </c>
      <c r="F580" s="132">
        <f t="shared" si="43"/>
        <v>0.78883222562108668</v>
      </c>
      <c r="G580" s="132"/>
      <c r="H580" s="132"/>
      <c r="J580">
        <v>0</v>
      </c>
      <c r="K580">
        <f t="shared" si="46"/>
        <v>0</v>
      </c>
      <c r="L580" s="131">
        <v>0</v>
      </c>
    </row>
    <row r="581" spans="1:12" x14ac:dyDescent="0.3">
      <c r="A581">
        <v>218</v>
      </c>
      <c r="D581">
        <v>0.35</v>
      </c>
      <c r="E581">
        <f t="shared" si="47"/>
        <v>5.9427999999999992</v>
      </c>
      <c r="F581" s="132">
        <f t="shared" si="43"/>
        <v>0.78883222562108657</v>
      </c>
      <c r="G581" s="132"/>
      <c r="H581" s="132"/>
      <c r="J581">
        <v>0</v>
      </c>
      <c r="K581">
        <f t="shared" si="46"/>
        <v>0</v>
      </c>
      <c r="L581" s="131">
        <v>0</v>
      </c>
    </row>
    <row r="582" spans="1:12" x14ac:dyDescent="0.3">
      <c r="A582">
        <v>219</v>
      </c>
      <c r="D582">
        <v>0.33</v>
      </c>
      <c r="E582">
        <f t="shared" si="47"/>
        <v>5.603211428571429</v>
      </c>
      <c r="F582" s="132">
        <f t="shared" si="43"/>
        <v>0.78883222562108668</v>
      </c>
      <c r="G582" s="132"/>
      <c r="H582" s="132"/>
      <c r="J582">
        <v>0</v>
      </c>
      <c r="K582">
        <f t="shared" si="46"/>
        <v>0</v>
      </c>
      <c r="L582" s="131">
        <v>0</v>
      </c>
    </row>
    <row r="583" spans="1:12" x14ac:dyDescent="0.3">
      <c r="A583">
        <v>220</v>
      </c>
      <c r="D583">
        <v>0.32</v>
      </c>
      <c r="E583">
        <f t="shared" si="47"/>
        <v>5.4334171428571425</v>
      </c>
      <c r="F583" s="132">
        <f t="shared" ref="F583:F614" si="48">(E583/1000)/((2*PI()*($H$12/1000)*(D583/1000))*SQRT((2*$I$13)/($I$14)))</f>
        <v>0.78883222562108646</v>
      </c>
      <c r="G583" s="132"/>
      <c r="H583" s="132"/>
      <c r="J583">
        <v>0</v>
      </c>
      <c r="K583">
        <f t="shared" si="46"/>
        <v>0</v>
      </c>
      <c r="L583" s="131">
        <v>0</v>
      </c>
    </row>
    <row r="584" spans="1:12" x14ac:dyDescent="0.3">
      <c r="A584">
        <v>221</v>
      </c>
      <c r="D584">
        <v>0.3</v>
      </c>
      <c r="E584">
        <f t="shared" si="47"/>
        <v>5.0938285714285714</v>
      </c>
      <c r="F584" s="132">
        <f t="shared" si="48"/>
        <v>0.78883222562108668</v>
      </c>
      <c r="G584" s="132"/>
      <c r="H584" s="132"/>
      <c r="J584">
        <v>0</v>
      </c>
      <c r="K584">
        <f t="shared" si="46"/>
        <v>0</v>
      </c>
      <c r="L584" s="131">
        <v>0</v>
      </c>
    </row>
    <row r="585" spans="1:12" x14ac:dyDescent="0.3">
      <c r="A585">
        <v>222</v>
      </c>
      <c r="D585">
        <v>0.28999999999999998</v>
      </c>
      <c r="E585">
        <f t="shared" si="47"/>
        <v>4.9240342857142849</v>
      </c>
      <c r="F585" s="132">
        <f t="shared" si="48"/>
        <v>0.78883222562108646</v>
      </c>
      <c r="G585" s="132"/>
      <c r="H585" s="132"/>
      <c r="J585">
        <v>0</v>
      </c>
      <c r="K585">
        <f t="shared" si="46"/>
        <v>0</v>
      </c>
      <c r="L585" s="131">
        <v>0</v>
      </c>
    </row>
    <row r="586" spans="1:12" x14ac:dyDescent="0.3">
      <c r="A586">
        <v>223</v>
      </c>
      <c r="D586">
        <v>0.27</v>
      </c>
      <c r="E586">
        <f t="shared" si="47"/>
        <v>4.5844457142857147</v>
      </c>
      <c r="F586" s="132">
        <f t="shared" si="48"/>
        <v>0.78883222562108668</v>
      </c>
      <c r="G586" s="132"/>
      <c r="H586" s="132"/>
      <c r="J586">
        <v>0</v>
      </c>
      <c r="K586">
        <f t="shared" si="46"/>
        <v>0</v>
      </c>
      <c r="L586" s="131">
        <v>0</v>
      </c>
    </row>
    <row r="587" spans="1:12" x14ac:dyDescent="0.3">
      <c r="A587">
        <v>224</v>
      </c>
      <c r="D587">
        <v>0.26</v>
      </c>
      <c r="E587">
        <f t="shared" si="47"/>
        <v>4.4146514285714282</v>
      </c>
      <c r="F587" s="132">
        <f t="shared" si="48"/>
        <v>0.78883222562108646</v>
      </c>
      <c r="G587" s="132"/>
      <c r="H587" s="132"/>
      <c r="J587">
        <v>0</v>
      </c>
      <c r="K587">
        <f t="shared" si="46"/>
        <v>0</v>
      </c>
      <c r="L587" s="131">
        <v>0</v>
      </c>
    </row>
    <row r="588" spans="1:12" x14ac:dyDescent="0.3">
      <c r="A588">
        <v>225</v>
      </c>
      <c r="D588">
        <v>0.25</v>
      </c>
      <c r="E588">
        <f t="shared" si="47"/>
        <v>4.2448571428571427</v>
      </c>
      <c r="F588" s="132">
        <f t="shared" si="48"/>
        <v>0.78883222562108657</v>
      </c>
      <c r="G588" s="132"/>
      <c r="H588" s="132"/>
      <c r="J588">
        <v>0</v>
      </c>
      <c r="K588">
        <f t="shared" si="46"/>
        <v>0</v>
      </c>
      <c r="L588" s="131">
        <v>0</v>
      </c>
    </row>
    <row r="589" spans="1:12" x14ac:dyDescent="0.3">
      <c r="A589">
        <v>226</v>
      </c>
      <c r="D589">
        <v>0.24</v>
      </c>
      <c r="E589">
        <f t="shared" si="47"/>
        <v>4.0750628571428571</v>
      </c>
      <c r="F589" s="132">
        <f t="shared" si="48"/>
        <v>0.7888322256210869</v>
      </c>
      <c r="G589" s="132"/>
      <c r="H589" s="132"/>
      <c r="J589">
        <v>0</v>
      </c>
      <c r="K589">
        <f t="shared" si="46"/>
        <v>0</v>
      </c>
      <c r="L589" s="131">
        <v>0</v>
      </c>
    </row>
    <row r="590" spans="1:12" x14ac:dyDescent="0.3">
      <c r="A590">
        <v>227</v>
      </c>
      <c r="D590">
        <v>0.22</v>
      </c>
      <c r="E590">
        <f t="shared" si="47"/>
        <v>3.735474285714286</v>
      </c>
      <c r="F590" s="132">
        <f t="shared" si="48"/>
        <v>0.78883222562108679</v>
      </c>
      <c r="G590" s="132"/>
      <c r="H590" s="132"/>
      <c r="J590">
        <v>0</v>
      </c>
      <c r="K590">
        <f t="shared" si="46"/>
        <v>0</v>
      </c>
      <c r="L590" s="131">
        <v>0</v>
      </c>
    </row>
    <row r="591" spans="1:12" x14ac:dyDescent="0.3">
      <c r="A591">
        <v>228</v>
      </c>
      <c r="D591">
        <v>0.21</v>
      </c>
      <c r="E591">
        <f t="shared" si="47"/>
        <v>3.5656799999999995</v>
      </c>
      <c r="F591" s="132">
        <f t="shared" si="48"/>
        <v>0.78883222562108679</v>
      </c>
      <c r="G591" s="132"/>
      <c r="H591" s="132"/>
      <c r="J591">
        <v>0</v>
      </c>
      <c r="K591">
        <f t="shared" si="46"/>
        <v>0</v>
      </c>
      <c r="L591" s="131">
        <v>0</v>
      </c>
    </row>
    <row r="592" spans="1:12" x14ac:dyDescent="0.3">
      <c r="A592">
        <v>229</v>
      </c>
      <c r="D592">
        <v>0.2</v>
      </c>
      <c r="E592">
        <f t="shared" si="47"/>
        <v>3.3958857142857144</v>
      </c>
      <c r="F592" s="132">
        <f t="shared" si="48"/>
        <v>0.78883222562108668</v>
      </c>
      <c r="G592" s="132"/>
      <c r="H592" s="132"/>
      <c r="J592">
        <v>0</v>
      </c>
      <c r="K592">
        <f t="shared" si="46"/>
        <v>0</v>
      </c>
      <c r="L592" s="131">
        <v>0</v>
      </c>
    </row>
    <row r="593" spans="1:12" x14ac:dyDescent="0.3">
      <c r="A593">
        <v>230</v>
      </c>
      <c r="D593">
        <v>0.2</v>
      </c>
      <c r="E593">
        <f t="shared" si="47"/>
        <v>3.3958857142857144</v>
      </c>
      <c r="F593" s="132">
        <f t="shared" si="48"/>
        <v>0.78883222562108668</v>
      </c>
      <c r="G593" s="132"/>
      <c r="H593" s="132"/>
      <c r="J593">
        <v>0</v>
      </c>
      <c r="K593">
        <f t="shared" si="46"/>
        <v>0</v>
      </c>
      <c r="L593" s="131">
        <v>0</v>
      </c>
    </row>
    <row r="594" spans="1:12" x14ac:dyDescent="0.3">
      <c r="A594">
        <v>231</v>
      </c>
      <c r="D594">
        <v>0.19</v>
      </c>
      <c r="E594">
        <f t="shared" si="47"/>
        <v>3.2260914285714284</v>
      </c>
      <c r="F594" s="132">
        <f t="shared" si="48"/>
        <v>0.78883222562108668</v>
      </c>
      <c r="G594" s="132"/>
      <c r="H594" s="132"/>
      <c r="J594">
        <v>0</v>
      </c>
      <c r="K594">
        <f t="shared" si="46"/>
        <v>0</v>
      </c>
      <c r="L594" s="131">
        <v>0</v>
      </c>
    </row>
    <row r="595" spans="1:12" x14ac:dyDescent="0.3">
      <c r="A595">
        <v>232</v>
      </c>
      <c r="D595">
        <v>0.18</v>
      </c>
      <c r="E595">
        <f t="shared" si="47"/>
        <v>3.0562971428571428</v>
      </c>
      <c r="F595" s="132">
        <f t="shared" si="48"/>
        <v>0.78883222562108679</v>
      </c>
      <c r="G595" s="132"/>
      <c r="H595" s="132"/>
      <c r="J595">
        <v>0</v>
      </c>
      <c r="K595">
        <f t="shared" si="46"/>
        <v>0</v>
      </c>
      <c r="L595" s="131">
        <v>0</v>
      </c>
    </row>
    <row r="596" spans="1:12" x14ac:dyDescent="0.3">
      <c r="A596">
        <v>233</v>
      </c>
      <c r="D596">
        <v>0.17</v>
      </c>
      <c r="E596">
        <f t="shared" si="47"/>
        <v>2.8865028571428573</v>
      </c>
      <c r="F596" s="132">
        <f t="shared" si="48"/>
        <v>0.78883222562108668</v>
      </c>
      <c r="G596" s="132"/>
      <c r="H596" s="132"/>
      <c r="J596">
        <v>0</v>
      </c>
      <c r="K596">
        <f t="shared" si="46"/>
        <v>0</v>
      </c>
      <c r="L596" s="131">
        <v>0</v>
      </c>
    </row>
    <row r="597" spans="1:12" x14ac:dyDescent="0.3">
      <c r="A597">
        <v>234</v>
      </c>
      <c r="D597">
        <v>0.16</v>
      </c>
      <c r="E597">
        <f t="shared" si="47"/>
        <v>2.7167085714285713</v>
      </c>
      <c r="F597" s="132">
        <f t="shared" si="48"/>
        <v>0.78883222562108646</v>
      </c>
      <c r="G597" s="132"/>
      <c r="H597" s="132"/>
      <c r="J597">
        <v>0</v>
      </c>
      <c r="K597">
        <f t="shared" si="46"/>
        <v>0</v>
      </c>
      <c r="L597" s="131">
        <v>0</v>
      </c>
    </row>
    <row r="598" spans="1:12" x14ac:dyDescent="0.3">
      <c r="A598">
        <v>235</v>
      </c>
      <c r="D598">
        <v>0.15</v>
      </c>
      <c r="E598">
        <f t="shared" si="47"/>
        <v>2.5469142857142857</v>
      </c>
      <c r="F598" s="132">
        <f t="shared" si="48"/>
        <v>0.78883222562108668</v>
      </c>
      <c r="G598" s="132"/>
      <c r="H598" s="132"/>
      <c r="J598">
        <v>0</v>
      </c>
      <c r="K598">
        <f t="shared" si="46"/>
        <v>0</v>
      </c>
      <c r="L598" s="131">
        <v>0</v>
      </c>
    </row>
    <row r="599" spans="1:12" x14ac:dyDescent="0.3">
      <c r="A599">
        <v>236</v>
      </c>
      <c r="D599">
        <v>0.14000000000000001</v>
      </c>
      <c r="E599">
        <f t="shared" si="47"/>
        <v>2.3771200000000001</v>
      </c>
      <c r="F599" s="132">
        <f t="shared" si="48"/>
        <v>0.78883222562108668</v>
      </c>
      <c r="G599" s="132"/>
      <c r="H599" s="132"/>
      <c r="J599">
        <v>0</v>
      </c>
      <c r="K599">
        <f t="shared" si="46"/>
        <v>0</v>
      </c>
      <c r="L599" s="131">
        <v>0</v>
      </c>
    </row>
    <row r="600" spans="1:12" x14ac:dyDescent="0.3">
      <c r="A600">
        <v>237</v>
      </c>
      <c r="D600">
        <v>0.13</v>
      </c>
      <c r="E600">
        <f t="shared" si="47"/>
        <v>2.2073257142857141</v>
      </c>
      <c r="F600" s="132">
        <f t="shared" si="48"/>
        <v>0.78883222562108646</v>
      </c>
      <c r="G600" s="132"/>
      <c r="H600" s="132"/>
      <c r="J600">
        <v>0</v>
      </c>
      <c r="K600">
        <f t="shared" si="46"/>
        <v>0</v>
      </c>
      <c r="L600" s="131">
        <v>0</v>
      </c>
    </row>
    <row r="601" spans="1:12" x14ac:dyDescent="0.3">
      <c r="A601">
        <v>238</v>
      </c>
      <c r="D601">
        <v>0.12</v>
      </c>
      <c r="E601">
        <f t="shared" si="47"/>
        <v>2.0375314285714285</v>
      </c>
      <c r="F601" s="132">
        <f t="shared" si="48"/>
        <v>0.7888322256210869</v>
      </c>
      <c r="G601" s="132"/>
      <c r="H601" s="132"/>
      <c r="J601">
        <v>0</v>
      </c>
      <c r="K601">
        <f t="shared" si="46"/>
        <v>0</v>
      </c>
      <c r="L601" s="131">
        <v>0</v>
      </c>
    </row>
    <row r="602" spans="1:12" x14ac:dyDescent="0.3">
      <c r="A602">
        <v>239</v>
      </c>
      <c r="D602">
        <v>0.11</v>
      </c>
      <c r="E602">
        <f t="shared" si="47"/>
        <v>1.867737142857143</v>
      </c>
      <c r="F602" s="132">
        <f t="shared" si="48"/>
        <v>0.78883222562108679</v>
      </c>
      <c r="G602" s="132"/>
      <c r="H602" s="132"/>
      <c r="J602">
        <v>0</v>
      </c>
      <c r="K602">
        <f t="shared" si="46"/>
        <v>0</v>
      </c>
      <c r="L602" s="131">
        <v>0</v>
      </c>
    </row>
    <row r="603" spans="1:12" x14ac:dyDescent="0.3">
      <c r="A603">
        <v>240</v>
      </c>
      <c r="D603">
        <v>0.1</v>
      </c>
      <c r="E603">
        <f t="shared" si="47"/>
        <v>1.6979428571428572</v>
      </c>
      <c r="F603" s="132">
        <f t="shared" si="48"/>
        <v>0.78883222562108668</v>
      </c>
      <c r="G603" s="132"/>
      <c r="H603" s="132"/>
      <c r="J603">
        <v>0</v>
      </c>
      <c r="K603">
        <f t="shared" si="46"/>
        <v>0</v>
      </c>
      <c r="L603" s="131">
        <v>0</v>
      </c>
    </row>
    <row r="604" spans="1:12" x14ac:dyDescent="0.3">
      <c r="A604">
        <v>241</v>
      </c>
      <c r="D604">
        <v>0.09</v>
      </c>
      <c r="E604">
        <f t="shared" si="47"/>
        <v>1.5281485714285714</v>
      </c>
      <c r="F604" s="132">
        <f t="shared" si="48"/>
        <v>0.78883222562108679</v>
      </c>
      <c r="G604" s="132"/>
      <c r="H604" s="132"/>
      <c r="J604">
        <v>0</v>
      </c>
      <c r="K604">
        <f t="shared" si="46"/>
        <v>0</v>
      </c>
      <c r="L604" s="131">
        <v>0</v>
      </c>
    </row>
    <row r="605" spans="1:12" x14ac:dyDescent="0.3">
      <c r="A605">
        <v>242</v>
      </c>
      <c r="D605">
        <v>0.09</v>
      </c>
      <c r="E605">
        <f t="shared" si="47"/>
        <v>1.5281485714285714</v>
      </c>
      <c r="F605" s="132">
        <f t="shared" si="48"/>
        <v>0.78883222562108679</v>
      </c>
      <c r="G605" s="132"/>
      <c r="H605" s="132"/>
      <c r="J605">
        <v>0</v>
      </c>
      <c r="K605">
        <f t="shared" si="46"/>
        <v>0</v>
      </c>
      <c r="L605" s="131">
        <v>0</v>
      </c>
    </row>
    <row r="606" spans="1:12" x14ac:dyDescent="0.3">
      <c r="A606">
        <v>243</v>
      </c>
      <c r="D606">
        <v>0.08</v>
      </c>
      <c r="E606">
        <f t="shared" si="47"/>
        <v>1.3583542857142856</v>
      </c>
      <c r="F606" s="132">
        <f t="shared" si="48"/>
        <v>0.78883222562108646</v>
      </c>
      <c r="G606" s="132"/>
      <c r="H606" s="132"/>
      <c r="J606">
        <v>0</v>
      </c>
      <c r="K606">
        <f t="shared" si="46"/>
        <v>0</v>
      </c>
      <c r="L606" s="131">
        <v>0</v>
      </c>
    </row>
    <row r="607" spans="1:12" x14ac:dyDescent="0.3">
      <c r="A607">
        <v>244</v>
      </c>
      <c r="D607">
        <v>7.0000000000000007E-2</v>
      </c>
      <c r="E607">
        <f t="shared" si="47"/>
        <v>1.1885600000000001</v>
      </c>
      <c r="F607" s="132">
        <f t="shared" si="48"/>
        <v>0.78883222562108668</v>
      </c>
      <c r="G607" s="132"/>
      <c r="H607" s="132"/>
      <c r="J607">
        <v>0.01</v>
      </c>
      <c r="K607">
        <f t="shared" si="46"/>
        <v>0.11830000000000002</v>
      </c>
      <c r="L607" s="132">
        <f t="shared" ref="L607:L670" si="49">(K607/1000)/((2*PI()*($I$12/1000)*(J607/1000))*SQRT((2*$I$13)/($I$14)))</f>
        <v>0.64119940127237374</v>
      </c>
    </row>
    <row r="608" spans="1:12" x14ac:dyDescent="0.3">
      <c r="A608">
        <v>245</v>
      </c>
      <c r="D608">
        <v>0.06</v>
      </c>
      <c r="E608">
        <f t="shared" si="47"/>
        <v>1.0187657142857143</v>
      </c>
      <c r="F608" s="132">
        <f t="shared" si="48"/>
        <v>0.7888322256210869</v>
      </c>
      <c r="G608" s="132"/>
      <c r="H608" s="132"/>
      <c r="J608">
        <v>0.01</v>
      </c>
      <c r="K608">
        <f t="shared" si="46"/>
        <v>0.11830000000000002</v>
      </c>
      <c r="L608" s="132">
        <f t="shared" si="49"/>
        <v>0.64119940127237374</v>
      </c>
    </row>
    <row r="609" spans="1:12" x14ac:dyDescent="0.3">
      <c r="A609">
        <v>246</v>
      </c>
      <c r="D609">
        <v>0.05</v>
      </c>
      <c r="E609">
        <f t="shared" si="47"/>
        <v>0.8489714285714286</v>
      </c>
      <c r="F609" s="132">
        <f t="shared" si="48"/>
        <v>0.78883222562108668</v>
      </c>
      <c r="G609" s="132"/>
      <c r="H609" s="132"/>
      <c r="J609">
        <v>0.01</v>
      </c>
      <c r="K609">
        <f t="shared" si="46"/>
        <v>0.11830000000000002</v>
      </c>
      <c r="L609" s="132">
        <f t="shared" si="49"/>
        <v>0.64119940127237374</v>
      </c>
    </row>
    <row r="610" spans="1:12" x14ac:dyDescent="0.3">
      <c r="A610">
        <v>247</v>
      </c>
      <c r="D610">
        <v>0.04</v>
      </c>
      <c r="E610">
        <f t="shared" si="47"/>
        <v>0.67917714285714281</v>
      </c>
      <c r="F610" s="132">
        <f t="shared" si="48"/>
        <v>0.78883222562108646</v>
      </c>
      <c r="G610" s="132"/>
      <c r="H610" s="132"/>
      <c r="J610">
        <v>0.01</v>
      </c>
      <c r="K610">
        <f t="shared" si="46"/>
        <v>0.11830000000000002</v>
      </c>
      <c r="L610" s="132">
        <f t="shared" si="49"/>
        <v>0.64119940127237374</v>
      </c>
    </row>
    <row r="611" spans="1:12" x14ac:dyDescent="0.3">
      <c r="A611">
        <v>248</v>
      </c>
      <c r="D611">
        <v>0.03</v>
      </c>
      <c r="E611">
        <f t="shared" si="47"/>
        <v>0.50938285714285714</v>
      </c>
      <c r="F611" s="132">
        <f t="shared" si="48"/>
        <v>0.7888322256210869</v>
      </c>
      <c r="G611" s="132"/>
      <c r="H611" s="132"/>
      <c r="J611">
        <v>0.01</v>
      </c>
      <c r="K611">
        <f t="shared" si="46"/>
        <v>0.11830000000000002</v>
      </c>
      <c r="L611" s="132">
        <f t="shared" si="49"/>
        <v>0.64119940127237374</v>
      </c>
    </row>
    <row r="612" spans="1:12" x14ac:dyDescent="0.3">
      <c r="A612">
        <v>249</v>
      </c>
      <c r="D612">
        <v>0.02</v>
      </c>
      <c r="E612">
        <f t="shared" ref="E612:E643" si="50">$C$2+((D612-$B$2)/($B$3-$B$2))*($C$3-$C$2)</f>
        <v>0.33958857142857141</v>
      </c>
      <c r="F612" s="132">
        <f t="shared" si="48"/>
        <v>0.78883222562108646</v>
      </c>
      <c r="G612" s="132"/>
      <c r="H612" s="132"/>
      <c r="J612">
        <v>0.01</v>
      </c>
      <c r="K612">
        <f t="shared" si="46"/>
        <v>0.11830000000000002</v>
      </c>
      <c r="L612" s="132">
        <f t="shared" si="49"/>
        <v>0.64119940127237374</v>
      </c>
    </row>
    <row r="613" spans="1:12" x14ac:dyDescent="0.3">
      <c r="A613">
        <v>250</v>
      </c>
      <c r="D613">
        <v>0.02</v>
      </c>
      <c r="E613">
        <f t="shared" si="50"/>
        <v>0.33958857142857141</v>
      </c>
      <c r="F613" s="132">
        <f t="shared" si="48"/>
        <v>0.78883222562108646</v>
      </c>
      <c r="G613" s="132"/>
      <c r="H613" s="132"/>
      <c r="J613">
        <v>0.01</v>
      </c>
      <c r="K613">
        <f t="shared" si="46"/>
        <v>0.11830000000000002</v>
      </c>
      <c r="L613" s="132">
        <f t="shared" si="49"/>
        <v>0.64119940127237374</v>
      </c>
    </row>
    <row r="614" spans="1:12" x14ac:dyDescent="0.3">
      <c r="A614">
        <v>251</v>
      </c>
      <c r="D614">
        <v>0.01</v>
      </c>
      <c r="E614">
        <f t="shared" si="50"/>
        <v>0.1697942857142857</v>
      </c>
      <c r="F614" s="132">
        <f t="shared" si="48"/>
        <v>0.78883222562108646</v>
      </c>
      <c r="G614" s="132"/>
      <c r="H614" s="132"/>
      <c r="J614">
        <v>0.01</v>
      </c>
      <c r="K614">
        <f t="shared" si="46"/>
        <v>0.11830000000000002</v>
      </c>
      <c r="L614" s="132">
        <f t="shared" si="49"/>
        <v>0.64119940127237374</v>
      </c>
    </row>
    <row r="615" spans="1:12" x14ac:dyDescent="0.3">
      <c r="A615">
        <v>252</v>
      </c>
      <c r="D615">
        <v>0</v>
      </c>
      <c r="E615">
        <f t="shared" si="50"/>
        <v>0</v>
      </c>
      <c r="F615" s="131">
        <v>0</v>
      </c>
      <c r="G615" s="132"/>
      <c r="H615" s="132"/>
      <c r="J615">
        <v>0.01</v>
      </c>
      <c r="K615">
        <f t="shared" si="46"/>
        <v>0.11830000000000002</v>
      </c>
      <c r="L615" s="132">
        <f t="shared" si="49"/>
        <v>0.64119940127237374</v>
      </c>
    </row>
    <row r="616" spans="1:12" x14ac:dyDescent="0.3">
      <c r="A616">
        <v>253</v>
      </c>
      <c r="D616">
        <v>0</v>
      </c>
      <c r="E616">
        <f t="shared" si="50"/>
        <v>0</v>
      </c>
      <c r="F616" s="131">
        <v>0</v>
      </c>
      <c r="G616" s="132"/>
      <c r="H616" s="132"/>
      <c r="J616">
        <v>0.01</v>
      </c>
      <c r="K616">
        <f t="shared" si="46"/>
        <v>0.11830000000000002</v>
      </c>
      <c r="L616" s="132">
        <f t="shared" si="49"/>
        <v>0.64119940127237374</v>
      </c>
    </row>
    <row r="617" spans="1:12" x14ac:dyDescent="0.3">
      <c r="A617">
        <v>254</v>
      </c>
      <c r="D617">
        <v>0</v>
      </c>
      <c r="E617">
        <f t="shared" si="50"/>
        <v>0</v>
      </c>
      <c r="F617" s="131">
        <v>0</v>
      </c>
      <c r="G617" s="132"/>
      <c r="H617" s="132"/>
      <c r="J617">
        <v>0.01</v>
      </c>
      <c r="K617">
        <f t="shared" si="46"/>
        <v>0.11830000000000002</v>
      </c>
      <c r="L617" s="132">
        <f t="shared" si="49"/>
        <v>0.64119940127237374</v>
      </c>
    </row>
    <row r="618" spans="1:12" x14ac:dyDescent="0.3">
      <c r="A618">
        <v>255</v>
      </c>
      <c r="D618">
        <v>0</v>
      </c>
      <c r="E618">
        <f t="shared" si="50"/>
        <v>0</v>
      </c>
      <c r="F618" s="131">
        <v>0</v>
      </c>
      <c r="G618" s="132"/>
      <c r="H618" s="132"/>
      <c r="J618">
        <v>0.01</v>
      </c>
      <c r="K618">
        <f t="shared" si="46"/>
        <v>0.11830000000000002</v>
      </c>
      <c r="L618" s="132">
        <f t="shared" si="49"/>
        <v>0.64119940127237374</v>
      </c>
    </row>
    <row r="619" spans="1:12" x14ac:dyDescent="0.3">
      <c r="A619">
        <v>256</v>
      </c>
      <c r="D619">
        <v>0</v>
      </c>
      <c r="E619">
        <f t="shared" si="50"/>
        <v>0</v>
      </c>
      <c r="F619" s="131">
        <v>0</v>
      </c>
      <c r="G619" s="132"/>
      <c r="H619" s="132"/>
      <c r="J619" s="41">
        <v>0.02</v>
      </c>
      <c r="K619">
        <f t="shared" si="46"/>
        <v>0.23660000000000003</v>
      </c>
      <c r="L619" s="132">
        <f t="shared" si="49"/>
        <v>0.64119940127237374</v>
      </c>
    </row>
    <row r="620" spans="1:12" x14ac:dyDescent="0.3">
      <c r="A620">
        <v>257</v>
      </c>
      <c r="D620">
        <v>0</v>
      </c>
      <c r="E620">
        <f t="shared" si="50"/>
        <v>0</v>
      </c>
      <c r="F620" s="131">
        <v>0</v>
      </c>
      <c r="G620" s="132"/>
      <c r="H620" s="132"/>
      <c r="J620" s="41">
        <v>0.02</v>
      </c>
      <c r="K620">
        <f t="shared" si="46"/>
        <v>0.23660000000000003</v>
      </c>
      <c r="L620" s="132">
        <f t="shared" si="49"/>
        <v>0.64119940127237374</v>
      </c>
    </row>
    <row r="621" spans="1:12" x14ac:dyDescent="0.3">
      <c r="A621">
        <v>258</v>
      </c>
      <c r="D621">
        <v>0</v>
      </c>
      <c r="E621">
        <f t="shared" si="50"/>
        <v>0</v>
      </c>
      <c r="F621" s="131">
        <v>0</v>
      </c>
      <c r="G621" s="132"/>
      <c r="H621" s="132"/>
      <c r="J621" s="41">
        <v>0.02</v>
      </c>
      <c r="K621">
        <f t="shared" si="46"/>
        <v>0.23660000000000003</v>
      </c>
      <c r="L621" s="132">
        <f t="shared" si="49"/>
        <v>0.64119940127237374</v>
      </c>
    </row>
    <row r="622" spans="1:12" x14ac:dyDescent="0.3">
      <c r="A622">
        <v>259</v>
      </c>
      <c r="D622">
        <v>0</v>
      </c>
      <c r="E622">
        <f t="shared" si="50"/>
        <v>0</v>
      </c>
      <c r="F622" s="131">
        <v>0</v>
      </c>
      <c r="G622" s="132"/>
      <c r="H622" s="132"/>
      <c r="J622" s="41">
        <v>0.02</v>
      </c>
      <c r="K622">
        <f t="shared" si="46"/>
        <v>0.23660000000000003</v>
      </c>
      <c r="L622" s="132">
        <f t="shared" si="49"/>
        <v>0.64119940127237374</v>
      </c>
    </row>
    <row r="623" spans="1:12" x14ac:dyDescent="0.3">
      <c r="A623">
        <v>260</v>
      </c>
      <c r="D623">
        <v>0</v>
      </c>
      <c r="E623">
        <f t="shared" si="50"/>
        <v>0</v>
      </c>
      <c r="F623" s="131">
        <v>0</v>
      </c>
      <c r="G623" s="132"/>
      <c r="H623" s="132"/>
      <c r="J623" s="41">
        <v>0.02</v>
      </c>
      <c r="K623">
        <f t="shared" si="46"/>
        <v>0.23660000000000003</v>
      </c>
      <c r="L623" s="132">
        <f t="shared" si="49"/>
        <v>0.64119940127237374</v>
      </c>
    </row>
    <row r="624" spans="1:12" x14ac:dyDescent="0.3">
      <c r="A624">
        <v>261</v>
      </c>
      <c r="D624">
        <v>0</v>
      </c>
      <c r="E624">
        <f t="shared" si="50"/>
        <v>0</v>
      </c>
      <c r="F624" s="131">
        <v>0</v>
      </c>
      <c r="G624" s="132"/>
      <c r="H624" s="132"/>
      <c r="J624" s="41">
        <v>0.02</v>
      </c>
      <c r="K624">
        <f t="shared" si="46"/>
        <v>0.23660000000000003</v>
      </c>
      <c r="L624" s="132">
        <f t="shared" si="49"/>
        <v>0.64119940127237374</v>
      </c>
    </row>
    <row r="625" spans="1:12" x14ac:dyDescent="0.3">
      <c r="A625">
        <v>262</v>
      </c>
      <c r="D625">
        <v>0</v>
      </c>
      <c r="E625">
        <f t="shared" si="50"/>
        <v>0</v>
      </c>
      <c r="F625" s="131">
        <v>0</v>
      </c>
      <c r="G625" s="132"/>
      <c r="H625" s="132"/>
      <c r="J625" s="41">
        <v>0.02</v>
      </c>
      <c r="K625">
        <f t="shared" si="46"/>
        <v>0.23660000000000003</v>
      </c>
      <c r="L625" s="132">
        <f t="shared" si="49"/>
        <v>0.64119940127237374</v>
      </c>
    </row>
    <row r="626" spans="1:12" x14ac:dyDescent="0.3">
      <c r="A626">
        <v>263</v>
      </c>
      <c r="D626">
        <v>0</v>
      </c>
      <c r="E626">
        <f t="shared" si="50"/>
        <v>0</v>
      </c>
      <c r="F626" s="131">
        <v>0</v>
      </c>
      <c r="G626" s="132"/>
      <c r="H626" s="132"/>
      <c r="J626" s="41">
        <v>0.02</v>
      </c>
      <c r="K626">
        <f t="shared" si="46"/>
        <v>0.23660000000000003</v>
      </c>
      <c r="L626" s="132">
        <f t="shared" si="49"/>
        <v>0.64119940127237374</v>
      </c>
    </row>
    <row r="627" spans="1:12" x14ac:dyDescent="0.3">
      <c r="A627">
        <v>264</v>
      </c>
      <c r="D627">
        <v>0</v>
      </c>
      <c r="E627">
        <f t="shared" si="50"/>
        <v>0</v>
      </c>
      <c r="F627" s="131">
        <v>0</v>
      </c>
      <c r="G627" s="132"/>
      <c r="H627" s="132"/>
      <c r="J627" s="41">
        <v>0.02</v>
      </c>
      <c r="K627">
        <f t="shared" si="46"/>
        <v>0.23660000000000003</v>
      </c>
      <c r="L627" s="132">
        <f t="shared" si="49"/>
        <v>0.64119940127237374</v>
      </c>
    </row>
    <row r="628" spans="1:12" x14ac:dyDescent="0.3">
      <c r="A628">
        <v>265</v>
      </c>
      <c r="D628">
        <v>0</v>
      </c>
      <c r="E628">
        <f t="shared" si="50"/>
        <v>0</v>
      </c>
      <c r="F628" s="131">
        <v>0</v>
      </c>
      <c r="G628" s="132"/>
      <c r="H628" s="132"/>
      <c r="J628" s="41">
        <v>0.02</v>
      </c>
      <c r="K628">
        <f t="shared" si="46"/>
        <v>0.23660000000000003</v>
      </c>
      <c r="L628" s="132">
        <f t="shared" si="49"/>
        <v>0.64119940127237374</v>
      </c>
    </row>
    <row r="629" spans="1:12" x14ac:dyDescent="0.3">
      <c r="A629">
        <v>266</v>
      </c>
      <c r="D629">
        <v>0</v>
      </c>
      <c r="E629">
        <f t="shared" si="50"/>
        <v>0</v>
      </c>
      <c r="F629" s="131">
        <v>0</v>
      </c>
      <c r="G629" s="132"/>
      <c r="H629" s="132"/>
      <c r="J629" s="41">
        <v>0.02</v>
      </c>
      <c r="K629">
        <f t="shared" si="46"/>
        <v>0.23660000000000003</v>
      </c>
      <c r="L629" s="132">
        <f t="shared" si="49"/>
        <v>0.64119940127237374</v>
      </c>
    </row>
    <row r="630" spans="1:12" x14ac:dyDescent="0.3">
      <c r="A630">
        <v>267</v>
      </c>
      <c r="D630">
        <v>0</v>
      </c>
      <c r="E630">
        <f t="shared" si="50"/>
        <v>0</v>
      </c>
      <c r="F630" s="131">
        <v>0</v>
      </c>
      <c r="G630" s="132"/>
      <c r="H630" s="132"/>
      <c r="J630" s="41">
        <v>0.02</v>
      </c>
      <c r="K630">
        <f t="shared" si="46"/>
        <v>0.23660000000000003</v>
      </c>
      <c r="L630" s="132">
        <f t="shared" si="49"/>
        <v>0.64119940127237374</v>
      </c>
    </row>
    <row r="631" spans="1:12" x14ac:dyDescent="0.3">
      <c r="A631">
        <v>268</v>
      </c>
      <c r="D631">
        <v>0</v>
      </c>
      <c r="E631">
        <f t="shared" si="50"/>
        <v>0</v>
      </c>
      <c r="F631" s="131">
        <v>0</v>
      </c>
      <c r="G631" s="132"/>
      <c r="H631" s="132"/>
      <c r="J631" s="41">
        <v>0.03</v>
      </c>
      <c r="K631">
        <f t="shared" si="46"/>
        <v>0.35490000000000005</v>
      </c>
      <c r="L631" s="132">
        <f t="shared" si="49"/>
        <v>0.64119940127237385</v>
      </c>
    </row>
    <row r="632" spans="1:12" x14ac:dyDescent="0.3">
      <c r="A632">
        <v>269</v>
      </c>
      <c r="D632">
        <v>0</v>
      </c>
      <c r="E632">
        <f t="shared" si="50"/>
        <v>0</v>
      </c>
      <c r="F632" s="131">
        <v>0</v>
      </c>
      <c r="G632" s="132"/>
      <c r="H632" s="132"/>
      <c r="J632" s="41">
        <v>0.03</v>
      </c>
      <c r="K632">
        <f t="shared" si="46"/>
        <v>0.35490000000000005</v>
      </c>
      <c r="L632" s="132">
        <f t="shared" si="49"/>
        <v>0.64119940127237385</v>
      </c>
    </row>
    <row r="633" spans="1:12" x14ac:dyDescent="0.3">
      <c r="A633">
        <v>270</v>
      </c>
      <c r="D633">
        <v>0</v>
      </c>
      <c r="E633">
        <f t="shared" si="50"/>
        <v>0</v>
      </c>
      <c r="F633" s="131">
        <v>0</v>
      </c>
      <c r="G633" s="132"/>
      <c r="H633" s="132"/>
      <c r="J633" s="41">
        <v>0.03</v>
      </c>
      <c r="K633">
        <f t="shared" si="46"/>
        <v>0.35490000000000005</v>
      </c>
      <c r="L633" s="132">
        <f t="shared" si="49"/>
        <v>0.64119940127237385</v>
      </c>
    </row>
    <row r="634" spans="1:12" x14ac:dyDescent="0.3">
      <c r="A634">
        <v>271</v>
      </c>
      <c r="D634">
        <v>0</v>
      </c>
      <c r="E634">
        <f t="shared" si="50"/>
        <v>0</v>
      </c>
      <c r="F634" s="131">
        <v>0</v>
      </c>
      <c r="G634" s="132"/>
      <c r="H634" s="132"/>
      <c r="J634" s="41">
        <v>0.03</v>
      </c>
      <c r="K634">
        <f t="shared" si="46"/>
        <v>0.35490000000000005</v>
      </c>
      <c r="L634" s="132">
        <f t="shared" si="49"/>
        <v>0.64119940127237385</v>
      </c>
    </row>
    <row r="635" spans="1:12" x14ac:dyDescent="0.3">
      <c r="A635">
        <v>272</v>
      </c>
      <c r="D635">
        <v>0</v>
      </c>
      <c r="E635">
        <f t="shared" si="50"/>
        <v>0</v>
      </c>
      <c r="F635" s="131">
        <v>0</v>
      </c>
      <c r="G635" s="132"/>
      <c r="H635" s="132"/>
      <c r="J635" s="41">
        <v>0.03</v>
      </c>
      <c r="K635">
        <f t="shared" si="46"/>
        <v>0.35490000000000005</v>
      </c>
      <c r="L635" s="132">
        <f t="shared" si="49"/>
        <v>0.64119940127237385</v>
      </c>
    </row>
    <row r="636" spans="1:12" x14ac:dyDescent="0.3">
      <c r="A636">
        <v>273</v>
      </c>
      <c r="D636">
        <v>0</v>
      </c>
      <c r="E636">
        <f t="shared" si="50"/>
        <v>0</v>
      </c>
      <c r="F636" s="131">
        <v>0</v>
      </c>
      <c r="G636" s="132"/>
      <c r="H636" s="132"/>
      <c r="J636" s="41">
        <v>0.03</v>
      </c>
      <c r="K636">
        <f t="shared" si="46"/>
        <v>0.35490000000000005</v>
      </c>
      <c r="L636" s="132">
        <f t="shared" si="49"/>
        <v>0.64119940127237385</v>
      </c>
    </row>
    <row r="637" spans="1:12" x14ac:dyDescent="0.3">
      <c r="A637">
        <v>274</v>
      </c>
      <c r="D637">
        <v>0</v>
      </c>
      <c r="E637">
        <f t="shared" si="50"/>
        <v>0</v>
      </c>
      <c r="F637" s="131">
        <v>0</v>
      </c>
      <c r="G637" s="132"/>
      <c r="H637" s="132"/>
      <c r="J637" s="41">
        <v>0.03</v>
      </c>
      <c r="K637">
        <f t="shared" si="46"/>
        <v>0.35490000000000005</v>
      </c>
      <c r="L637" s="132">
        <f t="shared" si="49"/>
        <v>0.64119940127237385</v>
      </c>
    </row>
    <row r="638" spans="1:12" x14ac:dyDescent="0.3">
      <c r="A638">
        <v>275</v>
      </c>
      <c r="D638">
        <v>0</v>
      </c>
      <c r="E638">
        <f t="shared" si="50"/>
        <v>0</v>
      </c>
      <c r="F638" s="131">
        <v>0</v>
      </c>
      <c r="G638" s="132"/>
      <c r="H638" s="132"/>
      <c r="J638" s="41">
        <v>0.03</v>
      </c>
      <c r="K638">
        <f t="shared" ref="K638:K701" si="51">$I$2+((J638-$H$2)/($H$3-$H$2))*($I$3-$I$2)</f>
        <v>0.35490000000000005</v>
      </c>
      <c r="L638" s="132">
        <f t="shared" si="49"/>
        <v>0.64119940127237385</v>
      </c>
    </row>
    <row r="639" spans="1:12" x14ac:dyDescent="0.3">
      <c r="A639">
        <v>276</v>
      </c>
      <c r="D639">
        <v>0</v>
      </c>
      <c r="E639">
        <f t="shared" si="50"/>
        <v>0</v>
      </c>
      <c r="F639" s="131">
        <v>0</v>
      </c>
      <c r="G639" s="132"/>
      <c r="H639" s="132"/>
      <c r="J639" s="41">
        <v>0.03</v>
      </c>
      <c r="K639">
        <f t="shared" si="51"/>
        <v>0.35490000000000005</v>
      </c>
      <c r="L639" s="132">
        <f t="shared" si="49"/>
        <v>0.64119940127237385</v>
      </c>
    </row>
    <row r="640" spans="1:12" x14ac:dyDescent="0.3">
      <c r="A640">
        <v>277</v>
      </c>
      <c r="D640">
        <v>0</v>
      </c>
      <c r="E640">
        <f t="shared" si="50"/>
        <v>0</v>
      </c>
      <c r="F640" s="131">
        <v>0</v>
      </c>
      <c r="G640" s="132"/>
      <c r="H640" s="132"/>
      <c r="J640" s="41">
        <v>0.03</v>
      </c>
      <c r="K640">
        <f t="shared" si="51"/>
        <v>0.35490000000000005</v>
      </c>
      <c r="L640" s="132">
        <f t="shared" si="49"/>
        <v>0.64119940127237385</v>
      </c>
    </row>
    <row r="641" spans="1:12" x14ac:dyDescent="0.3">
      <c r="A641">
        <v>278</v>
      </c>
      <c r="D641">
        <v>0</v>
      </c>
      <c r="E641">
        <f t="shared" si="50"/>
        <v>0</v>
      </c>
      <c r="F641" s="131">
        <v>0</v>
      </c>
      <c r="G641" s="132"/>
      <c r="H641" s="132"/>
      <c r="J641" s="41">
        <v>0.03</v>
      </c>
      <c r="K641">
        <f t="shared" si="51"/>
        <v>0.35490000000000005</v>
      </c>
      <c r="L641" s="132">
        <f t="shared" si="49"/>
        <v>0.64119940127237385</v>
      </c>
    </row>
    <row r="642" spans="1:12" x14ac:dyDescent="0.3">
      <c r="A642">
        <v>279</v>
      </c>
      <c r="D642">
        <v>0</v>
      </c>
      <c r="E642">
        <f t="shared" si="50"/>
        <v>0</v>
      </c>
      <c r="F642" s="131">
        <v>0</v>
      </c>
      <c r="G642" s="132"/>
      <c r="H642" s="132"/>
      <c r="J642" s="41">
        <v>0.03</v>
      </c>
      <c r="K642">
        <f t="shared" si="51"/>
        <v>0.35490000000000005</v>
      </c>
      <c r="L642" s="132">
        <f t="shared" si="49"/>
        <v>0.64119940127237385</v>
      </c>
    </row>
    <row r="643" spans="1:12" x14ac:dyDescent="0.3">
      <c r="A643">
        <v>280</v>
      </c>
      <c r="D643">
        <v>0</v>
      </c>
      <c r="E643">
        <f t="shared" si="50"/>
        <v>0</v>
      </c>
      <c r="F643" s="131">
        <v>0</v>
      </c>
      <c r="G643" s="132"/>
      <c r="H643" s="132"/>
      <c r="J643" s="41">
        <v>0.04</v>
      </c>
      <c r="K643">
        <f t="shared" si="51"/>
        <v>0.47320000000000007</v>
      </c>
      <c r="L643" s="132">
        <f t="shared" si="49"/>
        <v>0.64119940127237374</v>
      </c>
    </row>
    <row r="644" spans="1:12" x14ac:dyDescent="0.3">
      <c r="A644">
        <v>281</v>
      </c>
      <c r="D644">
        <v>0</v>
      </c>
      <c r="E644">
        <f t="shared" ref="E644:E675" si="52">$C$2+((D644-$B$2)/($B$3-$B$2))*($C$3-$C$2)</f>
        <v>0</v>
      </c>
      <c r="F644" s="131">
        <v>0</v>
      </c>
      <c r="G644" s="132"/>
      <c r="H644" s="132"/>
      <c r="J644" s="41">
        <v>0.04</v>
      </c>
      <c r="K644">
        <f t="shared" si="51"/>
        <v>0.47320000000000007</v>
      </c>
      <c r="L644" s="132">
        <f t="shared" si="49"/>
        <v>0.64119940127237374</v>
      </c>
    </row>
    <row r="645" spans="1:12" x14ac:dyDescent="0.3">
      <c r="A645">
        <v>282</v>
      </c>
      <c r="D645">
        <v>0</v>
      </c>
      <c r="E645">
        <f t="shared" si="52"/>
        <v>0</v>
      </c>
      <c r="F645" s="131">
        <v>0</v>
      </c>
      <c r="G645" s="132"/>
      <c r="H645" s="132"/>
      <c r="J645" s="41">
        <v>0.04</v>
      </c>
      <c r="K645">
        <f t="shared" si="51"/>
        <v>0.47320000000000007</v>
      </c>
      <c r="L645" s="132">
        <f t="shared" si="49"/>
        <v>0.64119940127237374</v>
      </c>
    </row>
    <row r="646" spans="1:12" x14ac:dyDescent="0.3">
      <c r="A646">
        <v>283</v>
      </c>
      <c r="D646">
        <v>0</v>
      </c>
      <c r="E646">
        <f t="shared" si="52"/>
        <v>0</v>
      </c>
      <c r="F646" s="131">
        <v>0</v>
      </c>
      <c r="G646" s="132"/>
      <c r="H646" s="132"/>
      <c r="J646" s="41">
        <v>0.04</v>
      </c>
      <c r="K646">
        <f t="shared" si="51"/>
        <v>0.47320000000000007</v>
      </c>
      <c r="L646" s="132">
        <f t="shared" si="49"/>
        <v>0.64119940127237374</v>
      </c>
    </row>
    <row r="647" spans="1:12" x14ac:dyDescent="0.3">
      <c r="A647">
        <v>284</v>
      </c>
      <c r="D647">
        <v>0</v>
      </c>
      <c r="E647">
        <f t="shared" si="52"/>
        <v>0</v>
      </c>
      <c r="F647" s="131">
        <v>0</v>
      </c>
      <c r="G647" s="132"/>
      <c r="H647" s="132"/>
      <c r="J647" s="41">
        <v>0.04</v>
      </c>
      <c r="K647">
        <f t="shared" si="51"/>
        <v>0.47320000000000007</v>
      </c>
      <c r="L647" s="132">
        <f t="shared" si="49"/>
        <v>0.64119940127237374</v>
      </c>
    </row>
    <row r="648" spans="1:12" x14ac:dyDescent="0.3">
      <c r="A648">
        <v>285</v>
      </c>
      <c r="D648">
        <v>0</v>
      </c>
      <c r="E648">
        <f t="shared" si="52"/>
        <v>0</v>
      </c>
      <c r="F648" s="131">
        <v>0</v>
      </c>
      <c r="G648" s="132"/>
      <c r="H648" s="132"/>
      <c r="J648" s="41">
        <v>0.04</v>
      </c>
      <c r="K648">
        <f t="shared" si="51"/>
        <v>0.47320000000000007</v>
      </c>
      <c r="L648" s="132">
        <f t="shared" si="49"/>
        <v>0.64119940127237374</v>
      </c>
    </row>
    <row r="649" spans="1:12" x14ac:dyDescent="0.3">
      <c r="A649">
        <v>286</v>
      </c>
      <c r="D649">
        <v>0</v>
      </c>
      <c r="E649">
        <f t="shared" si="52"/>
        <v>0</v>
      </c>
      <c r="F649" s="131">
        <v>0</v>
      </c>
      <c r="G649" s="132"/>
      <c r="H649" s="132"/>
      <c r="J649" s="41">
        <v>0.04</v>
      </c>
      <c r="K649">
        <f t="shared" si="51"/>
        <v>0.47320000000000007</v>
      </c>
      <c r="L649" s="132">
        <f t="shared" si="49"/>
        <v>0.64119940127237374</v>
      </c>
    </row>
    <row r="650" spans="1:12" x14ac:dyDescent="0.3">
      <c r="A650">
        <v>287</v>
      </c>
      <c r="D650">
        <v>0</v>
      </c>
      <c r="E650">
        <f t="shared" si="52"/>
        <v>0</v>
      </c>
      <c r="F650" s="131">
        <v>0</v>
      </c>
      <c r="G650" s="132"/>
      <c r="H650" s="132"/>
      <c r="J650" s="41">
        <v>0.04</v>
      </c>
      <c r="K650">
        <f t="shared" si="51"/>
        <v>0.47320000000000007</v>
      </c>
      <c r="L650" s="132">
        <f t="shared" si="49"/>
        <v>0.64119940127237374</v>
      </c>
    </row>
    <row r="651" spans="1:12" x14ac:dyDescent="0.3">
      <c r="A651">
        <v>288</v>
      </c>
      <c r="D651">
        <v>0</v>
      </c>
      <c r="E651">
        <f t="shared" si="52"/>
        <v>0</v>
      </c>
      <c r="F651" s="131">
        <v>0</v>
      </c>
      <c r="G651" s="132"/>
      <c r="H651" s="132"/>
      <c r="J651" s="41">
        <v>0.04</v>
      </c>
      <c r="K651">
        <f t="shared" si="51"/>
        <v>0.47320000000000007</v>
      </c>
      <c r="L651" s="132">
        <f t="shared" si="49"/>
        <v>0.64119940127237374</v>
      </c>
    </row>
    <row r="652" spans="1:12" x14ac:dyDescent="0.3">
      <c r="A652">
        <v>289</v>
      </c>
      <c r="D652">
        <v>0</v>
      </c>
      <c r="E652">
        <f t="shared" si="52"/>
        <v>0</v>
      </c>
      <c r="F652" s="131">
        <v>0</v>
      </c>
      <c r="G652" s="132"/>
      <c r="H652" s="132"/>
      <c r="J652" s="41">
        <v>0.04</v>
      </c>
      <c r="K652">
        <f t="shared" si="51"/>
        <v>0.47320000000000007</v>
      </c>
      <c r="L652" s="132">
        <f t="shared" si="49"/>
        <v>0.64119940127237374</v>
      </c>
    </row>
    <row r="653" spans="1:12" x14ac:dyDescent="0.3">
      <c r="A653">
        <v>290</v>
      </c>
      <c r="D653">
        <v>0</v>
      </c>
      <c r="E653">
        <f t="shared" si="52"/>
        <v>0</v>
      </c>
      <c r="F653" s="131">
        <v>0</v>
      </c>
      <c r="G653" s="132"/>
      <c r="H653" s="132"/>
      <c r="J653" s="41">
        <v>0.04</v>
      </c>
      <c r="K653">
        <f t="shared" si="51"/>
        <v>0.47320000000000007</v>
      </c>
      <c r="L653" s="132">
        <f t="shared" si="49"/>
        <v>0.64119940127237374</v>
      </c>
    </row>
    <row r="654" spans="1:12" x14ac:dyDescent="0.3">
      <c r="A654">
        <v>291</v>
      </c>
      <c r="D654">
        <v>0</v>
      </c>
      <c r="E654">
        <f t="shared" si="52"/>
        <v>0</v>
      </c>
      <c r="F654" s="131">
        <v>0</v>
      </c>
      <c r="G654" s="132"/>
      <c r="H654" s="132"/>
      <c r="J654" s="41">
        <v>0.04</v>
      </c>
      <c r="K654">
        <f t="shared" si="51"/>
        <v>0.47320000000000007</v>
      </c>
      <c r="L654" s="132">
        <f t="shared" si="49"/>
        <v>0.64119940127237374</v>
      </c>
    </row>
    <row r="655" spans="1:12" x14ac:dyDescent="0.3">
      <c r="A655">
        <v>292</v>
      </c>
      <c r="D655">
        <v>0</v>
      </c>
      <c r="E655">
        <f t="shared" si="52"/>
        <v>0</v>
      </c>
      <c r="F655" s="131">
        <v>0</v>
      </c>
      <c r="G655" s="132"/>
      <c r="H655" s="132"/>
      <c r="J655" s="41">
        <v>0.05</v>
      </c>
      <c r="K655">
        <f t="shared" si="51"/>
        <v>0.59150000000000003</v>
      </c>
      <c r="L655" s="132">
        <f t="shared" si="49"/>
        <v>0.64119940127237363</v>
      </c>
    </row>
    <row r="656" spans="1:12" x14ac:dyDescent="0.3">
      <c r="A656">
        <v>293</v>
      </c>
      <c r="D656">
        <v>0</v>
      </c>
      <c r="E656">
        <f t="shared" si="52"/>
        <v>0</v>
      </c>
      <c r="F656" s="131">
        <v>0</v>
      </c>
      <c r="G656" s="132"/>
      <c r="H656" s="132"/>
      <c r="J656" s="41">
        <v>0.05</v>
      </c>
      <c r="K656">
        <f t="shared" si="51"/>
        <v>0.59150000000000003</v>
      </c>
      <c r="L656" s="132">
        <f t="shared" si="49"/>
        <v>0.64119940127237363</v>
      </c>
    </row>
    <row r="657" spans="1:12" x14ac:dyDescent="0.3">
      <c r="A657">
        <v>294</v>
      </c>
      <c r="D657">
        <v>0</v>
      </c>
      <c r="E657">
        <f t="shared" si="52"/>
        <v>0</v>
      </c>
      <c r="F657" s="131">
        <v>0</v>
      </c>
      <c r="G657" s="132"/>
      <c r="H657" s="132"/>
      <c r="J657" s="41">
        <v>0.05</v>
      </c>
      <c r="K657">
        <f t="shared" si="51"/>
        <v>0.59150000000000003</v>
      </c>
      <c r="L657" s="132">
        <f t="shared" si="49"/>
        <v>0.64119940127237363</v>
      </c>
    </row>
    <row r="658" spans="1:12" x14ac:dyDescent="0.3">
      <c r="A658">
        <v>295</v>
      </c>
      <c r="D658">
        <v>0</v>
      </c>
      <c r="E658">
        <f t="shared" si="52"/>
        <v>0</v>
      </c>
      <c r="F658" s="131">
        <v>0</v>
      </c>
      <c r="G658" s="132"/>
      <c r="H658" s="132"/>
      <c r="J658" s="41">
        <v>0.05</v>
      </c>
      <c r="K658">
        <f t="shared" si="51"/>
        <v>0.59150000000000003</v>
      </c>
      <c r="L658" s="132">
        <f t="shared" si="49"/>
        <v>0.64119940127237363</v>
      </c>
    </row>
    <row r="659" spans="1:12" x14ac:dyDescent="0.3">
      <c r="A659">
        <v>296</v>
      </c>
      <c r="D659">
        <v>0</v>
      </c>
      <c r="E659">
        <f t="shared" si="52"/>
        <v>0</v>
      </c>
      <c r="F659" s="131">
        <v>0</v>
      </c>
      <c r="G659" s="132"/>
      <c r="H659" s="132"/>
      <c r="J659" s="41">
        <v>0.05</v>
      </c>
      <c r="K659">
        <f t="shared" si="51"/>
        <v>0.59150000000000003</v>
      </c>
      <c r="L659" s="132">
        <f t="shared" si="49"/>
        <v>0.64119940127237363</v>
      </c>
    </row>
    <row r="660" spans="1:12" x14ac:dyDescent="0.3">
      <c r="A660">
        <v>297</v>
      </c>
      <c r="D660">
        <v>0</v>
      </c>
      <c r="E660">
        <f t="shared" si="52"/>
        <v>0</v>
      </c>
      <c r="F660" s="131">
        <v>0</v>
      </c>
      <c r="G660" s="132"/>
      <c r="H660" s="132"/>
      <c r="J660" s="41">
        <v>0.05</v>
      </c>
      <c r="K660">
        <f t="shared" si="51"/>
        <v>0.59150000000000003</v>
      </c>
      <c r="L660" s="132">
        <f t="shared" si="49"/>
        <v>0.64119940127237363</v>
      </c>
    </row>
    <row r="661" spans="1:12" x14ac:dyDescent="0.3">
      <c r="A661">
        <v>298</v>
      </c>
      <c r="D661">
        <v>0</v>
      </c>
      <c r="E661">
        <f t="shared" si="52"/>
        <v>0</v>
      </c>
      <c r="F661" s="131">
        <v>0</v>
      </c>
      <c r="G661" s="132"/>
      <c r="H661" s="132"/>
      <c r="J661" s="41">
        <v>0.05</v>
      </c>
      <c r="K661">
        <f t="shared" si="51"/>
        <v>0.59150000000000003</v>
      </c>
      <c r="L661" s="132">
        <f t="shared" si="49"/>
        <v>0.64119940127237363</v>
      </c>
    </row>
    <row r="662" spans="1:12" x14ac:dyDescent="0.3">
      <c r="A662">
        <v>299</v>
      </c>
      <c r="D662">
        <v>0</v>
      </c>
      <c r="E662">
        <f t="shared" si="52"/>
        <v>0</v>
      </c>
      <c r="F662" s="131">
        <v>0</v>
      </c>
      <c r="G662" s="132"/>
      <c r="H662" s="132"/>
      <c r="J662" s="41">
        <v>0.05</v>
      </c>
      <c r="K662">
        <f t="shared" si="51"/>
        <v>0.59150000000000003</v>
      </c>
      <c r="L662" s="132">
        <f t="shared" si="49"/>
        <v>0.64119940127237363</v>
      </c>
    </row>
    <row r="663" spans="1:12" x14ac:dyDescent="0.3">
      <c r="A663">
        <v>300</v>
      </c>
      <c r="D663">
        <v>0</v>
      </c>
      <c r="E663">
        <f t="shared" si="52"/>
        <v>0</v>
      </c>
      <c r="F663" s="131">
        <v>0</v>
      </c>
      <c r="G663" s="132"/>
      <c r="H663" s="132"/>
      <c r="J663" s="41">
        <v>0.05</v>
      </c>
      <c r="K663">
        <f t="shared" si="51"/>
        <v>0.59150000000000003</v>
      </c>
      <c r="L663" s="132">
        <f t="shared" si="49"/>
        <v>0.64119940127237363</v>
      </c>
    </row>
    <row r="664" spans="1:12" x14ac:dyDescent="0.3">
      <c r="A664">
        <v>301</v>
      </c>
      <c r="D664">
        <v>0</v>
      </c>
      <c r="E664">
        <f t="shared" si="52"/>
        <v>0</v>
      </c>
      <c r="F664" s="131">
        <v>0</v>
      </c>
      <c r="G664" s="132"/>
      <c r="H664" s="132"/>
      <c r="J664" s="41">
        <v>0.05</v>
      </c>
      <c r="K664">
        <f t="shared" si="51"/>
        <v>0.59150000000000003</v>
      </c>
      <c r="L664" s="132">
        <f t="shared" si="49"/>
        <v>0.64119940127237363</v>
      </c>
    </row>
    <row r="665" spans="1:12" x14ac:dyDescent="0.3">
      <c r="A665">
        <v>302</v>
      </c>
      <c r="D665">
        <v>0</v>
      </c>
      <c r="E665">
        <f t="shared" si="52"/>
        <v>0</v>
      </c>
      <c r="F665" s="131">
        <v>0</v>
      </c>
      <c r="G665" s="132"/>
      <c r="H665" s="132"/>
      <c r="J665" s="41">
        <v>0.05</v>
      </c>
      <c r="K665">
        <f t="shared" si="51"/>
        <v>0.59150000000000003</v>
      </c>
      <c r="L665" s="132">
        <f t="shared" si="49"/>
        <v>0.64119940127237363</v>
      </c>
    </row>
    <row r="666" spans="1:12" x14ac:dyDescent="0.3">
      <c r="A666">
        <v>303</v>
      </c>
      <c r="D666">
        <v>0</v>
      </c>
      <c r="E666">
        <f t="shared" si="52"/>
        <v>0</v>
      </c>
      <c r="F666" s="131">
        <v>0</v>
      </c>
      <c r="G666" s="132"/>
      <c r="H666" s="132"/>
      <c r="J666" s="41">
        <v>0.05</v>
      </c>
      <c r="K666">
        <f t="shared" si="51"/>
        <v>0.59150000000000003</v>
      </c>
      <c r="L666" s="132">
        <f t="shared" si="49"/>
        <v>0.64119940127237363</v>
      </c>
    </row>
    <row r="667" spans="1:12" x14ac:dyDescent="0.3">
      <c r="A667">
        <v>304</v>
      </c>
      <c r="D667">
        <v>0</v>
      </c>
      <c r="E667">
        <f t="shared" si="52"/>
        <v>0</v>
      </c>
      <c r="F667" s="131">
        <v>0</v>
      </c>
      <c r="G667" s="132"/>
      <c r="H667" s="132"/>
      <c r="J667" s="41">
        <v>0.06</v>
      </c>
      <c r="K667">
        <f t="shared" si="51"/>
        <v>0.7098000000000001</v>
      </c>
      <c r="L667" s="132">
        <f t="shared" si="49"/>
        <v>0.64119940127237385</v>
      </c>
    </row>
    <row r="668" spans="1:12" x14ac:dyDescent="0.3">
      <c r="A668">
        <v>305</v>
      </c>
      <c r="D668">
        <v>0</v>
      </c>
      <c r="E668">
        <f t="shared" si="52"/>
        <v>0</v>
      </c>
      <c r="F668" s="131">
        <v>0</v>
      </c>
      <c r="G668" s="132"/>
      <c r="H668" s="132"/>
      <c r="J668" s="41">
        <v>0.06</v>
      </c>
      <c r="K668">
        <f t="shared" si="51"/>
        <v>0.7098000000000001</v>
      </c>
      <c r="L668" s="132">
        <f t="shared" si="49"/>
        <v>0.64119940127237385</v>
      </c>
    </row>
    <row r="669" spans="1:12" x14ac:dyDescent="0.3">
      <c r="A669">
        <v>306</v>
      </c>
      <c r="D669">
        <v>0</v>
      </c>
      <c r="E669">
        <f t="shared" si="52"/>
        <v>0</v>
      </c>
      <c r="F669" s="131">
        <v>0</v>
      </c>
      <c r="G669" s="132"/>
      <c r="H669" s="132"/>
      <c r="J669" s="41">
        <v>0.06</v>
      </c>
      <c r="K669">
        <f t="shared" si="51"/>
        <v>0.7098000000000001</v>
      </c>
      <c r="L669" s="132">
        <f t="shared" si="49"/>
        <v>0.64119940127237385</v>
      </c>
    </row>
    <row r="670" spans="1:12" x14ac:dyDescent="0.3">
      <c r="A670">
        <v>307</v>
      </c>
      <c r="D670">
        <v>0</v>
      </c>
      <c r="E670">
        <f t="shared" si="52"/>
        <v>0</v>
      </c>
      <c r="F670" s="131">
        <v>0</v>
      </c>
      <c r="G670" s="132"/>
      <c r="H670" s="132"/>
      <c r="J670" s="41">
        <v>0.06</v>
      </c>
      <c r="K670">
        <f t="shared" si="51"/>
        <v>0.7098000000000001</v>
      </c>
      <c r="L670" s="132">
        <f t="shared" si="49"/>
        <v>0.64119940127237385</v>
      </c>
    </row>
    <row r="671" spans="1:12" x14ac:dyDescent="0.3">
      <c r="A671">
        <v>308</v>
      </c>
      <c r="D671">
        <v>0</v>
      </c>
      <c r="E671">
        <f t="shared" si="52"/>
        <v>0</v>
      </c>
      <c r="F671" s="131">
        <v>0</v>
      </c>
      <c r="G671" s="132"/>
      <c r="H671" s="132"/>
      <c r="J671" s="41">
        <v>0.06</v>
      </c>
      <c r="K671">
        <f t="shared" si="51"/>
        <v>0.7098000000000001</v>
      </c>
      <c r="L671" s="132">
        <f t="shared" ref="L671:L723" si="53">(K671/1000)/((2*PI()*($I$12/1000)*(J671/1000))*SQRT((2*$I$13)/($I$14)))</f>
        <v>0.64119940127237385</v>
      </c>
    </row>
    <row r="672" spans="1:12" x14ac:dyDescent="0.3">
      <c r="A672">
        <v>309</v>
      </c>
      <c r="D672">
        <v>0</v>
      </c>
      <c r="E672">
        <f t="shared" si="52"/>
        <v>0</v>
      </c>
      <c r="F672" s="131">
        <v>0</v>
      </c>
      <c r="G672" s="132"/>
      <c r="H672" s="132"/>
      <c r="J672" s="41">
        <v>0.06</v>
      </c>
      <c r="K672">
        <f t="shared" si="51"/>
        <v>0.7098000000000001</v>
      </c>
      <c r="L672" s="132">
        <f t="shared" si="53"/>
        <v>0.64119940127237385</v>
      </c>
    </row>
    <row r="673" spans="1:12" x14ac:dyDescent="0.3">
      <c r="A673">
        <v>310</v>
      </c>
      <c r="D673">
        <v>0</v>
      </c>
      <c r="E673">
        <f t="shared" si="52"/>
        <v>0</v>
      </c>
      <c r="F673" s="131">
        <v>0</v>
      </c>
      <c r="G673" s="132"/>
      <c r="H673" s="132"/>
      <c r="J673" s="41">
        <v>0.06</v>
      </c>
      <c r="K673">
        <f t="shared" si="51"/>
        <v>0.7098000000000001</v>
      </c>
      <c r="L673" s="132">
        <f t="shared" si="53"/>
        <v>0.64119940127237385</v>
      </c>
    </row>
    <row r="674" spans="1:12" x14ac:dyDescent="0.3">
      <c r="A674">
        <v>311</v>
      </c>
      <c r="D674">
        <v>0</v>
      </c>
      <c r="E674">
        <f t="shared" si="52"/>
        <v>0</v>
      </c>
      <c r="F674" s="131">
        <v>0</v>
      </c>
      <c r="G674" s="132"/>
      <c r="H674" s="132"/>
      <c r="J674" s="41">
        <v>0.06</v>
      </c>
      <c r="K674">
        <f t="shared" si="51"/>
        <v>0.7098000000000001</v>
      </c>
      <c r="L674" s="132">
        <f t="shared" si="53"/>
        <v>0.64119940127237385</v>
      </c>
    </row>
    <row r="675" spans="1:12" x14ac:dyDescent="0.3">
      <c r="A675">
        <v>312</v>
      </c>
      <c r="D675">
        <v>0</v>
      </c>
      <c r="E675">
        <f t="shared" si="52"/>
        <v>0</v>
      </c>
      <c r="F675" s="131">
        <v>0</v>
      </c>
      <c r="G675" s="132"/>
      <c r="H675" s="132"/>
      <c r="J675" s="41">
        <v>0.06</v>
      </c>
      <c r="K675">
        <f t="shared" si="51"/>
        <v>0.7098000000000001</v>
      </c>
      <c r="L675" s="132">
        <f t="shared" si="53"/>
        <v>0.64119940127237385</v>
      </c>
    </row>
    <row r="676" spans="1:12" x14ac:dyDescent="0.3">
      <c r="A676">
        <v>313</v>
      </c>
      <c r="D676">
        <v>0</v>
      </c>
      <c r="E676">
        <f t="shared" ref="E676:E707" si="54">$C$2+((D676-$B$2)/($B$3-$B$2))*($C$3-$C$2)</f>
        <v>0</v>
      </c>
      <c r="F676" s="131">
        <v>0</v>
      </c>
      <c r="G676" s="132"/>
      <c r="H676" s="132"/>
      <c r="J676" s="41">
        <v>0.06</v>
      </c>
      <c r="K676">
        <f t="shared" si="51"/>
        <v>0.7098000000000001</v>
      </c>
      <c r="L676" s="132">
        <f t="shared" si="53"/>
        <v>0.64119940127237385</v>
      </c>
    </row>
    <row r="677" spans="1:12" x14ac:dyDescent="0.3">
      <c r="A677">
        <v>314</v>
      </c>
      <c r="D677">
        <v>0</v>
      </c>
      <c r="E677">
        <f t="shared" si="54"/>
        <v>0</v>
      </c>
      <c r="F677" s="131">
        <v>0</v>
      </c>
      <c r="G677" s="132"/>
      <c r="H677" s="132"/>
      <c r="J677" s="41">
        <v>0.06</v>
      </c>
      <c r="K677">
        <f t="shared" si="51"/>
        <v>0.7098000000000001</v>
      </c>
      <c r="L677" s="132">
        <f t="shared" si="53"/>
        <v>0.64119940127237385</v>
      </c>
    </row>
    <row r="678" spans="1:12" x14ac:dyDescent="0.3">
      <c r="A678">
        <v>315</v>
      </c>
      <c r="D678">
        <v>0</v>
      </c>
      <c r="E678">
        <f t="shared" si="54"/>
        <v>0</v>
      </c>
      <c r="F678" s="131">
        <v>0</v>
      </c>
      <c r="G678" s="132"/>
      <c r="H678" s="132"/>
      <c r="J678" s="41">
        <v>0.06</v>
      </c>
      <c r="K678">
        <f t="shared" si="51"/>
        <v>0.7098000000000001</v>
      </c>
      <c r="L678" s="132">
        <f t="shared" si="53"/>
        <v>0.64119940127237385</v>
      </c>
    </row>
    <row r="679" spans="1:12" x14ac:dyDescent="0.3">
      <c r="A679">
        <v>316</v>
      </c>
      <c r="D679">
        <v>0</v>
      </c>
      <c r="E679">
        <f t="shared" si="54"/>
        <v>0</v>
      </c>
      <c r="F679" s="131">
        <v>0</v>
      </c>
      <c r="G679" s="132"/>
      <c r="H679" s="132"/>
      <c r="J679" s="41">
        <v>7.0000000000000007E-2</v>
      </c>
      <c r="K679">
        <f t="shared" si="51"/>
        <v>0.82810000000000006</v>
      </c>
      <c r="L679" s="132">
        <f t="shared" si="53"/>
        <v>0.64119940127237351</v>
      </c>
    </row>
    <row r="680" spans="1:12" x14ac:dyDescent="0.3">
      <c r="A680">
        <v>317</v>
      </c>
      <c r="D680">
        <v>0</v>
      </c>
      <c r="E680">
        <f t="shared" si="54"/>
        <v>0</v>
      </c>
      <c r="F680" s="131">
        <v>0</v>
      </c>
      <c r="G680" s="132"/>
      <c r="H680" s="132"/>
      <c r="J680" s="41">
        <v>7.0000000000000007E-2</v>
      </c>
      <c r="K680">
        <f t="shared" si="51"/>
        <v>0.82810000000000006</v>
      </c>
      <c r="L680" s="132">
        <f t="shared" si="53"/>
        <v>0.64119940127237351</v>
      </c>
    </row>
    <row r="681" spans="1:12" x14ac:dyDescent="0.3">
      <c r="A681">
        <v>318</v>
      </c>
      <c r="D681">
        <v>0</v>
      </c>
      <c r="E681">
        <f t="shared" si="54"/>
        <v>0</v>
      </c>
      <c r="F681" s="131">
        <v>0</v>
      </c>
      <c r="G681" s="132"/>
      <c r="H681" s="132"/>
      <c r="J681" s="41">
        <v>7.0000000000000007E-2</v>
      </c>
      <c r="K681">
        <f t="shared" si="51"/>
        <v>0.82810000000000006</v>
      </c>
      <c r="L681" s="132">
        <f t="shared" si="53"/>
        <v>0.64119940127237351</v>
      </c>
    </row>
    <row r="682" spans="1:12" x14ac:dyDescent="0.3">
      <c r="A682">
        <v>319</v>
      </c>
      <c r="D682">
        <v>0</v>
      </c>
      <c r="E682">
        <f t="shared" si="54"/>
        <v>0</v>
      </c>
      <c r="F682" s="131">
        <v>0</v>
      </c>
      <c r="G682" s="132"/>
      <c r="H682" s="132"/>
      <c r="J682" s="41">
        <v>7.0000000000000007E-2</v>
      </c>
      <c r="K682">
        <f t="shared" si="51"/>
        <v>0.82810000000000006</v>
      </c>
      <c r="L682" s="132">
        <f t="shared" si="53"/>
        <v>0.64119940127237351</v>
      </c>
    </row>
    <row r="683" spans="1:12" x14ac:dyDescent="0.3">
      <c r="A683">
        <v>320</v>
      </c>
      <c r="D683">
        <v>0</v>
      </c>
      <c r="E683">
        <f t="shared" si="54"/>
        <v>0</v>
      </c>
      <c r="F683" s="131">
        <v>0</v>
      </c>
      <c r="G683" s="132"/>
      <c r="H683" s="132"/>
      <c r="J683" s="41">
        <v>7.0000000000000007E-2</v>
      </c>
      <c r="K683">
        <f t="shared" si="51"/>
        <v>0.82810000000000006</v>
      </c>
      <c r="L683" s="132">
        <f t="shared" si="53"/>
        <v>0.64119940127237351</v>
      </c>
    </row>
    <row r="684" spans="1:12" x14ac:dyDescent="0.3">
      <c r="A684">
        <v>321</v>
      </c>
      <c r="D684">
        <v>0</v>
      </c>
      <c r="E684">
        <f t="shared" si="54"/>
        <v>0</v>
      </c>
      <c r="F684" s="131">
        <v>0</v>
      </c>
      <c r="G684" s="132"/>
      <c r="H684" s="132"/>
      <c r="J684" s="41">
        <v>7.0000000000000007E-2</v>
      </c>
      <c r="K684">
        <f t="shared" si="51"/>
        <v>0.82810000000000006</v>
      </c>
      <c r="L684" s="132">
        <f t="shared" si="53"/>
        <v>0.64119940127237351</v>
      </c>
    </row>
    <row r="685" spans="1:12" x14ac:dyDescent="0.3">
      <c r="A685">
        <v>322</v>
      </c>
      <c r="D685">
        <v>0</v>
      </c>
      <c r="E685">
        <f t="shared" si="54"/>
        <v>0</v>
      </c>
      <c r="F685" s="131">
        <v>0</v>
      </c>
      <c r="G685" s="132"/>
      <c r="H685" s="132"/>
      <c r="J685" s="41">
        <v>7.0000000000000007E-2</v>
      </c>
      <c r="K685">
        <f t="shared" si="51"/>
        <v>0.82810000000000006</v>
      </c>
      <c r="L685" s="132">
        <f t="shared" si="53"/>
        <v>0.64119940127237351</v>
      </c>
    </row>
    <row r="686" spans="1:12" x14ac:dyDescent="0.3">
      <c r="A686">
        <v>323</v>
      </c>
      <c r="D686">
        <v>0</v>
      </c>
      <c r="E686">
        <f t="shared" si="54"/>
        <v>0</v>
      </c>
      <c r="F686" s="131">
        <v>0</v>
      </c>
      <c r="G686" s="132"/>
      <c r="H686" s="132"/>
      <c r="J686" s="41">
        <v>7.0000000000000007E-2</v>
      </c>
      <c r="K686">
        <f t="shared" si="51"/>
        <v>0.82810000000000006</v>
      </c>
      <c r="L686" s="132">
        <f t="shared" si="53"/>
        <v>0.64119940127237351</v>
      </c>
    </row>
    <row r="687" spans="1:12" x14ac:dyDescent="0.3">
      <c r="A687">
        <v>324</v>
      </c>
      <c r="D687">
        <v>0</v>
      </c>
      <c r="E687">
        <f t="shared" si="54"/>
        <v>0</v>
      </c>
      <c r="F687" s="131">
        <v>0</v>
      </c>
      <c r="G687" s="132"/>
      <c r="H687" s="132"/>
      <c r="J687" s="41">
        <v>7.0000000000000007E-2</v>
      </c>
      <c r="K687">
        <f t="shared" si="51"/>
        <v>0.82810000000000006</v>
      </c>
      <c r="L687" s="132">
        <f t="shared" si="53"/>
        <v>0.64119940127237351</v>
      </c>
    </row>
    <row r="688" spans="1:12" x14ac:dyDescent="0.3">
      <c r="A688">
        <v>325</v>
      </c>
      <c r="D688">
        <v>0</v>
      </c>
      <c r="E688">
        <f t="shared" si="54"/>
        <v>0</v>
      </c>
      <c r="F688" s="131">
        <v>0</v>
      </c>
      <c r="G688" s="132"/>
      <c r="H688" s="132"/>
      <c r="J688" s="41">
        <v>7.0000000000000007E-2</v>
      </c>
      <c r="K688">
        <f t="shared" si="51"/>
        <v>0.82810000000000006</v>
      </c>
      <c r="L688" s="132">
        <f t="shared" si="53"/>
        <v>0.64119940127237351</v>
      </c>
    </row>
    <row r="689" spans="1:12" x14ac:dyDescent="0.3">
      <c r="A689">
        <v>326</v>
      </c>
      <c r="D689">
        <v>0</v>
      </c>
      <c r="E689">
        <f t="shared" si="54"/>
        <v>0</v>
      </c>
      <c r="F689" s="131">
        <v>0</v>
      </c>
      <c r="G689" s="132"/>
      <c r="H689" s="132"/>
      <c r="J689" s="41">
        <v>7.0000000000000007E-2</v>
      </c>
      <c r="K689">
        <f t="shared" si="51"/>
        <v>0.82810000000000006</v>
      </c>
      <c r="L689" s="132">
        <f t="shared" si="53"/>
        <v>0.64119940127237351</v>
      </c>
    </row>
    <row r="690" spans="1:12" x14ac:dyDescent="0.3">
      <c r="A690">
        <v>327</v>
      </c>
      <c r="D690">
        <v>0</v>
      </c>
      <c r="E690">
        <f t="shared" si="54"/>
        <v>0</v>
      </c>
      <c r="F690" s="131">
        <v>0</v>
      </c>
      <c r="G690" s="132"/>
      <c r="H690" s="132"/>
      <c r="J690" s="41">
        <v>7.0000000000000007E-2</v>
      </c>
      <c r="K690">
        <f t="shared" si="51"/>
        <v>0.82810000000000006</v>
      </c>
      <c r="L690" s="132">
        <f t="shared" si="53"/>
        <v>0.64119940127237351</v>
      </c>
    </row>
    <row r="691" spans="1:12" x14ac:dyDescent="0.3">
      <c r="A691">
        <v>328</v>
      </c>
      <c r="D691">
        <v>0</v>
      </c>
      <c r="E691">
        <f t="shared" si="54"/>
        <v>0</v>
      </c>
      <c r="F691" s="131">
        <v>0</v>
      </c>
      <c r="G691" s="132"/>
      <c r="H691" s="132"/>
      <c r="J691" s="41">
        <v>0.08</v>
      </c>
      <c r="K691">
        <f t="shared" si="51"/>
        <v>0.94640000000000013</v>
      </c>
      <c r="L691" s="132">
        <f t="shared" si="53"/>
        <v>0.64119940127237374</v>
      </c>
    </row>
    <row r="692" spans="1:12" x14ac:dyDescent="0.3">
      <c r="A692">
        <v>329</v>
      </c>
      <c r="D692">
        <v>0</v>
      </c>
      <c r="E692">
        <f t="shared" si="54"/>
        <v>0</v>
      </c>
      <c r="F692" s="131">
        <v>0</v>
      </c>
      <c r="G692" s="132"/>
      <c r="H692" s="132"/>
      <c r="J692" s="41">
        <v>0.08</v>
      </c>
      <c r="K692">
        <f t="shared" si="51"/>
        <v>0.94640000000000013</v>
      </c>
      <c r="L692" s="132">
        <f t="shared" si="53"/>
        <v>0.64119940127237374</v>
      </c>
    </row>
    <row r="693" spans="1:12" x14ac:dyDescent="0.3">
      <c r="A693">
        <v>330</v>
      </c>
      <c r="D693">
        <v>0</v>
      </c>
      <c r="E693">
        <f t="shared" si="54"/>
        <v>0</v>
      </c>
      <c r="F693" s="131">
        <v>0</v>
      </c>
      <c r="G693" s="132"/>
      <c r="H693" s="132"/>
      <c r="J693" s="41">
        <v>0.08</v>
      </c>
      <c r="K693">
        <f t="shared" si="51"/>
        <v>0.94640000000000013</v>
      </c>
      <c r="L693" s="132">
        <f t="shared" si="53"/>
        <v>0.64119940127237374</v>
      </c>
    </row>
    <row r="694" spans="1:12" x14ac:dyDescent="0.3">
      <c r="A694">
        <v>331</v>
      </c>
      <c r="D694">
        <v>0</v>
      </c>
      <c r="E694">
        <f t="shared" si="54"/>
        <v>0</v>
      </c>
      <c r="F694" s="131">
        <v>0</v>
      </c>
      <c r="G694" s="132"/>
      <c r="H694" s="132"/>
      <c r="J694" s="41">
        <v>0.08</v>
      </c>
      <c r="K694">
        <f t="shared" si="51"/>
        <v>0.94640000000000013</v>
      </c>
      <c r="L694" s="132">
        <f t="shared" si="53"/>
        <v>0.64119940127237374</v>
      </c>
    </row>
    <row r="695" spans="1:12" x14ac:dyDescent="0.3">
      <c r="A695">
        <v>332</v>
      </c>
      <c r="D695">
        <v>0</v>
      </c>
      <c r="E695">
        <f t="shared" si="54"/>
        <v>0</v>
      </c>
      <c r="F695" s="131">
        <v>0</v>
      </c>
      <c r="G695" s="132"/>
      <c r="H695" s="132"/>
      <c r="J695" s="41">
        <v>0.08</v>
      </c>
      <c r="K695">
        <f t="shared" si="51"/>
        <v>0.94640000000000013</v>
      </c>
      <c r="L695" s="132">
        <f t="shared" si="53"/>
        <v>0.64119940127237374</v>
      </c>
    </row>
    <row r="696" spans="1:12" x14ac:dyDescent="0.3">
      <c r="A696">
        <v>333</v>
      </c>
      <c r="D696">
        <v>0</v>
      </c>
      <c r="E696">
        <f t="shared" si="54"/>
        <v>0</v>
      </c>
      <c r="F696" s="131">
        <v>0</v>
      </c>
      <c r="G696" s="132"/>
      <c r="H696" s="132"/>
      <c r="J696" s="41">
        <v>0.08</v>
      </c>
      <c r="K696">
        <f t="shared" si="51"/>
        <v>0.94640000000000013</v>
      </c>
      <c r="L696" s="132">
        <f t="shared" si="53"/>
        <v>0.64119940127237374</v>
      </c>
    </row>
    <row r="697" spans="1:12" x14ac:dyDescent="0.3">
      <c r="A697">
        <v>334</v>
      </c>
      <c r="D697">
        <v>0</v>
      </c>
      <c r="E697">
        <f t="shared" si="54"/>
        <v>0</v>
      </c>
      <c r="F697" s="131">
        <v>0</v>
      </c>
      <c r="G697" s="132"/>
      <c r="H697" s="132"/>
      <c r="J697" s="41">
        <v>0.08</v>
      </c>
      <c r="K697">
        <f t="shared" si="51"/>
        <v>0.94640000000000013</v>
      </c>
      <c r="L697" s="132">
        <f t="shared" si="53"/>
        <v>0.64119940127237374</v>
      </c>
    </row>
    <row r="698" spans="1:12" x14ac:dyDescent="0.3">
      <c r="A698">
        <v>335</v>
      </c>
      <c r="D698">
        <v>0</v>
      </c>
      <c r="E698">
        <f t="shared" si="54"/>
        <v>0</v>
      </c>
      <c r="F698" s="131">
        <v>0</v>
      </c>
      <c r="G698" s="132"/>
      <c r="H698" s="132"/>
      <c r="J698" s="41">
        <v>0.08</v>
      </c>
      <c r="K698">
        <f t="shared" si="51"/>
        <v>0.94640000000000013</v>
      </c>
      <c r="L698" s="132">
        <f t="shared" si="53"/>
        <v>0.64119940127237374</v>
      </c>
    </row>
    <row r="699" spans="1:12" x14ac:dyDescent="0.3">
      <c r="A699">
        <v>336</v>
      </c>
      <c r="D699">
        <v>0</v>
      </c>
      <c r="E699">
        <f t="shared" si="54"/>
        <v>0</v>
      </c>
      <c r="F699" s="131">
        <v>0</v>
      </c>
      <c r="G699" s="132"/>
      <c r="H699" s="132"/>
      <c r="J699" s="41">
        <v>0.08</v>
      </c>
      <c r="K699">
        <f t="shared" si="51"/>
        <v>0.94640000000000013</v>
      </c>
      <c r="L699" s="132">
        <f t="shared" si="53"/>
        <v>0.64119940127237374</v>
      </c>
    </row>
    <row r="700" spans="1:12" x14ac:dyDescent="0.3">
      <c r="A700">
        <v>337</v>
      </c>
      <c r="D700">
        <v>0</v>
      </c>
      <c r="E700">
        <f t="shared" si="54"/>
        <v>0</v>
      </c>
      <c r="F700" s="131">
        <v>0</v>
      </c>
      <c r="G700" s="132"/>
      <c r="H700" s="132"/>
      <c r="J700" s="41">
        <v>0.08</v>
      </c>
      <c r="K700">
        <f t="shared" si="51"/>
        <v>0.94640000000000013</v>
      </c>
      <c r="L700" s="132">
        <f t="shared" si="53"/>
        <v>0.64119940127237374</v>
      </c>
    </row>
    <row r="701" spans="1:12" x14ac:dyDescent="0.3">
      <c r="A701">
        <v>338</v>
      </c>
      <c r="D701">
        <v>0</v>
      </c>
      <c r="E701">
        <f t="shared" si="54"/>
        <v>0</v>
      </c>
      <c r="F701" s="131">
        <v>0</v>
      </c>
      <c r="G701" s="132"/>
      <c r="H701" s="132"/>
      <c r="J701" s="41">
        <v>0.08</v>
      </c>
      <c r="K701">
        <f t="shared" si="51"/>
        <v>0.94640000000000013</v>
      </c>
      <c r="L701" s="132">
        <f t="shared" si="53"/>
        <v>0.64119940127237374</v>
      </c>
    </row>
    <row r="702" spans="1:12" x14ac:dyDescent="0.3">
      <c r="A702">
        <v>339</v>
      </c>
      <c r="D702">
        <v>0</v>
      </c>
      <c r="E702">
        <f t="shared" si="54"/>
        <v>0</v>
      </c>
      <c r="F702" s="131">
        <v>0</v>
      </c>
      <c r="G702" s="132"/>
      <c r="H702" s="132"/>
      <c r="J702" s="41">
        <v>0.08</v>
      </c>
      <c r="K702">
        <f t="shared" ref="K702:K723" si="55">$I$2+((J702-$H$2)/($H$3-$H$2))*($I$3-$I$2)</f>
        <v>0.94640000000000013</v>
      </c>
      <c r="L702" s="132">
        <f t="shared" si="53"/>
        <v>0.64119940127237374</v>
      </c>
    </row>
    <row r="703" spans="1:12" x14ac:dyDescent="0.3">
      <c r="A703">
        <v>340</v>
      </c>
      <c r="D703">
        <v>0</v>
      </c>
      <c r="E703">
        <f t="shared" si="54"/>
        <v>0</v>
      </c>
      <c r="F703" s="131">
        <v>0</v>
      </c>
      <c r="G703" s="132"/>
      <c r="H703" s="132"/>
      <c r="J703" s="41">
        <v>0.08</v>
      </c>
      <c r="K703">
        <f t="shared" si="55"/>
        <v>0.94640000000000013</v>
      </c>
      <c r="L703" s="132">
        <f t="shared" si="53"/>
        <v>0.64119940127237374</v>
      </c>
    </row>
    <row r="704" spans="1:12" x14ac:dyDescent="0.3">
      <c r="A704">
        <v>341</v>
      </c>
      <c r="D704">
        <v>0</v>
      </c>
      <c r="E704">
        <f t="shared" si="54"/>
        <v>0</v>
      </c>
      <c r="F704" s="131">
        <v>0</v>
      </c>
      <c r="G704" s="132"/>
      <c r="H704" s="132"/>
      <c r="J704" s="41">
        <v>0.08</v>
      </c>
      <c r="K704">
        <f t="shared" si="55"/>
        <v>0.94640000000000013</v>
      </c>
      <c r="L704" s="132">
        <f t="shared" si="53"/>
        <v>0.64119940127237374</v>
      </c>
    </row>
    <row r="705" spans="1:12" x14ac:dyDescent="0.3">
      <c r="A705">
        <v>342</v>
      </c>
      <c r="D705">
        <v>0</v>
      </c>
      <c r="E705">
        <f t="shared" si="54"/>
        <v>0</v>
      </c>
      <c r="F705" s="131">
        <v>0</v>
      </c>
      <c r="G705" s="132"/>
      <c r="H705" s="132"/>
      <c r="J705" s="41">
        <v>0.08</v>
      </c>
      <c r="K705">
        <f t="shared" si="55"/>
        <v>0.94640000000000013</v>
      </c>
      <c r="L705" s="132">
        <f t="shared" si="53"/>
        <v>0.64119940127237374</v>
      </c>
    </row>
    <row r="706" spans="1:12" x14ac:dyDescent="0.3">
      <c r="A706">
        <v>343</v>
      </c>
      <c r="D706">
        <v>0</v>
      </c>
      <c r="E706">
        <f t="shared" si="54"/>
        <v>0</v>
      </c>
      <c r="F706" s="131">
        <v>0</v>
      </c>
      <c r="G706" s="132"/>
      <c r="H706" s="132"/>
      <c r="J706" s="41">
        <v>0.08</v>
      </c>
      <c r="K706">
        <f t="shared" si="55"/>
        <v>0.94640000000000013</v>
      </c>
      <c r="L706" s="132">
        <f t="shared" si="53"/>
        <v>0.64119940127237374</v>
      </c>
    </row>
    <row r="707" spans="1:12" x14ac:dyDescent="0.3">
      <c r="A707">
        <v>344</v>
      </c>
      <c r="D707">
        <v>0</v>
      </c>
      <c r="E707">
        <f t="shared" si="54"/>
        <v>0</v>
      </c>
      <c r="F707" s="131">
        <v>0</v>
      </c>
      <c r="G707" s="132"/>
      <c r="H707" s="132"/>
      <c r="J707" s="41">
        <v>0.08</v>
      </c>
      <c r="K707">
        <f t="shared" si="55"/>
        <v>0.94640000000000013</v>
      </c>
      <c r="L707" s="132">
        <f t="shared" si="53"/>
        <v>0.64119940127237374</v>
      </c>
    </row>
    <row r="708" spans="1:12" x14ac:dyDescent="0.3">
      <c r="A708">
        <v>345</v>
      </c>
      <c r="D708">
        <v>0</v>
      </c>
      <c r="E708">
        <f t="shared" ref="E708:E739" si="56">$C$2+((D708-$B$2)/($B$3-$B$2))*($C$3-$C$2)</f>
        <v>0</v>
      </c>
      <c r="F708" s="131">
        <v>0</v>
      </c>
      <c r="G708" s="132"/>
      <c r="H708" s="132"/>
      <c r="J708" s="41">
        <v>0.08</v>
      </c>
      <c r="K708">
        <f t="shared" si="55"/>
        <v>0.94640000000000013</v>
      </c>
      <c r="L708" s="132">
        <f t="shared" si="53"/>
        <v>0.64119940127237374</v>
      </c>
    </row>
    <row r="709" spans="1:12" x14ac:dyDescent="0.3">
      <c r="A709">
        <v>346</v>
      </c>
      <c r="D709">
        <v>0</v>
      </c>
      <c r="E709">
        <f t="shared" si="56"/>
        <v>0</v>
      </c>
      <c r="F709" s="131">
        <v>0</v>
      </c>
      <c r="G709" s="132"/>
      <c r="H709" s="132"/>
      <c r="J709" s="41">
        <v>0.09</v>
      </c>
      <c r="K709">
        <f t="shared" si="55"/>
        <v>1.0647</v>
      </c>
      <c r="L709" s="132">
        <f t="shared" si="53"/>
        <v>0.64119940127237374</v>
      </c>
    </row>
    <row r="710" spans="1:12" x14ac:dyDescent="0.3">
      <c r="A710">
        <v>347</v>
      </c>
      <c r="D710">
        <v>0</v>
      </c>
      <c r="E710">
        <f t="shared" si="56"/>
        <v>0</v>
      </c>
      <c r="F710" s="131">
        <v>0</v>
      </c>
      <c r="G710" s="132"/>
      <c r="H710" s="132"/>
      <c r="J710" s="41">
        <v>0.09</v>
      </c>
      <c r="K710">
        <f t="shared" si="55"/>
        <v>1.0647</v>
      </c>
      <c r="L710" s="132">
        <f t="shared" si="53"/>
        <v>0.64119940127237374</v>
      </c>
    </row>
    <row r="711" spans="1:12" x14ac:dyDescent="0.3">
      <c r="A711">
        <v>348</v>
      </c>
      <c r="D711">
        <v>0</v>
      </c>
      <c r="E711">
        <f t="shared" si="56"/>
        <v>0</v>
      </c>
      <c r="F711" s="131">
        <v>0</v>
      </c>
      <c r="G711" s="132"/>
      <c r="H711" s="132"/>
      <c r="J711" s="41">
        <v>0.09</v>
      </c>
      <c r="K711">
        <f t="shared" si="55"/>
        <v>1.0647</v>
      </c>
      <c r="L711" s="132">
        <f t="shared" si="53"/>
        <v>0.64119940127237374</v>
      </c>
    </row>
    <row r="712" spans="1:12" x14ac:dyDescent="0.3">
      <c r="A712">
        <v>349</v>
      </c>
      <c r="D712">
        <v>0</v>
      </c>
      <c r="E712">
        <f t="shared" si="56"/>
        <v>0</v>
      </c>
      <c r="F712" s="131">
        <v>0</v>
      </c>
      <c r="G712" s="132"/>
      <c r="H712" s="132"/>
      <c r="J712" s="41">
        <v>0.09</v>
      </c>
      <c r="K712">
        <f t="shared" si="55"/>
        <v>1.0647</v>
      </c>
      <c r="L712" s="132">
        <f t="shared" si="53"/>
        <v>0.64119940127237374</v>
      </c>
    </row>
    <row r="713" spans="1:12" x14ac:dyDescent="0.3">
      <c r="A713">
        <v>350</v>
      </c>
      <c r="D713">
        <v>0</v>
      </c>
      <c r="E713">
        <f t="shared" si="56"/>
        <v>0</v>
      </c>
      <c r="F713" s="131">
        <v>0</v>
      </c>
      <c r="G713" s="132"/>
      <c r="H713" s="132"/>
      <c r="J713" s="41">
        <v>0.09</v>
      </c>
      <c r="K713">
        <f t="shared" si="55"/>
        <v>1.0647</v>
      </c>
      <c r="L713" s="132">
        <f t="shared" si="53"/>
        <v>0.64119940127237374</v>
      </c>
    </row>
    <row r="714" spans="1:12" x14ac:dyDescent="0.3">
      <c r="A714">
        <v>351</v>
      </c>
      <c r="D714">
        <v>0</v>
      </c>
      <c r="E714">
        <f t="shared" si="56"/>
        <v>0</v>
      </c>
      <c r="F714" s="131">
        <v>0</v>
      </c>
      <c r="G714" s="132"/>
      <c r="H714" s="132"/>
      <c r="J714" s="41">
        <v>0.09</v>
      </c>
      <c r="K714">
        <f t="shared" si="55"/>
        <v>1.0647</v>
      </c>
      <c r="L714" s="132">
        <f t="shared" si="53"/>
        <v>0.64119940127237374</v>
      </c>
    </row>
    <row r="715" spans="1:12" x14ac:dyDescent="0.3">
      <c r="A715">
        <v>352</v>
      </c>
      <c r="D715">
        <v>0</v>
      </c>
      <c r="E715">
        <f t="shared" si="56"/>
        <v>0</v>
      </c>
      <c r="F715" s="131">
        <v>0</v>
      </c>
      <c r="G715" s="132"/>
      <c r="H715" s="132"/>
      <c r="J715" s="41">
        <v>0.09</v>
      </c>
      <c r="K715">
        <f t="shared" si="55"/>
        <v>1.0647</v>
      </c>
      <c r="L715" s="132">
        <f t="shared" si="53"/>
        <v>0.64119940127237374</v>
      </c>
    </row>
    <row r="716" spans="1:12" x14ac:dyDescent="0.3">
      <c r="A716">
        <v>353</v>
      </c>
      <c r="D716">
        <v>0</v>
      </c>
      <c r="E716">
        <f t="shared" si="56"/>
        <v>0</v>
      </c>
      <c r="F716" s="131">
        <v>0</v>
      </c>
      <c r="G716" s="132"/>
      <c r="H716" s="132"/>
      <c r="J716" s="41">
        <v>0.09</v>
      </c>
      <c r="K716">
        <f t="shared" si="55"/>
        <v>1.0647</v>
      </c>
      <c r="L716" s="132">
        <f t="shared" si="53"/>
        <v>0.64119940127237374</v>
      </c>
    </row>
    <row r="717" spans="1:12" x14ac:dyDescent="0.3">
      <c r="A717">
        <v>354</v>
      </c>
      <c r="D717">
        <v>0</v>
      </c>
      <c r="E717">
        <f t="shared" si="56"/>
        <v>0</v>
      </c>
      <c r="F717" s="131">
        <v>0</v>
      </c>
      <c r="G717" s="132"/>
      <c r="H717" s="132"/>
      <c r="J717" s="41">
        <v>0.09</v>
      </c>
      <c r="K717">
        <f t="shared" si="55"/>
        <v>1.0647</v>
      </c>
      <c r="L717" s="132">
        <f t="shared" si="53"/>
        <v>0.64119940127237374</v>
      </c>
    </row>
    <row r="718" spans="1:12" x14ac:dyDescent="0.3">
      <c r="A718">
        <v>355</v>
      </c>
      <c r="D718">
        <v>0</v>
      </c>
      <c r="E718">
        <f t="shared" si="56"/>
        <v>0</v>
      </c>
      <c r="F718" s="131">
        <v>0</v>
      </c>
      <c r="G718" s="132"/>
      <c r="H718" s="132"/>
      <c r="J718" s="41">
        <v>0.09</v>
      </c>
      <c r="K718">
        <f t="shared" si="55"/>
        <v>1.0647</v>
      </c>
      <c r="L718" s="132">
        <f t="shared" si="53"/>
        <v>0.64119940127237374</v>
      </c>
    </row>
    <row r="719" spans="1:12" x14ac:dyDescent="0.3">
      <c r="A719">
        <v>356</v>
      </c>
      <c r="D719">
        <v>0</v>
      </c>
      <c r="E719">
        <f t="shared" si="56"/>
        <v>0</v>
      </c>
      <c r="F719" s="131">
        <v>0</v>
      </c>
      <c r="G719" s="132"/>
      <c r="J719" s="41">
        <v>0.09</v>
      </c>
      <c r="K719">
        <f t="shared" si="55"/>
        <v>1.0647</v>
      </c>
      <c r="L719" s="132">
        <f t="shared" si="53"/>
        <v>0.64119940127237374</v>
      </c>
    </row>
    <row r="720" spans="1:12" x14ac:dyDescent="0.3">
      <c r="A720">
        <v>357</v>
      </c>
      <c r="D720">
        <v>0</v>
      </c>
      <c r="E720">
        <f t="shared" si="56"/>
        <v>0</v>
      </c>
      <c r="F720" s="131">
        <v>0</v>
      </c>
      <c r="G720" s="132"/>
      <c r="J720" s="41">
        <v>0.09</v>
      </c>
      <c r="K720">
        <f t="shared" si="55"/>
        <v>1.0647</v>
      </c>
      <c r="L720" s="132">
        <f t="shared" si="53"/>
        <v>0.64119940127237374</v>
      </c>
    </row>
    <row r="721" spans="1:12" x14ac:dyDescent="0.3">
      <c r="A721">
        <v>358</v>
      </c>
      <c r="D721">
        <v>0</v>
      </c>
      <c r="E721">
        <f t="shared" si="56"/>
        <v>0</v>
      </c>
      <c r="F721" s="131">
        <v>0</v>
      </c>
      <c r="G721" s="132"/>
      <c r="J721" s="41">
        <v>0.1</v>
      </c>
      <c r="K721">
        <f t="shared" si="55"/>
        <v>1.1830000000000001</v>
      </c>
      <c r="L721" s="132">
        <f t="shared" si="53"/>
        <v>0.64119940127237363</v>
      </c>
    </row>
    <row r="722" spans="1:12" x14ac:dyDescent="0.3">
      <c r="A722">
        <v>359</v>
      </c>
      <c r="D722">
        <v>0</v>
      </c>
      <c r="E722">
        <f t="shared" si="56"/>
        <v>0</v>
      </c>
      <c r="F722" s="131">
        <v>0</v>
      </c>
      <c r="G722" s="132"/>
      <c r="J722" s="41">
        <v>0.1</v>
      </c>
      <c r="K722">
        <f t="shared" si="55"/>
        <v>1.1830000000000001</v>
      </c>
      <c r="L722" s="132">
        <f t="shared" si="53"/>
        <v>0.64119940127237363</v>
      </c>
    </row>
    <row r="723" spans="1:12" x14ac:dyDescent="0.3">
      <c r="A723">
        <v>360</v>
      </c>
      <c r="D723">
        <v>0</v>
      </c>
      <c r="E723">
        <f t="shared" si="56"/>
        <v>0</v>
      </c>
      <c r="F723" s="131">
        <v>0</v>
      </c>
      <c r="G723" s="132"/>
      <c r="J723" s="41">
        <v>0.1</v>
      </c>
      <c r="K723">
        <f t="shared" si="55"/>
        <v>1.1830000000000001</v>
      </c>
      <c r="L723" s="132">
        <f t="shared" si="53"/>
        <v>0.64119940127237363</v>
      </c>
    </row>
    <row r="725" spans="1:12" x14ac:dyDescent="0.3">
      <c r="D725">
        <f>AVERAGEIF(D3:D723,"&gt;0")/1000</f>
        <v>2.1144354838709672E-3</v>
      </c>
      <c r="F725" s="132">
        <f xml:space="preserve"> AVERAGEIF(D3:D723, "&gt;0", F3:F723)</f>
        <v>0.74273070795793539</v>
      </c>
      <c r="G725" s="133"/>
      <c r="L725" s="132">
        <f>AVERAGE(L3:L723)</f>
        <v>0.52371463486571967</v>
      </c>
    </row>
    <row r="727" spans="1:12" x14ac:dyDescent="0.3">
      <c r="D727">
        <f>120*8*F725*(PI()*0.035*D725)*SQRT(2*(12.5*249.0889)/1.3)/(0.9*0.002)</f>
        <v>6374.0868843359694</v>
      </c>
      <c r="F727">
        <f>PI()*0.035*0.009</f>
        <v>9.89601685880785E-4</v>
      </c>
    </row>
  </sheetData>
  <mergeCells count="2">
    <mergeCell ref="D2:F2"/>
    <mergeCell ref="J2:L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C3B32-020A-41D7-B3B5-DE3496474126}">
  <dimension ref="A1"/>
  <sheetViews>
    <sheetView workbookViewId="0">
      <selection activeCell="O17" sqref="O17"/>
    </sheetView>
  </sheetViews>
  <sheetFormatPr defaultRowHeight="14.4" x14ac:dyDescent="0.3"/>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CB157-8782-41A1-9DE1-948DFE9EBE9A}">
  <dimension ref="A1"/>
  <sheetViews>
    <sheetView workbookViewId="0">
      <selection activeCell="R13" sqref="R13"/>
    </sheetView>
  </sheetViews>
  <sheetFormatPr defaultRowHeight="14.4" x14ac:dyDescent="0.3"/>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5D75F-9E4B-4AC3-80D0-B2E13B44975E}">
  <dimension ref="A1"/>
  <sheetViews>
    <sheetView workbookViewId="0"/>
  </sheetViews>
  <sheetFormatPr defaultRowHeight="14.4" x14ac:dyDescent="0.3"/>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90A77C-D554-40A1-B741-86BFA21F4EE6}">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customXml/itemProps2.xml><?xml version="1.0" encoding="utf-8"?>
<ds:datastoreItem xmlns:ds="http://schemas.openxmlformats.org/officeDocument/2006/customXml" ds:itemID="{790827A8-D56A-4483-9962-EFC4B8204C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AB29C5-B572-4FE3-B20E-671AB4DDF0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Charts</vt:lpstr>
      </vt:variant>
      <vt:variant>
        <vt:i4>12</vt:i4>
      </vt:variant>
    </vt:vector>
  </HeadingPairs>
  <TitlesOfParts>
    <vt:vector size="23" baseType="lpstr">
      <vt:lpstr>Cover Page</vt:lpstr>
      <vt:lpstr>Measurements</vt:lpstr>
      <vt:lpstr>Calculations</vt:lpstr>
      <vt:lpstr>Cam Data</vt:lpstr>
      <vt:lpstr>Float RPM</vt:lpstr>
      <vt:lpstr>Flow Data</vt:lpstr>
      <vt:lpstr>Graph Explanation</vt:lpstr>
      <vt:lpstr>Flow Data Pt.2</vt:lpstr>
      <vt:lpstr>RPM at Max Power</vt:lpstr>
      <vt:lpstr>Improvements</vt:lpstr>
      <vt:lpstr>References</vt:lpstr>
      <vt:lpstr>Piston</vt:lpstr>
      <vt:lpstr>Velocity</vt:lpstr>
      <vt:lpstr>Acceleration</vt:lpstr>
      <vt:lpstr>Volume</vt:lpstr>
      <vt:lpstr>Valve Lift</vt:lpstr>
      <vt:lpstr>Valve Velocity</vt:lpstr>
      <vt:lpstr>Valve Acceleration</vt:lpstr>
      <vt:lpstr>Valve Jerk</vt:lpstr>
      <vt:lpstr>Flow Rate </vt:lpstr>
      <vt:lpstr>Flow Rate Per Unit Area</vt:lpstr>
      <vt:lpstr>Flow Coefficient</vt:lpstr>
      <vt:lpstr>Flow Coefficient vs Crank Angle</vt:lpstr>
    </vt:vector>
  </TitlesOfParts>
  <Manager/>
  <Company>SIHE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isaac jones</cp:lastModifiedBy>
  <cp:revision/>
  <dcterms:created xsi:type="dcterms:W3CDTF">2009-03-09T14:34:47Z</dcterms:created>
  <dcterms:modified xsi:type="dcterms:W3CDTF">2025-12-07T21:17:23Z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