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lilyy\OneDrive - University of Wales Trinity Saint David\Motorsport Engineering\Moto Tech\Assignment 2\"/>
    </mc:Choice>
  </mc:AlternateContent>
  <xr:revisionPtr revIDLastSave="0" documentId="13_ncr:1_{68E15D43-1B41-42EB-B2BD-211B4E159D60}" xr6:coauthVersionLast="47" xr6:coauthVersionMax="47" xr10:uidLastSave="{00000000-0000-0000-0000-000000000000}"/>
  <bookViews>
    <workbookView xWindow="384" yWindow="384" windowWidth="21624" windowHeight="12468" xr2:uid="{00000000-000D-0000-FFFF-FFFF00000000}"/>
  </bookViews>
  <sheets>
    <sheet name="GrE HnD BsC" sheetId="1" r:id="rId1"/>
    <sheet name="Smoothed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1" l="1"/>
  <c r="K6" i="1"/>
  <c r="H6" i="1"/>
  <c r="J6" i="1"/>
  <c r="E6" i="1"/>
  <c r="F6" i="1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6" i="1"/>
  <c r="K24" i="1"/>
  <c r="K69" i="1"/>
  <c r="J3" i="1"/>
  <c r="L3" i="1" s="1"/>
  <c r="J31" i="1"/>
  <c r="C3" i="1"/>
  <c r="D3" i="1"/>
  <c r="H13" i="1"/>
  <c r="M13" i="1" s="1"/>
  <c r="H14" i="1"/>
  <c r="H20" i="1"/>
  <c r="M20" i="1" s="1"/>
  <c r="H29" i="1"/>
  <c r="M29" i="1" s="1"/>
  <c r="H30" i="1"/>
  <c r="M30" i="1" s="1"/>
  <c r="H31" i="1"/>
  <c r="M31" i="1" s="1"/>
  <c r="H69" i="1"/>
  <c r="H70" i="1"/>
  <c r="H81" i="1"/>
  <c r="M81" i="1" s="1"/>
  <c r="H82" i="1"/>
  <c r="M82" i="1" s="1"/>
  <c r="H83" i="1"/>
  <c r="M83" i="1" s="1"/>
  <c r="H85" i="1"/>
  <c r="M85" i="1" s="1"/>
  <c r="H86" i="1"/>
  <c r="M86" i="1" s="1"/>
  <c r="G31" i="1"/>
  <c r="F13" i="1"/>
  <c r="K13" i="1" s="1"/>
  <c r="F14" i="1"/>
  <c r="F15" i="1"/>
  <c r="F22" i="1"/>
  <c r="K22" i="1" s="1"/>
  <c r="F23" i="1"/>
  <c r="K23" i="1" s="1"/>
  <c r="F24" i="1"/>
  <c r="G24" i="1" s="1"/>
  <c r="J24" i="1" s="1"/>
  <c r="F25" i="1"/>
  <c r="G25" i="1" s="1"/>
  <c r="J25" i="1" s="1"/>
  <c r="F26" i="1"/>
  <c r="G26" i="1" s="1"/>
  <c r="J26" i="1" s="1"/>
  <c r="F27" i="1"/>
  <c r="G27" i="1" s="1"/>
  <c r="J27" i="1" s="1"/>
  <c r="F28" i="1"/>
  <c r="F29" i="1"/>
  <c r="F30" i="1"/>
  <c r="F31" i="1"/>
  <c r="K31" i="1" s="1"/>
  <c r="F76" i="1"/>
  <c r="K76" i="1" s="1"/>
  <c r="F77" i="1"/>
  <c r="K77" i="1" s="1"/>
  <c r="F78" i="1"/>
  <c r="K78" i="1" s="1"/>
  <c r="F79" i="1"/>
  <c r="F80" i="1"/>
  <c r="E7" i="1"/>
  <c r="E8" i="1"/>
  <c r="E9" i="1"/>
  <c r="E10" i="1"/>
  <c r="E11" i="1"/>
  <c r="E12" i="1"/>
  <c r="E13" i="1"/>
  <c r="E14" i="1"/>
  <c r="E15" i="1"/>
  <c r="H15" i="1" s="1"/>
  <c r="E16" i="1"/>
  <c r="F16" i="1" s="1"/>
  <c r="E17" i="1"/>
  <c r="F17" i="1" s="1"/>
  <c r="E18" i="1"/>
  <c r="F18" i="1" s="1"/>
  <c r="E19" i="1"/>
  <c r="F19" i="1" s="1"/>
  <c r="G19" i="1" s="1"/>
  <c r="J19" i="1" s="1"/>
  <c r="E20" i="1"/>
  <c r="F20" i="1" s="1"/>
  <c r="E21" i="1"/>
  <c r="E22" i="1"/>
  <c r="H22" i="1" s="1"/>
  <c r="M22" i="1" s="1"/>
  <c r="E23" i="1"/>
  <c r="H23" i="1" s="1"/>
  <c r="M23" i="1" s="1"/>
  <c r="E24" i="1"/>
  <c r="H24" i="1" s="1"/>
  <c r="M24" i="1" s="1"/>
  <c r="E25" i="1"/>
  <c r="H25" i="1" s="1"/>
  <c r="M25" i="1" s="1"/>
  <c r="E26" i="1"/>
  <c r="H26" i="1" s="1"/>
  <c r="M26" i="1" s="1"/>
  <c r="E27" i="1"/>
  <c r="H27" i="1" s="1"/>
  <c r="M27" i="1" s="1"/>
  <c r="E28" i="1"/>
  <c r="H28" i="1" s="1"/>
  <c r="M28" i="1" s="1"/>
  <c r="E29" i="1"/>
  <c r="E30" i="1"/>
  <c r="E31" i="1"/>
  <c r="E32" i="1"/>
  <c r="E33" i="1"/>
  <c r="E34" i="1"/>
  <c r="H34" i="1" s="1"/>
  <c r="M34" i="1" s="1"/>
  <c r="E35" i="1"/>
  <c r="E36" i="1"/>
  <c r="E37" i="1"/>
  <c r="E38" i="1"/>
  <c r="E39" i="1"/>
  <c r="E40" i="1"/>
  <c r="E41" i="1"/>
  <c r="F41" i="1" s="1"/>
  <c r="K41" i="1" s="1"/>
  <c r="E42" i="1"/>
  <c r="F42" i="1" s="1"/>
  <c r="E43" i="1"/>
  <c r="H43" i="1" s="1"/>
  <c r="E44" i="1"/>
  <c r="H44" i="1" s="1"/>
  <c r="E45" i="1"/>
  <c r="H45" i="1" s="1"/>
  <c r="E46" i="1"/>
  <c r="F46" i="1" s="1"/>
  <c r="E47" i="1"/>
  <c r="F47" i="1" s="1"/>
  <c r="E48" i="1"/>
  <c r="F48" i="1" s="1"/>
  <c r="E49" i="1"/>
  <c r="H49" i="1" s="1"/>
  <c r="M49" i="1" s="1"/>
  <c r="E50" i="1"/>
  <c r="H50" i="1" s="1"/>
  <c r="M50" i="1" s="1"/>
  <c r="E51" i="1"/>
  <c r="H51" i="1" s="1"/>
  <c r="M51" i="1" s="1"/>
  <c r="E52" i="1"/>
  <c r="H52" i="1" s="1"/>
  <c r="M52" i="1" s="1"/>
  <c r="E53" i="1"/>
  <c r="F53" i="1" s="1"/>
  <c r="K53" i="1" s="1"/>
  <c r="E54" i="1"/>
  <c r="F54" i="1" s="1"/>
  <c r="K54" i="1" s="1"/>
  <c r="E55" i="1"/>
  <c r="F55" i="1" s="1"/>
  <c r="G55" i="1" s="1"/>
  <c r="J55" i="1" s="1"/>
  <c r="E56" i="1"/>
  <c r="F56" i="1" s="1"/>
  <c r="G56" i="1" s="1"/>
  <c r="J56" i="1" s="1"/>
  <c r="E57" i="1"/>
  <c r="F57" i="1" s="1"/>
  <c r="G57" i="1" s="1"/>
  <c r="J57" i="1" s="1"/>
  <c r="E58" i="1"/>
  <c r="F58" i="1" s="1"/>
  <c r="G58" i="1" s="1"/>
  <c r="J58" i="1" s="1"/>
  <c r="E59" i="1"/>
  <c r="F59" i="1" s="1"/>
  <c r="G59" i="1" s="1"/>
  <c r="J59" i="1" s="1"/>
  <c r="E60" i="1"/>
  <c r="H60" i="1" s="1"/>
  <c r="M60" i="1" s="1"/>
  <c r="E61" i="1"/>
  <c r="E62" i="1"/>
  <c r="E63" i="1"/>
  <c r="E64" i="1"/>
  <c r="E65" i="1"/>
  <c r="E66" i="1"/>
  <c r="E67" i="1"/>
  <c r="E68" i="1"/>
  <c r="E69" i="1"/>
  <c r="F69" i="1" s="1"/>
  <c r="G69" i="1" s="1"/>
  <c r="J69" i="1" s="1"/>
  <c r="E70" i="1"/>
  <c r="F70" i="1" s="1"/>
  <c r="G70" i="1" s="1"/>
  <c r="J70" i="1" s="1"/>
  <c r="E71" i="1"/>
  <c r="F71" i="1" s="1"/>
  <c r="G71" i="1" s="1"/>
  <c r="J71" i="1" s="1"/>
  <c r="E72" i="1"/>
  <c r="F72" i="1" s="1"/>
  <c r="E73" i="1"/>
  <c r="E74" i="1"/>
  <c r="H74" i="1" s="1"/>
  <c r="E75" i="1"/>
  <c r="H75" i="1" s="1"/>
  <c r="M75" i="1" s="1"/>
  <c r="E76" i="1"/>
  <c r="H76" i="1" s="1"/>
  <c r="M76" i="1" s="1"/>
  <c r="E77" i="1"/>
  <c r="H77" i="1" s="1"/>
  <c r="M77" i="1" s="1"/>
  <c r="E78" i="1"/>
  <c r="H78" i="1" s="1"/>
  <c r="M78" i="1" s="1"/>
  <c r="E79" i="1"/>
  <c r="H79" i="1" s="1"/>
  <c r="M79" i="1" s="1"/>
  <c r="E80" i="1"/>
  <c r="H80" i="1" s="1"/>
  <c r="M80" i="1" s="1"/>
  <c r="E81" i="1"/>
  <c r="F81" i="1" s="1"/>
  <c r="E82" i="1"/>
  <c r="F82" i="1" s="1"/>
  <c r="E83" i="1"/>
  <c r="F83" i="1" s="1"/>
  <c r="E84" i="1"/>
  <c r="F84" i="1" s="1"/>
  <c r="K84" i="1" s="1"/>
  <c r="E85" i="1"/>
  <c r="F85" i="1" s="1"/>
  <c r="E86" i="1"/>
  <c r="F86" i="1" s="1"/>
  <c r="E87" i="1"/>
  <c r="H87" i="1" s="1"/>
  <c r="M87" i="1" s="1"/>
  <c r="E88" i="1"/>
  <c r="F88" i="1" s="1"/>
  <c r="E89" i="1"/>
  <c r="H89" i="1" s="1"/>
  <c r="M89" i="1" s="1"/>
  <c r="E90" i="1"/>
  <c r="E91" i="1"/>
  <c r="E92" i="1"/>
  <c r="E93" i="1"/>
  <c r="E94" i="1"/>
  <c r="H94" i="1" s="1"/>
  <c r="M94" i="1" s="1"/>
  <c r="E95" i="1"/>
  <c r="H95" i="1" s="1"/>
  <c r="M95" i="1" s="1"/>
  <c r="E9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F39" i="1" l="1"/>
  <c r="H39" i="1"/>
  <c r="H10" i="1"/>
  <c r="I10" i="1" s="1"/>
  <c r="F10" i="1"/>
  <c r="F93" i="1"/>
  <c r="H93" i="1"/>
  <c r="M93" i="1" s="1"/>
  <c r="F8" i="1"/>
  <c r="H8" i="1"/>
  <c r="M8" i="1" s="1"/>
  <c r="F63" i="1"/>
  <c r="H63" i="1"/>
  <c r="M63" i="1" s="1"/>
  <c r="K26" i="1"/>
  <c r="F94" i="1"/>
  <c r="G94" i="1" s="1"/>
  <c r="J94" i="1" s="1"/>
  <c r="I13" i="1"/>
  <c r="F96" i="1"/>
  <c r="G96" i="1" s="1"/>
  <c r="J96" i="1" s="1"/>
  <c r="H96" i="1"/>
  <c r="M96" i="1" s="1"/>
  <c r="F40" i="1"/>
  <c r="H40" i="1"/>
  <c r="F67" i="1"/>
  <c r="H67" i="1"/>
  <c r="F38" i="1"/>
  <c r="H38" i="1"/>
  <c r="I38" i="1" s="1"/>
  <c r="F65" i="1"/>
  <c r="H65" i="1"/>
  <c r="F9" i="1"/>
  <c r="H9" i="1"/>
  <c r="I9" i="1" s="1"/>
  <c r="F64" i="1"/>
  <c r="H64" i="1"/>
  <c r="I64" i="1" s="1"/>
  <c r="F36" i="1"/>
  <c r="H36" i="1"/>
  <c r="M36" i="1" s="1"/>
  <c r="F35" i="1"/>
  <c r="H35" i="1"/>
  <c r="M35" i="1" s="1"/>
  <c r="H90" i="1"/>
  <c r="F90" i="1"/>
  <c r="F95" i="1"/>
  <c r="G86" i="1"/>
  <c r="J86" i="1" s="1"/>
  <c r="K86" i="1"/>
  <c r="M70" i="1"/>
  <c r="M69" i="1"/>
  <c r="F68" i="1"/>
  <c r="H68" i="1"/>
  <c r="M68" i="1" s="1"/>
  <c r="F12" i="1"/>
  <c r="K12" i="1" s="1"/>
  <c r="H12" i="1"/>
  <c r="I12" i="1" s="1"/>
  <c r="H11" i="1"/>
  <c r="I11" i="1" s="1"/>
  <c r="F11" i="1"/>
  <c r="F66" i="1"/>
  <c r="H66" i="1"/>
  <c r="F37" i="1"/>
  <c r="H37" i="1"/>
  <c r="F92" i="1"/>
  <c r="H92" i="1"/>
  <c r="M92" i="1" s="1"/>
  <c r="F91" i="1"/>
  <c r="H91" i="1"/>
  <c r="M91" i="1" s="1"/>
  <c r="F7" i="1"/>
  <c r="H7" i="1"/>
  <c r="M7" i="1" s="1"/>
  <c r="K27" i="1"/>
  <c r="F62" i="1"/>
  <c r="H62" i="1"/>
  <c r="H61" i="1"/>
  <c r="M61" i="1" s="1"/>
  <c r="F61" i="1"/>
  <c r="K25" i="1"/>
  <c r="G85" i="1"/>
  <c r="J85" i="1" s="1"/>
  <c r="K85" i="1"/>
  <c r="M40" i="1"/>
  <c r="F34" i="1"/>
  <c r="K28" i="1"/>
  <c r="G28" i="1"/>
  <c r="J28" i="1" s="1"/>
  <c r="M39" i="1"/>
  <c r="M38" i="1"/>
  <c r="G23" i="1"/>
  <c r="J23" i="1" s="1"/>
  <c r="G22" i="1"/>
  <c r="J22" i="1" s="1"/>
  <c r="H58" i="1"/>
  <c r="M58" i="1" s="1"/>
  <c r="H57" i="1"/>
  <c r="M57" i="1" s="1"/>
  <c r="I78" i="1"/>
  <c r="G84" i="1"/>
  <c r="J84" i="1" s="1"/>
  <c r="H55" i="1"/>
  <c r="M55" i="1" s="1"/>
  <c r="I37" i="1"/>
  <c r="M74" i="1"/>
  <c r="F49" i="1"/>
  <c r="F87" i="1"/>
  <c r="H59" i="1"/>
  <c r="M59" i="1" s="1"/>
  <c r="M6" i="1"/>
  <c r="I79" i="1"/>
  <c r="H56" i="1"/>
  <c r="M56" i="1" s="1"/>
  <c r="F60" i="1"/>
  <c r="I77" i="1"/>
  <c r="G78" i="1"/>
  <c r="J78" i="1" s="1"/>
  <c r="H54" i="1"/>
  <c r="M54" i="1" s="1"/>
  <c r="G77" i="1"/>
  <c r="J77" i="1" s="1"/>
  <c r="H53" i="1"/>
  <c r="M53" i="1" s="1"/>
  <c r="G76" i="1"/>
  <c r="J76" i="1" s="1"/>
  <c r="H48" i="1"/>
  <c r="M48" i="1" s="1"/>
  <c r="I30" i="1"/>
  <c r="M45" i="1"/>
  <c r="M44" i="1"/>
  <c r="M43" i="1"/>
  <c r="M15" i="1"/>
  <c r="G54" i="1"/>
  <c r="J54" i="1" s="1"/>
  <c r="F44" i="1"/>
  <c r="G44" i="1" s="1"/>
  <c r="J44" i="1" s="1"/>
  <c r="G53" i="1"/>
  <c r="J53" i="1" s="1"/>
  <c r="F43" i="1"/>
  <c r="G41" i="1"/>
  <c r="J41" i="1" s="1"/>
  <c r="K47" i="1"/>
  <c r="G47" i="1"/>
  <c r="J47" i="1" s="1"/>
  <c r="G88" i="1"/>
  <c r="J88" i="1" s="1"/>
  <c r="K88" i="1"/>
  <c r="K46" i="1"/>
  <c r="G46" i="1"/>
  <c r="J46" i="1" s="1"/>
  <c r="G18" i="1"/>
  <c r="J18" i="1" s="1"/>
  <c r="K18" i="1"/>
  <c r="K17" i="1"/>
  <c r="G17" i="1"/>
  <c r="J17" i="1" s="1"/>
  <c r="G16" i="1"/>
  <c r="J16" i="1" s="1"/>
  <c r="K16" i="1"/>
  <c r="G61" i="1"/>
  <c r="J61" i="1" s="1"/>
  <c r="K61" i="1"/>
  <c r="G15" i="1"/>
  <c r="J15" i="1" s="1"/>
  <c r="K15" i="1"/>
  <c r="G60" i="1"/>
  <c r="J60" i="1" s="1"/>
  <c r="K60" i="1"/>
  <c r="F73" i="1"/>
  <c r="H73" i="1"/>
  <c r="M73" i="1" s="1"/>
  <c r="I36" i="1"/>
  <c r="G72" i="1"/>
  <c r="J72" i="1" s="1"/>
  <c r="K72" i="1"/>
  <c r="I35" i="1"/>
  <c r="G42" i="1"/>
  <c r="J42" i="1" s="1"/>
  <c r="K42" i="1"/>
  <c r="I31" i="1"/>
  <c r="I87" i="1"/>
  <c r="I60" i="1"/>
  <c r="I61" i="1"/>
  <c r="I89" i="1"/>
  <c r="I34" i="1"/>
  <c r="I62" i="1"/>
  <c r="I90" i="1"/>
  <c r="I19" i="1"/>
  <c r="I51" i="1"/>
  <c r="I83" i="1"/>
  <c r="I20" i="1"/>
  <c r="I52" i="1"/>
  <c r="I85" i="1"/>
  <c r="I22" i="1"/>
  <c r="I54" i="1"/>
  <c r="I86" i="1"/>
  <c r="I23" i="1"/>
  <c r="I55" i="1"/>
  <c r="I91" i="1"/>
  <c r="I24" i="1"/>
  <c r="I56" i="1"/>
  <c r="I92" i="1"/>
  <c r="I25" i="1"/>
  <c r="I57" i="1"/>
  <c r="I26" i="1"/>
  <c r="I94" i="1"/>
  <c r="I27" i="1"/>
  <c r="I95" i="1"/>
  <c r="I39" i="1"/>
  <c r="I71" i="1"/>
  <c r="I8" i="1"/>
  <c r="I40" i="1"/>
  <c r="I74" i="1"/>
  <c r="I43" i="1"/>
  <c r="I75" i="1"/>
  <c r="I44" i="1"/>
  <c r="I76" i="1"/>
  <c r="I29" i="1"/>
  <c r="H47" i="1"/>
  <c r="M47" i="1" s="1"/>
  <c r="I28" i="1"/>
  <c r="K96" i="1"/>
  <c r="K49" i="1"/>
  <c r="G49" i="1"/>
  <c r="J49" i="1" s="1"/>
  <c r="H88" i="1"/>
  <c r="M88" i="1" s="1"/>
  <c r="H46" i="1"/>
  <c r="M46" i="1" s="1"/>
  <c r="K48" i="1"/>
  <c r="G48" i="1"/>
  <c r="J48" i="1" s="1"/>
  <c r="I17" i="1"/>
  <c r="K19" i="1"/>
  <c r="I82" i="1"/>
  <c r="I81" i="1"/>
  <c r="I15" i="1"/>
  <c r="K71" i="1"/>
  <c r="F45" i="1"/>
  <c r="H84" i="1"/>
  <c r="M84" i="1" s="1"/>
  <c r="M37" i="1"/>
  <c r="I80" i="1"/>
  <c r="I14" i="1"/>
  <c r="K70" i="1"/>
  <c r="G14" i="1"/>
  <c r="J14" i="1" s="1"/>
  <c r="K14" i="1"/>
  <c r="G62" i="1"/>
  <c r="J62" i="1" s="1"/>
  <c r="K62" i="1"/>
  <c r="G95" i="1"/>
  <c r="J95" i="1" s="1"/>
  <c r="K95" i="1"/>
  <c r="G43" i="1"/>
  <c r="J43" i="1" s="1"/>
  <c r="K43" i="1"/>
  <c r="F33" i="1"/>
  <c r="H33" i="1"/>
  <c r="M33" i="1" s="1"/>
  <c r="F32" i="1"/>
  <c r="H32" i="1"/>
  <c r="M32" i="1" s="1"/>
  <c r="H72" i="1"/>
  <c r="M72" i="1" s="1"/>
  <c r="I70" i="1"/>
  <c r="F89" i="1"/>
  <c r="G30" i="1"/>
  <c r="J30" i="1" s="1"/>
  <c r="K30" i="1"/>
  <c r="H71" i="1"/>
  <c r="M71" i="1" s="1"/>
  <c r="I69" i="1"/>
  <c r="G29" i="1"/>
  <c r="J29" i="1" s="1"/>
  <c r="K29" i="1"/>
  <c r="I67" i="1"/>
  <c r="H19" i="1"/>
  <c r="M19" i="1" s="1"/>
  <c r="I66" i="1"/>
  <c r="K59" i="1"/>
  <c r="K83" i="1"/>
  <c r="G83" i="1"/>
  <c r="J83" i="1" s="1"/>
  <c r="M67" i="1"/>
  <c r="H18" i="1"/>
  <c r="M18" i="1" s="1"/>
  <c r="I65" i="1"/>
  <c r="K58" i="1"/>
  <c r="K82" i="1"/>
  <c r="G82" i="1"/>
  <c r="J82" i="1" s="1"/>
  <c r="K80" i="1"/>
  <c r="G80" i="1"/>
  <c r="J80" i="1" s="1"/>
  <c r="G13" i="1"/>
  <c r="J13" i="1" s="1"/>
  <c r="M66" i="1"/>
  <c r="H17" i="1"/>
  <c r="M17" i="1" s="1"/>
  <c r="K57" i="1"/>
  <c r="K81" i="1"/>
  <c r="G81" i="1"/>
  <c r="J81" i="1" s="1"/>
  <c r="K79" i="1"/>
  <c r="G79" i="1"/>
  <c r="J79" i="1" s="1"/>
  <c r="H16" i="1"/>
  <c r="M16" i="1" s="1"/>
  <c r="I50" i="1"/>
  <c r="K56" i="1"/>
  <c r="I49" i="1"/>
  <c r="K55" i="1"/>
  <c r="M14" i="1"/>
  <c r="I48" i="1"/>
  <c r="H21" i="1"/>
  <c r="M21" i="1" s="1"/>
  <c r="F21" i="1"/>
  <c r="F75" i="1"/>
  <c r="K20" i="1"/>
  <c r="G20" i="1"/>
  <c r="J20" i="1" s="1"/>
  <c r="F74" i="1"/>
  <c r="I45" i="1"/>
  <c r="F52" i="1"/>
  <c r="F51" i="1"/>
  <c r="H42" i="1"/>
  <c r="M42" i="1" s="1"/>
  <c r="M10" i="1"/>
  <c r="F50" i="1"/>
  <c r="H41" i="1"/>
  <c r="M41" i="1" s="1"/>
  <c r="M9" i="1"/>
  <c r="M65" i="1"/>
  <c r="M64" i="1"/>
  <c r="M62" i="1"/>
  <c r="M90" i="1"/>
  <c r="K40" i="1" l="1"/>
  <c r="G40" i="1"/>
  <c r="J40" i="1" s="1"/>
  <c r="K36" i="1"/>
  <c r="G36" i="1"/>
  <c r="J36" i="1" s="1"/>
  <c r="G64" i="1"/>
  <c r="J64" i="1" s="1"/>
  <c r="K64" i="1"/>
  <c r="G7" i="1"/>
  <c r="J7" i="1" s="1"/>
  <c r="K7" i="1"/>
  <c r="I7" i="1"/>
  <c r="G87" i="1"/>
  <c r="J87" i="1" s="1"/>
  <c r="K87" i="1"/>
  <c r="K9" i="1"/>
  <c r="G9" i="1"/>
  <c r="J9" i="1" s="1"/>
  <c r="I96" i="1"/>
  <c r="G91" i="1"/>
  <c r="J91" i="1" s="1"/>
  <c r="K91" i="1"/>
  <c r="I63" i="1"/>
  <c r="K65" i="1"/>
  <c r="G65" i="1"/>
  <c r="J65" i="1" s="1"/>
  <c r="K94" i="1"/>
  <c r="G92" i="1"/>
  <c r="J92" i="1" s="1"/>
  <c r="K92" i="1"/>
  <c r="I18" i="1"/>
  <c r="K38" i="1"/>
  <c r="G38" i="1"/>
  <c r="J38" i="1" s="1"/>
  <c r="I58" i="1"/>
  <c r="K37" i="1"/>
  <c r="G37" i="1"/>
  <c r="J37" i="1" s="1"/>
  <c r="I59" i="1"/>
  <c r="G67" i="1"/>
  <c r="J67" i="1" s="1"/>
  <c r="K67" i="1"/>
  <c r="M11" i="1"/>
  <c r="I93" i="1"/>
  <c r="G66" i="1"/>
  <c r="J66" i="1" s="1"/>
  <c r="K66" i="1"/>
  <c r="K11" i="1"/>
  <c r="G11" i="1"/>
  <c r="J11" i="1" s="1"/>
  <c r="K44" i="1"/>
  <c r="G68" i="1"/>
  <c r="J68" i="1" s="1"/>
  <c r="K68" i="1"/>
  <c r="G63" i="1"/>
  <c r="J63" i="1" s="1"/>
  <c r="K63" i="1"/>
  <c r="K34" i="1"/>
  <c r="G34" i="1"/>
  <c r="J34" i="1" s="1"/>
  <c r="K8" i="1"/>
  <c r="G8" i="1"/>
  <c r="J8" i="1" s="1"/>
  <c r="G90" i="1"/>
  <c r="J90" i="1" s="1"/>
  <c r="K90" i="1"/>
  <c r="K35" i="1"/>
  <c r="G35" i="1"/>
  <c r="J35" i="1" s="1"/>
  <c r="M12" i="1"/>
  <c r="I47" i="1"/>
  <c r="I68" i="1"/>
  <c r="G93" i="1"/>
  <c r="J93" i="1" s="1"/>
  <c r="K93" i="1"/>
  <c r="I53" i="1"/>
  <c r="K10" i="1"/>
  <c r="G10" i="1"/>
  <c r="J10" i="1" s="1"/>
  <c r="I84" i="1"/>
  <c r="G12" i="1"/>
  <c r="J12" i="1" s="1"/>
  <c r="K39" i="1"/>
  <c r="G39" i="1"/>
  <c r="J39" i="1" s="1"/>
  <c r="K51" i="1"/>
  <c r="G51" i="1"/>
  <c r="J51" i="1" s="1"/>
  <c r="G6" i="1"/>
  <c r="K45" i="1"/>
  <c r="G45" i="1"/>
  <c r="J45" i="1" s="1"/>
  <c r="I42" i="1"/>
  <c r="K73" i="1"/>
  <c r="G73" i="1"/>
  <c r="J73" i="1" s="1"/>
  <c r="I73" i="1"/>
  <c r="G89" i="1"/>
  <c r="J89" i="1" s="1"/>
  <c r="K89" i="1"/>
  <c r="I16" i="1"/>
  <c r="I41" i="1"/>
  <c r="I21" i="1"/>
  <c r="K50" i="1"/>
  <c r="G50" i="1"/>
  <c r="J50" i="1" s="1"/>
  <c r="I72" i="1"/>
  <c r="G32" i="1"/>
  <c r="J32" i="1" s="1"/>
  <c r="K32" i="1"/>
  <c r="K52" i="1"/>
  <c r="G52" i="1"/>
  <c r="J52" i="1" s="1"/>
  <c r="G33" i="1"/>
  <c r="J33" i="1" s="1"/>
  <c r="K33" i="1"/>
  <c r="K74" i="1"/>
  <c r="G74" i="1"/>
  <c r="J74" i="1" s="1"/>
  <c r="I46" i="1"/>
  <c r="I33" i="1"/>
  <c r="I88" i="1"/>
  <c r="K75" i="1"/>
  <c r="G75" i="1"/>
  <c r="J75" i="1" s="1"/>
  <c r="K21" i="1"/>
  <c r="G21" i="1"/>
  <c r="J21" i="1" s="1"/>
  <c r="I32" i="1"/>
</calcChain>
</file>

<file path=xl/sharedStrings.xml><?xml version="1.0" encoding="utf-8"?>
<sst xmlns="http://schemas.openxmlformats.org/spreadsheetml/2006/main" count="46" uniqueCount="39">
  <si>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</si>
  <si>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</si>
  <si>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</si>
  <si>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</si>
  <si>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</si>
  <si>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</si>
  <si>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</si>
  <si>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</si>
  <si>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</si>
  <si>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</si>
  <si>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</si>
  <si>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</si>
  <si>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</si>
  <si>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</si>
  <si>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Nm</t>
  </si>
  <si>
    <t>lbft</t>
  </si>
  <si>
    <t>BHP</t>
  </si>
  <si>
    <t>kW</t>
  </si>
  <si>
    <t>Corr kW</t>
  </si>
  <si>
    <t>SFC</t>
  </si>
  <si>
    <t>D (r)</t>
  </si>
  <si>
    <t>m</t>
  </si>
  <si>
    <t>Stroke</t>
  </si>
  <si>
    <t>Swept vol</t>
  </si>
  <si>
    <t>BMEP</t>
  </si>
  <si>
    <t>Therm eff</t>
  </si>
  <si>
    <t>Bar</t>
  </si>
  <si>
    <t>Kelvin</t>
  </si>
  <si>
    <t>Eng DISP</t>
  </si>
  <si>
    <t>Eng disp</t>
  </si>
  <si>
    <t>cm</t>
  </si>
  <si>
    <t>cubic cm</t>
  </si>
  <si>
    <t>cubic in</t>
  </si>
  <si>
    <t>Bore R</t>
  </si>
  <si>
    <t>Qin</t>
  </si>
  <si>
    <t>Calorie petrol</t>
  </si>
  <si>
    <t>KJ/Kg</t>
  </si>
  <si>
    <t xml:space="preserve">Engine Speed </t>
  </si>
  <si>
    <t>RPM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</si>
</sst>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  <xf numFmtId="0" fontId="0" fillId="2" borderId="0" xfId="0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BHP 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BHP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BsC'!$G$6:$G$96</c:f>
              <c:numCache>
                <c:formatCode>General</c:formatCode>
                <c:ptCount val="91"/>
                <c:pt idx="0">
                  <c:v>11.71690883081188</c:v>
                </c:pt>
                <c:pt idx="1">
                  <c:v>12.360614206891723</c:v>
                </c:pt>
                <c:pt idx="2">
                  <c:v>13.066790669605069</c:v>
                </c:pt>
                <c:pt idx="3">
                  <c:v>13.729244245442061</c:v>
                </c:pt>
                <c:pt idx="4">
                  <c:v>14.546403406076198</c:v>
                </c:pt>
                <c:pt idx="5">
                  <c:v>15.395806262534654</c:v>
                </c:pt>
                <c:pt idx="6">
                  <c:v>16.30622525825774</c:v>
                </c:pt>
                <c:pt idx="7">
                  <c:v>17.290497153299167</c:v>
                </c:pt>
                <c:pt idx="8">
                  <c:v>18.327204435012433</c:v>
                </c:pt>
                <c:pt idx="9">
                  <c:v>19.233413248388594</c:v>
                </c:pt>
                <c:pt idx="10">
                  <c:v>20.103191096150496</c:v>
                </c:pt>
                <c:pt idx="11">
                  <c:v>20.915888036310811</c:v>
                </c:pt>
                <c:pt idx="12">
                  <c:v>21.71578831339216</c:v>
                </c:pt>
                <c:pt idx="13">
                  <c:v>22.45130430533133</c:v>
                </c:pt>
                <c:pt idx="14">
                  <c:v>23.109055078846094</c:v>
                </c:pt>
                <c:pt idx="15">
                  <c:v>23.829832568501384</c:v>
                </c:pt>
                <c:pt idx="16">
                  <c:v>24.659776935935998</c:v>
                </c:pt>
                <c:pt idx="17">
                  <c:v>25.418950142967443</c:v>
                </c:pt>
                <c:pt idx="18">
                  <c:v>26.158624764000319</c:v>
                </c:pt>
                <c:pt idx="19">
                  <c:v>27.019472442675323</c:v>
                </c:pt>
                <c:pt idx="20">
                  <c:v>27.989292242395241</c:v>
                </c:pt>
                <c:pt idx="21">
                  <c:v>28.850603900349309</c:v>
                </c:pt>
                <c:pt idx="22">
                  <c:v>29.783070504036118</c:v>
                </c:pt>
                <c:pt idx="23">
                  <c:v>30.738008597990966</c:v>
                </c:pt>
                <c:pt idx="24">
                  <c:v>31.539295084770217</c:v>
                </c:pt>
                <c:pt idx="25">
                  <c:v>32.485766988917227</c:v>
                </c:pt>
                <c:pt idx="26">
                  <c:v>33.374201386208313</c:v>
                </c:pt>
                <c:pt idx="27">
                  <c:v>34.143341555530455</c:v>
                </c:pt>
                <c:pt idx="28">
                  <c:v>34.833502140907719</c:v>
                </c:pt>
                <c:pt idx="29">
                  <c:v>35.520466424584868</c:v>
                </c:pt>
                <c:pt idx="30">
                  <c:v>36.212723508926736</c:v>
                </c:pt>
                <c:pt idx="31">
                  <c:v>36.878843093882139</c:v>
                </c:pt>
                <c:pt idx="32">
                  <c:v>37.578724331562448</c:v>
                </c:pt>
                <c:pt idx="33">
                  <c:v>38.206064413812115</c:v>
                </c:pt>
                <c:pt idx="34">
                  <c:v>38.637410483568466</c:v>
                </c:pt>
                <c:pt idx="35">
                  <c:v>39.042911189039998</c:v>
                </c:pt>
                <c:pt idx="36">
                  <c:v>39.676437661676985</c:v>
                </c:pt>
                <c:pt idx="37">
                  <c:v>40.2869942959314</c:v>
                </c:pt>
                <c:pt idx="38">
                  <c:v>40.704741763114136</c:v>
                </c:pt>
                <c:pt idx="39">
                  <c:v>41.176058788539727</c:v>
                </c:pt>
                <c:pt idx="40">
                  <c:v>41.829965980619399</c:v>
                </c:pt>
                <c:pt idx="41">
                  <c:v>42.322374014754367</c:v>
                </c:pt>
                <c:pt idx="42">
                  <c:v>43.016538569465659</c:v>
                </c:pt>
                <c:pt idx="43">
                  <c:v>43.611835440764665</c:v>
                </c:pt>
                <c:pt idx="44">
                  <c:v>44.210603564447688</c:v>
                </c:pt>
                <c:pt idx="45">
                  <c:v>44.992242533607921</c:v>
                </c:pt>
                <c:pt idx="46">
                  <c:v>45.984230232215758</c:v>
                </c:pt>
                <c:pt idx="47">
                  <c:v>46.891275353922062</c:v>
                </c:pt>
                <c:pt idx="48">
                  <c:v>47.884059263885312</c:v>
                </c:pt>
                <c:pt idx="49">
                  <c:v>48.80245755758019</c:v>
                </c:pt>
                <c:pt idx="50">
                  <c:v>49.49089397304396</c:v>
                </c:pt>
                <c:pt idx="51">
                  <c:v>50.513911001955641</c:v>
                </c:pt>
                <c:pt idx="52">
                  <c:v>51.168047319605222</c:v>
                </c:pt>
                <c:pt idx="53">
                  <c:v>51.837317381146775</c:v>
                </c:pt>
                <c:pt idx="54">
                  <c:v>52.482987508988508</c:v>
                </c:pt>
                <c:pt idx="55">
                  <c:v>53.171595768629707</c:v>
                </c:pt>
                <c:pt idx="56">
                  <c:v>53.768233024512618</c:v>
                </c:pt>
                <c:pt idx="57">
                  <c:v>54.106536928471449</c:v>
                </c:pt>
                <c:pt idx="58">
                  <c:v>54.579119872670724</c:v>
                </c:pt>
                <c:pt idx="59">
                  <c:v>54.83854729919112</c:v>
                </c:pt>
                <c:pt idx="60">
                  <c:v>54.991969780796829</c:v>
                </c:pt>
                <c:pt idx="61">
                  <c:v>55.090115718663924</c:v>
                </c:pt>
                <c:pt idx="62">
                  <c:v>55.163378619639758</c:v>
                </c:pt>
                <c:pt idx="63">
                  <c:v>55.388242453940592</c:v>
                </c:pt>
                <c:pt idx="64">
                  <c:v>55.781788532802523</c:v>
                </c:pt>
                <c:pt idx="65">
                  <c:v>56.009115466979793</c:v>
                </c:pt>
                <c:pt idx="66">
                  <c:v>56.351291593069945</c:v>
                </c:pt>
                <c:pt idx="67">
                  <c:v>56.819658626783038</c:v>
                </c:pt>
                <c:pt idx="68">
                  <c:v>57.399667094430413</c:v>
                </c:pt>
                <c:pt idx="69">
                  <c:v>58.110053739490681</c:v>
                </c:pt>
                <c:pt idx="70">
                  <c:v>58.412929102203563</c:v>
                </c:pt>
                <c:pt idx="71">
                  <c:v>58.941029171989854</c:v>
                </c:pt>
                <c:pt idx="72">
                  <c:v>59.125509624595637</c:v>
                </c:pt>
                <c:pt idx="73">
                  <c:v>59.164077186149235</c:v>
                </c:pt>
                <c:pt idx="74">
                  <c:v>59.214421801995719</c:v>
                </c:pt>
                <c:pt idx="75">
                  <c:v>59.126597971052668</c:v>
                </c:pt>
                <c:pt idx="76">
                  <c:v>58.881238854524192</c:v>
                </c:pt>
                <c:pt idx="77">
                  <c:v>58.474449317721977</c:v>
                </c:pt>
                <c:pt idx="78">
                  <c:v>58.174615596949543</c:v>
                </c:pt>
                <c:pt idx="79">
                  <c:v>58.032723859649096</c:v>
                </c:pt>
                <c:pt idx="80">
                  <c:v>57.914924676023759</c:v>
                </c:pt>
                <c:pt idx="81">
                  <c:v>57.4578472319536</c:v>
                </c:pt>
                <c:pt idx="82">
                  <c:v>57.013962838198331</c:v>
                </c:pt>
                <c:pt idx="83">
                  <c:v>56.550515130470998</c:v>
                </c:pt>
                <c:pt idx="84">
                  <c:v>56.476836366585772</c:v>
                </c:pt>
                <c:pt idx="85">
                  <c:v>55.993981723087828</c:v>
                </c:pt>
                <c:pt idx="86">
                  <c:v>55.732455506347151</c:v>
                </c:pt>
                <c:pt idx="87">
                  <c:v>55.52592744577764</c:v>
                </c:pt>
                <c:pt idx="88">
                  <c:v>55.453194970496121</c:v>
                </c:pt>
                <c:pt idx="89">
                  <c:v>55.522225922195901</c:v>
                </c:pt>
                <c:pt idx="90">
                  <c:v>55.856311624412832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24D-4810-B84B-6B31480E16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32364480"/>
        <c:axId val="1032368320"/>
      </c:lineChart>
      <c:catAx>
        <c:axId val="10323644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2368320"/>
        <c:crosses val="autoZero"/>
        <c:auto val="1"/>
        <c:lblAlgn val="ctr"/>
        <c:lblOffset val="100"/>
        <c:noMultiLvlLbl val="0"/>
      </c:catAx>
      <c:valAx>
        <c:axId val="1032368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BHP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23644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Torque VS Engine Speed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BsC'!$E$6:$E$96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B6B9-47CD-A006-EE0F16664A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32357280"/>
        <c:axId val="1032370240"/>
      </c:lineChart>
      <c:catAx>
        <c:axId val="10323572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2370240"/>
        <c:crosses val="autoZero"/>
        <c:auto val="1"/>
        <c:lblAlgn val="ctr"/>
        <c:lblOffset val="100"/>
        <c:noMultiLvlLbl val="0"/>
      </c:catAx>
      <c:valAx>
        <c:axId val="1032370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Torwue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2357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SFC vs Engine speed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BsC'!$J$6:$J$96</c:f>
              <c:numCache>
                <c:formatCode>General</c:formatCode>
                <c:ptCount val="91"/>
                <c:pt idx="0">
                  <c:v>0.27037848000226228</c:v>
                </c:pt>
                <c:pt idx="1">
                  <c:v>0.26357913494165086</c:v>
                </c:pt>
                <c:pt idx="2">
                  <c:v>0.25381136683505451</c:v>
                </c:pt>
                <c:pt idx="3">
                  <c:v>0.23861473664783783</c:v>
                </c:pt>
                <c:pt idx="4">
                  <c:v>0.2301599857048858</c:v>
                </c:pt>
                <c:pt idx="5">
                  <c:v>0.23076089289623869</c:v>
                </c:pt>
                <c:pt idx="6">
                  <c:v>0.21801489576502017</c:v>
                </c:pt>
                <c:pt idx="7">
                  <c:v>0.20716581878714374</c:v>
                </c:pt>
                <c:pt idx="8">
                  <c:v>0.20502308539875527</c:v>
                </c:pt>
                <c:pt idx="9">
                  <c:v>0.19817075371784743</c:v>
                </c:pt>
                <c:pt idx="10">
                  <c:v>0.19843864493552424</c:v>
                </c:pt>
                <c:pt idx="11">
                  <c:v>0.20051742449180501</c:v>
                </c:pt>
                <c:pt idx="12">
                  <c:v>0.19872637998311232</c:v>
                </c:pt>
                <c:pt idx="13">
                  <c:v>0.19792836708131825</c:v>
                </c:pt>
                <c:pt idx="14">
                  <c:v>0.1948262265436087</c:v>
                </c:pt>
                <c:pt idx="15">
                  <c:v>0.19459851371887454</c:v>
                </c:pt>
                <c:pt idx="16">
                  <c:v>0.19945435892538058</c:v>
                </c:pt>
                <c:pt idx="17">
                  <c:v>0.20208348382244903</c:v>
                </c:pt>
                <c:pt idx="18">
                  <c:v>0.20204617206305117</c:v>
                </c:pt>
                <c:pt idx="19">
                  <c:v>0.2007718696769222</c:v>
                </c:pt>
                <c:pt idx="20">
                  <c:v>0.20185397869555097</c:v>
                </c:pt>
                <c:pt idx="21">
                  <c:v>0.19941523650152579</c:v>
                </c:pt>
                <c:pt idx="22">
                  <c:v>0.19778014490486248</c:v>
                </c:pt>
                <c:pt idx="23">
                  <c:v>0.1966864567926222</c:v>
                </c:pt>
                <c:pt idx="24">
                  <c:v>0.1964691976578824</c:v>
                </c:pt>
                <c:pt idx="25">
                  <c:v>0.19538556692121245</c:v>
                </c:pt>
                <c:pt idx="26">
                  <c:v>0.19544287890272893</c:v>
                </c:pt>
                <c:pt idx="27">
                  <c:v>0.19749824395578958</c:v>
                </c:pt>
                <c:pt idx="28">
                  <c:v>0.19855884636639534</c:v>
                </c:pt>
                <c:pt idx="29">
                  <c:v>0.19718913361881227</c:v>
                </c:pt>
                <c:pt idx="30">
                  <c:v>0.19832808206843586</c:v>
                </c:pt>
                <c:pt idx="31">
                  <c:v>0.19840644082497869</c:v>
                </c:pt>
                <c:pt idx="32">
                  <c:v>0.20123753891369994</c:v>
                </c:pt>
                <c:pt idx="33">
                  <c:v>0.20193783679040259</c:v>
                </c:pt>
                <c:pt idx="34">
                  <c:v>0.20341037097562073</c:v>
                </c:pt>
                <c:pt idx="35">
                  <c:v>0.20561991294987234</c:v>
                </c:pt>
                <c:pt idx="36">
                  <c:v>0.2042081012687757</c:v>
                </c:pt>
                <c:pt idx="37">
                  <c:v>0.20452009746560096</c:v>
                </c:pt>
                <c:pt idx="38">
                  <c:v>0.20772764139391284</c:v>
                </c:pt>
                <c:pt idx="39">
                  <c:v>0.2104317473534307</c:v>
                </c:pt>
                <c:pt idx="40">
                  <c:v>0.21408097735840903</c:v>
                </c:pt>
                <c:pt idx="41">
                  <c:v>0.21908624494380968</c:v>
                </c:pt>
                <c:pt idx="42">
                  <c:v>0.21973525333136568</c:v>
                </c:pt>
                <c:pt idx="43">
                  <c:v>0.22292687069328113</c:v>
                </c:pt>
                <c:pt idx="44">
                  <c:v>0.22184157666390653</c:v>
                </c:pt>
                <c:pt idx="45">
                  <c:v>0.22308845780475292</c:v>
                </c:pt>
                <c:pt idx="46">
                  <c:v>0.22067347759777955</c:v>
                </c:pt>
                <c:pt idx="47">
                  <c:v>0.21928386298710376</c:v>
                </c:pt>
                <c:pt idx="48">
                  <c:v>0.22009412238675075</c:v>
                </c:pt>
                <c:pt idx="49">
                  <c:v>0.21765809616180101</c:v>
                </c:pt>
                <c:pt idx="50">
                  <c:v>0.21999501576856129</c:v>
                </c:pt>
                <c:pt idx="51">
                  <c:v>0.21865758918513326</c:v>
                </c:pt>
                <c:pt idx="52">
                  <c:v>0.22430502239631983</c:v>
                </c:pt>
                <c:pt idx="53">
                  <c:v>0.22357927812474318</c:v>
                </c:pt>
                <c:pt idx="54">
                  <c:v>0.22674490467910008</c:v>
                </c:pt>
                <c:pt idx="55">
                  <c:v>0.22435850998171833</c:v>
                </c:pt>
                <c:pt idx="56">
                  <c:v>0.22538401056391877</c:v>
                </c:pt>
                <c:pt idx="57">
                  <c:v>0.2276758169957416</c:v>
                </c:pt>
                <c:pt idx="58">
                  <c:v>0.22747710166386875</c:v>
                </c:pt>
                <c:pt idx="59">
                  <c:v>0.23210406961651486</c:v>
                </c:pt>
                <c:pt idx="60">
                  <c:v>0.23284763304607817</c:v>
                </c:pt>
                <c:pt idx="61">
                  <c:v>0.23451575353331522</c:v>
                </c:pt>
                <c:pt idx="62">
                  <c:v>0.23571344477748585</c:v>
                </c:pt>
                <c:pt idx="63">
                  <c:v>0.23808753294467089</c:v>
                </c:pt>
                <c:pt idx="64">
                  <c:v>0.23790022423171805</c:v>
                </c:pt>
                <c:pt idx="65">
                  <c:v>0.23874238842217252</c:v>
                </c:pt>
                <c:pt idx="66">
                  <c:v>0.24132543577177562</c:v>
                </c:pt>
                <c:pt idx="67">
                  <c:v>0.24238529996215402</c:v>
                </c:pt>
                <c:pt idx="68">
                  <c:v>0.24240558707613305</c:v>
                </c:pt>
                <c:pt idx="69">
                  <c:v>0.23998429019732359</c:v>
                </c:pt>
                <c:pt idx="70">
                  <c:v>0.24224517101756154</c:v>
                </c:pt>
                <c:pt idx="71">
                  <c:v>0.24209791041078729</c:v>
                </c:pt>
                <c:pt idx="72">
                  <c:v>0.24309304209398261</c:v>
                </c:pt>
                <c:pt idx="73">
                  <c:v>0.24380926207325251</c:v>
                </c:pt>
                <c:pt idx="74">
                  <c:v>0.24371596582090765</c:v>
                </c:pt>
                <c:pt idx="75">
                  <c:v>0.24723644690595659</c:v>
                </c:pt>
                <c:pt idx="76">
                  <c:v>0.24803741028756957</c:v>
                </c:pt>
                <c:pt idx="77">
                  <c:v>0.25064793548313108</c:v>
                </c:pt>
                <c:pt idx="78">
                  <c:v>0.25348684900933405</c:v>
                </c:pt>
                <c:pt idx="79">
                  <c:v>0.25468820032893374</c:v>
                </c:pt>
                <c:pt idx="80">
                  <c:v>0.25540048757282668</c:v>
                </c:pt>
                <c:pt idx="81">
                  <c:v>0.25833285991517851</c:v>
                </c:pt>
                <c:pt idx="82">
                  <c:v>0.26022572825020002</c:v>
                </c:pt>
                <c:pt idx="83">
                  <c:v>0.26335303870601479</c:v>
                </c:pt>
                <c:pt idx="84">
                  <c:v>0.26596744729998895</c:v>
                </c:pt>
                <c:pt idx="85">
                  <c:v>0.26625182816482623</c:v>
                </c:pt>
                <c:pt idx="86">
                  <c:v>0.26838939472703638</c:v>
                </c:pt>
                <c:pt idx="87">
                  <c:v>0.26809097451882319</c:v>
                </c:pt>
                <c:pt idx="88">
                  <c:v>0.27493456433144448</c:v>
                </c:pt>
                <c:pt idx="89">
                  <c:v>0.27864516854348986</c:v>
                </c:pt>
                <c:pt idx="90">
                  <c:v>0.28100673931967668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143-49B4-A0F1-E5973209A9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32012304"/>
        <c:axId val="1032025744"/>
      </c:lineChart>
      <c:catAx>
        <c:axId val="10320123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layout>
            <c:manualLayout>
              <c:xMode val="edge"/>
              <c:yMode val="edge"/>
              <c:x val="0.40365857392825899"/>
              <c:y val="0.8833100029163021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2025744"/>
        <c:crosses val="autoZero"/>
        <c:auto val="1"/>
        <c:lblAlgn val="ctr"/>
        <c:lblOffset val="100"/>
        <c:noMultiLvlLbl val="0"/>
      </c:catAx>
      <c:valAx>
        <c:axId val="1032025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2012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Torque vs Engine Speed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Smoothed!$A$3:$A$93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Smoothed!$B$3:$B$93</c:f>
              <c:numCache>
                <c:formatCode>General</c:formatCode>
                <c:ptCount val="91"/>
                <c:pt idx="0">
                  <c:v>85.006600000000006</c:v>
                </c:pt>
                <c:pt idx="1">
                  <c:v>85.261700000000005</c:v>
                </c:pt>
                <c:pt idx="2">
                  <c:v>85.757999999999996</c:v>
                </c:pt>
                <c:pt idx="3">
                  <c:v>86.474500000000006</c:v>
                </c:pt>
                <c:pt idx="4">
                  <c:v>87.403499999999994</c:v>
                </c:pt>
                <c:pt idx="5">
                  <c:v>88.504599999999996</c:v>
                </c:pt>
                <c:pt idx="6">
                  <c:v>89.724800000000002</c:v>
                </c:pt>
                <c:pt idx="7">
                  <c:v>90.995699999999999</c:v>
                </c:pt>
                <c:pt idx="8">
                  <c:v>92.233699999999999</c:v>
                </c:pt>
                <c:pt idx="9">
                  <c:v>93.356899999999996</c:v>
                </c:pt>
                <c:pt idx="10">
                  <c:v>94.326899999999995</c:v>
                </c:pt>
                <c:pt idx="11">
                  <c:v>95.133700000000005</c:v>
                </c:pt>
                <c:pt idx="12">
                  <c:v>95.790199999999999</c:v>
                </c:pt>
                <c:pt idx="13">
                  <c:v>96.320800000000006</c:v>
                </c:pt>
                <c:pt idx="14">
                  <c:v>96.767899999999997</c:v>
                </c:pt>
                <c:pt idx="15">
                  <c:v>97.185900000000004</c:v>
                </c:pt>
                <c:pt idx="16">
                  <c:v>97.610500000000002</c:v>
                </c:pt>
                <c:pt idx="17">
                  <c:v>98.052999999999997</c:v>
                </c:pt>
                <c:pt idx="18">
                  <c:v>98.531099999999995</c:v>
                </c:pt>
                <c:pt idx="19">
                  <c:v>99.060900000000004</c:v>
                </c:pt>
                <c:pt idx="20">
                  <c:v>99.632300000000001</c:v>
                </c:pt>
                <c:pt idx="21">
                  <c:v>100.215</c:v>
                </c:pt>
                <c:pt idx="22">
                  <c:v>100.789</c:v>
                </c:pt>
                <c:pt idx="23">
                  <c:v>101.328</c:v>
                </c:pt>
                <c:pt idx="24">
                  <c:v>101.807</c:v>
                </c:pt>
                <c:pt idx="25">
                  <c:v>102.217</c:v>
                </c:pt>
                <c:pt idx="26">
                  <c:v>102.533</c:v>
                </c:pt>
                <c:pt idx="27">
                  <c:v>102.73699999999999</c:v>
                </c:pt>
                <c:pt idx="28">
                  <c:v>102.833</c:v>
                </c:pt>
                <c:pt idx="29">
                  <c:v>102.836</c:v>
                </c:pt>
                <c:pt idx="30">
                  <c:v>102.759</c:v>
                </c:pt>
                <c:pt idx="31">
                  <c:v>102.60899999999999</c:v>
                </c:pt>
                <c:pt idx="32">
                  <c:v>102.38800000000001</c:v>
                </c:pt>
                <c:pt idx="33">
                  <c:v>102.09099999999999</c:v>
                </c:pt>
                <c:pt idx="34">
                  <c:v>101.72799999999999</c:v>
                </c:pt>
                <c:pt idx="35">
                  <c:v>101.334</c:v>
                </c:pt>
                <c:pt idx="36">
                  <c:v>100.94199999999999</c:v>
                </c:pt>
                <c:pt idx="37">
                  <c:v>100.557</c:v>
                </c:pt>
                <c:pt idx="38">
                  <c:v>100.182</c:v>
                </c:pt>
                <c:pt idx="39">
                  <c:v>99.842500000000001</c:v>
                </c:pt>
                <c:pt idx="40">
                  <c:v>99.559700000000007</c:v>
                </c:pt>
                <c:pt idx="41">
                  <c:v>99.338099999999997</c:v>
                </c:pt>
                <c:pt idx="42">
                  <c:v>99.192599999999999</c:v>
                </c:pt>
                <c:pt idx="43">
                  <c:v>99.126199999999997</c:v>
                </c:pt>
                <c:pt idx="44">
                  <c:v>99.151200000000003</c:v>
                </c:pt>
                <c:pt idx="45">
                  <c:v>99.278599999999997</c:v>
                </c:pt>
                <c:pt idx="46">
                  <c:v>99.494699999999995</c:v>
                </c:pt>
                <c:pt idx="47">
                  <c:v>99.760499999999993</c:v>
                </c:pt>
                <c:pt idx="48">
                  <c:v>100.039</c:v>
                </c:pt>
                <c:pt idx="49">
                  <c:v>100.291</c:v>
                </c:pt>
                <c:pt idx="50">
                  <c:v>100.491</c:v>
                </c:pt>
                <c:pt idx="51">
                  <c:v>100.631</c:v>
                </c:pt>
                <c:pt idx="52">
                  <c:v>100.684</c:v>
                </c:pt>
                <c:pt idx="53">
                  <c:v>100.648</c:v>
                </c:pt>
                <c:pt idx="54">
                  <c:v>100.52200000000001</c:v>
                </c:pt>
                <c:pt idx="55">
                  <c:v>100.30200000000001</c:v>
                </c:pt>
                <c:pt idx="56">
                  <c:v>99.974800000000002</c:v>
                </c:pt>
                <c:pt idx="57">
                  <c:v>99.535499999999999</c:v>
                </c:pt>
                <c:pt idx="58">
                  <c:v>98.995999999999995</c:v>
                </c:pt>
                <c:pt idx="59">
                  <c:v>98.363200000000006</c:v>
                </c:pt>
                <c:pt idx="60">
                  <c:v>97.660300000000007</c:v>
                </c:pt>
                <c:pt idx="61">
                  <c:v>96.922600000000003</c:v>
                </c:pt>
                <c:pt idx="62">
                  <c:v>96.190399999999997</c:v>
                </c:pt>
                <c:pt idx="63">
                  <c:v>95.499700000000004</c:v>
                </c:pt>
                <c:pt idx="64">
                  <c:v>94.8673</c:v>
                </c:pt>
                <c:pt idx="65">
                  <c:v>94.293099999999995</c:v>
                </c:pt>
                <c:pt idx="66">
                  <c:v>93.782499999999999</c:v>
                </c:pt>
                <c:pt idx="67">
                  <c:v>93.3292</c:v>
                </c:pt>
                <c:pt idx="68">
                  <c:v>92.909300000000002</c:v>
                </c:pt>
                <c:pt idx="69">
                  <c:v>92.481700000000004</c:v>
                </c:pt>
                <c:pt idx="70">
                  <c:v>91.997699999999995</c:v>
                </c:pt>
                <c:pt idx="71">
                  <c:v>91.432299999999998</c:v>
                </c:pt>
                <c:pt idx="72">
                  <c:v>90.756100000000004</c:v>
                </c:pt>
                <c:pt idx="73">
                  <c:v>89.962999999999994</c:v>
                </c:pt>
                <c:pt idx="74">
                  <c:v>89.059799999999996</c:v>
                </c:pt>
                <c:pt idx="75">
                  <c:v>88.053799999999995</c:v>
                </c:pt>
                <c:pt idx="76">
                  <c:v>86.960999999999999</c:v>
                </c:pt>
                <c:pt idx="77">
                  <c:v>85.808199999999999</c:v>
                </c:pt>
                <c:pt idx="78">
                  <c:v>84.628399999999999</c:v>
                </c:pt>
                <c:pt idx="79">
                  <c:v>83.439599999999999</c:v>
                </c:pt>
                <c:pt idx="80">
                  <c:v>82.241399999999999</c:v>
                </c:pt>
                <c:pt idx="81">
                  <c:v>81.031800000000004</c:v>
                </c:pt>
                <c:pt idx="82">
                  <c:v>79.831800000000001</c:v>
                </c:pt>
                <c:pt idx="83">
                  <c:v>78.668099999999995</c:v>
                </c:pt>
                <c:pt idx="84">
                  <c:v>77.564800000000005</c:v>
                </c:pt>
                <c:pt idx="85">
                  <c:v>76.528899999999993</c:v>
                </c:pt>
                <c:pt idx="86">
                  <c:v>75.588499999999996</c:v>
                </c:pt>
                <c:pt idx="87">
                  <c:v>74.767700000000005</c:v>
                </c:pt>
                <c:pt idx="88">
                  <c:v>74.087599999999995</c:v>
                </c:pt>
                <c:pt idx="89">
                  <c:v>73.561899999999994</c:v>
                </c:pt>
                <c:pt idx="90">
                  <c:v>73.194299999999998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536-4A1B-9FCA-E0CCC03112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48017264"/>
        <c:axId val="2022578704"/>
      </c:lineChart>
      <c:catAx>
        <c:axId val="648017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2578704"/>
        <c:crosses val="autoZero"/>
        <c:auto val="1"/>
        <c:lblAlgn val="ctr"/>
        <c:lblOffset val="100"/>
        <c:noMultiLvlLbl val="0"/>
      </c:catAx>
      <c:valAx>
        <c:axId val="2022578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8017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11846</xdr:colOff>
      <xdr:row>7</xdr:row>
      <xdr:rowOff>152400</xdr:rowOff>
    </xdr:from>
    <xdr:to>
      <xdr:col>21</xdr:col>
      <xdr:colOff>316646</xdr:colOff>
      <xdr:row>22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CB57EA7-69E2-7CAF-26BC-E27EBFAACA8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11007</xdr:colOff>
      <xdr:row>23</xdr:row>
      <xdr:rowOff>45720</xdr:rowOff>
    </xdr:from>
    <xdr:to>
      <xdr:col>21</xdr:col>
      <xdr:colOff>315807</xdr:colOff>
      <xdr:row>38</xdr:row>
      <xdr:rowOff>45720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74C05A3-08FF-6B3C-92C7-04E4E9BCE87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601135</xdr:colOff>
      <xdr:row>39</xdr:row>
      <xdr:rowOff>12700</xdr:rowOff>
    </xdr:from>
    <xdr:to>
      <xdr:col>21</xdr:col>
      <xdr:colOff>296335</xdr:colOff>
      <xdr:row>53</xdr:row>
      <xdr:rowOff>148167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BDA4249-271C-4484-4478-A33A272F59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327660</xdr:colOff>
      <xdr:row>2</xdr:row>
      <xdr:rowOff>0</xdr:rowOff>
    </xdr:from>
    <xdr:to>
      <xdr:col>13</xdr:col>
      <xdr:colOff>22860</xdr:colOff>
      <xdr:row>17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624665B-D529-1526-98A1-4E714127A7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6"/>
  <sheetViews>
    <sheetView tabSelected="1" zoomScale="90" workbookViewId="0">
      <selection activeCell="L7" sqref="L7"/>
    </sheetView>
  </sheetViews>
  <sheetFormatPr defaultRowHeight="14.4" x14ac:dyDescent="0.3"/>
  <cols>
    <col min="1" max="1" width="9.109375" style="1"/>
    <col min="2" max="2" width="13.44140625" style="1" customWidth="1"/>
    <col min="3" max="3" width="14.5546875" customWidth="1"/>
    <col min="4" max="4" width="10.5546875" style="1" customWidth="1"/>
    <col min="7" max="8" width="9.109375" style="1"/>
    <col min="9" max="9" width="15.33203125" style="1" customWidth="1"/>
  </cols>
  <sheetData>
    <row r="1" spans="1:13" x14ac:dyDescent="0.3">
      <c r="B1" s="2" t="s">
        <v>35</v>
      </c>
      <c r="C1" s="2" t="s">
        <v>2</v>
      </c>
      <c r="D1"/>
      <c r="E1" s="2" t="s">
        <v>0</v>
      </c>
      <c r="F1" s="2" t="s">
        <v>1</v>
      </c>
      <c r="G1" s="2" t="s">
        <v>2</v>
      </c>
      <c r="H1" s="2" t="s">
        <v>20</v>
      </c>
      <c r="I1" s="2" t="s">
        <v>22</v>
      </c>
      <c r="J1" s="2" t="s">
        <v>23</v>
      </c>
      <c r="K1" s="2" t="s">
        <v>33</v>
      </c>
      <c r="L1" s="2" t="s">
        <v>28</v>
      </c>
      <c r="M1" s="2" t="s">
        <v>29</v>
      </c>
    </row>
    <row r="2" spans="1:13" x14ac:dyDescent="0.3">
      <c r="B2" s="2" t="s">
        <v>36</v>
      </c>
      <c r="C2" s="4" t="s">
        <v>27</v>
      </c>
      <c r="D2" s="4" t="s">
        <v>26</v>
      </c>
      <c r="E2" s="2" t="s">
        <v>3</v>
      </c>
      <c r="F2" s="2" t="s">
        <v>4</v>
      </c>
      <c r="G2" s="2" t="s">
        <v>5</v>
      </c>
      <c r="H2" s="2" t="s">
        <v>21</v>
      </c>
      <c r="I2" s="2" t="s">
        <v>30</v>
      </c>
      <c r="J2" s="4"/>
      <c r="K2" s="4" t="s">
        <v>30</v>
      </c>
      <c r="L2" s="2" t="s">
        <v>31</v>
      </c>
      <c r="M2" s="2" t="s">
        <v>32</v>
      </c>
    </row>
    <row r="3" spans="1:13" x14ac:dyDescent="0.3">
      <c r="B3" s="3">
        <v>44000</v>
      </c>
      <c r="C3" s="5">
        <f>G3+273.15</f>
        <v>300.14999999999998</v>
      </c>
      <c r="D3" s="5">
        <f>1018.9/1000</f>
        <v>1.0188999999999999</v>
      </c>
      <c r="E3" s="3">
        <v>1018.9</v>
      </c>
      <c r="F3" s="3">
        <v>46</v>
      </c>
      <c r="G3" s="3">
        <v>27</v>
      </c>
      <c r="H3" s="3">
        <v>0.81577599999999995</v>
      </c>
      <c r="I3" s="3">
        <v>9</v>
      </c>
      <c r="J3" s="5">
        <f>((K3^2)*I3)*3.14159265359</f>
        <v>397.60782021998438</v>
      </c>
      <c r="K3" s="3">
        <v>3.75</v>
      </c>
      <c r="L3" s="5">
        <f>J3*4</f>
        <v>1590.4312808799375</v>
      </c>
      <c r="M3" s="5">
        <v>97.054071492000006</v>
      </c>
    </row>
    <row r="4" spans="1:13" x14ac:dyDescent="0.3">
      <c r="A4" s="2" t="s">
        <v>6</v>
      </c>
      <c r="B4" s="2" t="s">
        <v>7</v>
      </c>
      <c r="C4" s="2" t="s">
        <v>8</v>
      </c>
      <c r="D4" s="2" t="s">
        <v>9</v>
      </c>
      <c r="E4" s="6" t="s">
        <v>13</v>
      </c>
      <c r="F4" s="6"/>
      <c r="G4" s="2" t="s">
        <v>16</v>
      </c>
      <c r="H4" s="2" t="s">
        <v>17</v>
      </c>
      <c r="I4" s="2" t="s">
        <v>18</v>
      </c>
      <c r="J4" s="2" t="s">
        <v>19</v>
      </c>
      <c r="K4" s="2" t="s">
        <v>24</v>
      </c>
      <c r="L4" s="2" t="s">
        <v>34</v>
      </c>
      <c r="M4" s="2" t="s">
        <v>25</v>
      </c>
    </row>
    <row r="5" spans="1:13" x14ac:dyDescent="0.3">
      <c r="A5" s="2" t="s">
        <v>10</v>
      </c>
      <c r="B5" s="2" t="s">
        <v>11</v>
      </c>
      <c r="C5" s="2" t="s">
        <v>12</v>
      </c>
      <c r="D5" s="2" t="s">
        <v>9</v>
      </c>
      <c r="E5" s="2" t="s">
        <v>14</v>
      </c>
      <c r="F5" s="2" t="s">
        <v>15</v>
      </c>
    </row>
    <row r="6" spans="1:13" x14ac:dyDescent="0.3">
      <c r="A6" s="1">
        <v>102.27500000000001</v>
      </c>
      <c r="B6" s="1">
        <v>1000</v>
      </c>
      <c r="C6" s="1">
        <v>7.0400000000000004E-2</v>
      </c>
      <c r="D6" s="1">
        <v>1.2658</v>
      </c>
      <c r="E6">
        <f t="shared" ref="E6:E37" si="0">A6*$H$3</f>
        <v>83.433490399999997</v>
      </c>
      <c r="F6">
        <f>E6*0.73756</f>
        <v>61.537205179423999</v>
      </c>
      <c r="G6" s="1">
        <f>(F6*B6)/5252</f>
        <v>11.71690883081188</v>
      </c>
      <c r="H6" s="1">
        <f>(E6*B6)/9549</f>
        <v>8.7374060529898419</v>
      </c>
      <c r="I6" s="1">
        <f>((1.011325/$D$3)*(SQRT($C$3/293)))*(H6)</f>
        <v>8.7776258254829962</v>
      </c>
      <c r="J6">
        <f>((C6*60)*0.75)/G6</f>
        <v>0.27037848000226228</v>
      </c>
      <c r="K6" s="1">
        <f>(75.4*F6)/$M$3</f>
        <v>47.80742527541495</v>
      </c>
      <c r="L6">
        <f t="shared" ref="L6:L37" si="1">((C6*0.75)/60)*$B$3</f>
        <v>38.72</v>
      </c>
      <c r="M6">
        <f>(H6/L6)*100</f>
        <v>22.56561480627542</v>
      </c>
    </row>
    <row r="7" spans="1:13" x14ac:dyDescent="0.3">
      <c r="A7" s="1">
        <v>102.756</v>
      </c>
      <c r="B7" s="1">
        <f t="shared" ref="B7:B38" si="2">B6+50</f>
        <v>1050</v>
      </c>
      <c r="C7" s="1">
        <v>7.2400000000000006E-2</v>
      </c>
      <c r="D7" s="1">
        <v>1.26783</v>
      </c>
      <c r="E7">
        <f t="shared" si="0"/>
        <v>83.825878656</v>
      </c>
      <c r="F7">
        <f t="shared" ref="F7:F70" si="3">E7*0.73756</f>
        <v>61.826615061519362</v>
      </c>
      <c r="G7" s="1">
        <f t="shared" ref="G7:G70" si="4">(F7*B7)/5252</f>
        <v>12.360614206891723</v>
      </c>
      <c r="H7" s="1">
        <f t="shared" ref="H7:H70" si="5">(E7*B7)/9549</f>
        <v>9.2174230378887856</v>
      </c>
      <c r="I7" s="1">
        <f t="shared" ref="I7:I37" si="6">((1.011325/$D$3)*(SQRT($C$3/293)))*(H7)</f>
        <v>9.259852410554851</v>
      </c>
      <c r="J7">
        <f t="shared" ref="J7:J70" si="7">((C7*60)*0.75)/G7</f>
        <v>0.26357913494165086</v>
      </c>
      <c r="K7" s="1">
        <f t="shared" ref="K6:K37" si="8">(75.4*F7)/$M$3</f>
        <v>48.032263912007217</v>
      </c>
      <c r="L7">
        <f t="shared" si="1"/>
        <v>39.82</v>
      </c>
      <c r="M7">
        <f t="shared" ref="M7:M70" si="9">(H7/L7)*100</f>
        <v>23.147722345275703</v>
      </c>
    </row>
    <row r="8" spans="1:13" x14ac:dyDescent="0.3">
      <c r="A8" s="1">
        <v>103.68899999999999</v>
      </c>
      <c r="B8" s="1">
        <f t="shared" si="2"/>
        <v>1100</v>
      </c>
      <c r="C8" s="1">
        <v>7.3700000000000002E-2</v>
      </c>
      <c r="D8" s="1">
        <v>1.2734399999999999</v>
      </c>
      <c r="E8">
        <f t="shared" si="0"/>
        <v>84.586997663999995</v>
      </c>
      <c r="F8">
        <f t="shared" si="3"/>
        <v>62.387985997059836</v>
      </c>
      <c r="G8" s="1">
        <f t="shared" si="4"/>
        <v>13.066790669605069</v>
      </c>
      <c r="H8" s="1">
        <f t="shared" si="5"/>
        <v>9.7440252833176242</v>
      </c>
      <c r="I8" s="1">
        <f t="shared" si="6"/>
        <v>9.7888786960680214</v>
      </c>
      <c r="J8">
        <f t="shared" si="7"/>
        <v>0.25381136683505451</v>
      </c>
      <c r="K8" s="1">
        <f t="shared" si="8"/>
        <v>48.468385425397209</v>
      </c>
      <c r="L8">
        <f t="shared" si="1"/>
        <v>40.535000000000004</v>
      </c>
      <c r="M8">
        <f t="shared" si="9"/>
        <v>24.038547633693408</v>
      </c>
    </row>
    <row r="9" spans="1:13" x14ac:dyDescent="0.3">
      <c r="A9" s="1">
        <v>104.209</v>
      </c>
      <c r="B9" s="1">
        <f t="shared" si="2"/>
        <v>1150</v>
      </c>
      <c r="C9" s="1">
        <v>7.2800000000000004E-2</v>
      </c>
      <c r="D9" s="1">
        <v>1.2847599999999999</v>
      </c>
      <c r="E9">
        <f t="shared" si="0"/>
        <v>85.011201184000001</v>
      </c>
      <c r="F9">
        <f t="shared" si="3"/>
        <v>62.700861545271039</v>
      </c>
      <c r="G9" s="1">
        <f t="shared" si="4"/>
        <v>13.729244245442061</v>
      </c>
      <c r="H9" s="1">
        <f t="shared" si="5"/>
        <v>10.238022972206513</v>
      </c>
      <c r="I9" s="1">
        <f t="shared" si="6"/>
        <v>10.285150340698324</v>
      </c>
      <c r="J9">
        <f t="shared" si="7"/>
        <v>0.23861473664783783</v>
      </c>
      <c r="K9" s="1">
        <f t="shared" si="8"/>
        <v>48.711454221713183</v>
      </c>
      <c r="L9">
        <f t="shared" si="1"/>
        <v>40.04</v>
      </c>
      <c r="M9">
        <f t="shared" si="9"/>
        <v>25.569487942573708</v>
      </c>
    </row>
    <row r="10" spans="1:13" x14ac:dyDescent="0.3">
      <c r="A10" s="1">
        <v>105.81100000000001</v>
      </c>
      <c r="B10" s="1">
        <f t="shared" si="2"/>
        <v>1200</v>
      </c>
      <c r="C10" s="1">
        <v>7.4399999999999994E-2</v>
      </c>
      <c r="D10" s="1">
        <v>1.2918099999999999</v>
      </c>
      <c r="E10">
        <f t="shared" si="0"/>
        <v>86.318074335999995</v>
      </c>
      <c r="F10">
        <f t="shared" si="3"/>
        <v>63.664758907260158</v>
      </c>
      <c r="G10" s="1">
        <f t="shared" si="4"/>
        <v>14.546403406076198</v>
      </c>
      <c r="H10" s="1">
        <f t="shared" si="5"/>
        <v>10.847386030285893</v>
      </c>
      <c r="I10" s="1">
        <f t="shared" si="6"/>
        <v>10.897318401018993</v>
      </c>
      <c r="J10">
        <f t="shared" si="7"/>
        <v>0.2301599857048858</v>
      </c>
      <c r="K10" s="1">
        <f t="shared" si="8"/>
        <v>49.460293090363535</v>
      </c>
      <c r="L10">
        <f t="shared" si="1"/>
        <v>40.919999999999995</v>
      </c>
      <c r="M10">
        <f t="shared" si="9"/>
        <v>26.508763514872662</v>
      </c>
    </row>
    <row r="11" spans="1:13" x14ac:dyDescent="0.3">
      <c r="A11" s="1">
        <v>107.51</v>
      </c>
      <c r="B11" s="1">
        <f t="shared" si="2"/>
        <v>1250</v>
      </c>
      <c r="C11" s="1">
        <v>7.8950000000000006E-2</v>
      </c>
      <c r="D11" s="1">
        <v>1.2972900000000001</v>
      </c>
      <c r="E11">
        <f t="shared" si="0"/>
        <v>87.704077760000004</v>
      </c>
      <c r="F11">
        <f t="shared" si="3"/>
        <v>64.687019592665607</v>
      </c>
      <c r="G11" s="1">
        <f t="shared" si="4"/>
        <v>15.395806262534654</v>
      </c>
      <c r="H11" s="1">
        <f t="shared" si="5"/>
        <v>11.480793507173527</v>
      </c>
      <c r="I11" s="1">
        <f t="shared" si="6"/>
        <v>11.533641560714702</v>
      </c>
      <c r="J11">
        <f t="shared" si="7"/>
        <v>0.23076089289623869</v>
      </c>
      <c r="K11" s="1">
        <f t="shared" si="8"/>
        <v>50.254473638326679</v>
      </c>
      <c r="L11">
        <f t="shared" si="1"/>
        <v>43.422500000000007</v>
      </c>
      <c r="M11">
        <f t="shared" si="9"/>
        <v>26.439734025386663</v>
      </c>
    </row>
    <row r="12" spans="1:13" x14ac:dyDescent="0.3">
      <c r="A12" s="1">
        <v>109.488</v>
      </c>
      <c r="B12" s="1">
        <f t="shared" si="2"/>
        <v>1300</v>
      </c>
      <c r="C12" s="1">
        <v>7.9000000000000001E-2</v>
      </c>
      <c r="D12" s="1">
        <v>1.29895</v>
      </c>
      <c r="E12">
        <f t="shared" si="0"/>
        <v>89.317682687999991</v>
      </c>
      <c r="F12">
        <f t="shared" si="3"/>
        <v>65.877150043361269</v>
      </c>
      <c r="G12" s="1">
        <f t="shared" si="4"/>
        <v>16.30622525825774</v>
      </c>
      <c r="H12" s="1">
        <f t="shared" si="5"/>
        <v>12.159701277034243</v>
      </c>
      <c r="I12" s="1">
        <f t="shared" si="6"/>
        <v>12.215674459003928</v>
      </c>
      <c r="J12">
        <f t="shared" si="7"/>
        <v>0.21801489576502017</v>
      </c>
      <c r="K12" s="1">
        <f t="shared" si="8"/>
        <v>51.179069944313184</v>
      </c>
      <c r="L12">
        <f t="shared" si="1"/>
        <v>43.449999999999996</v>
      </c>
      <c r="M12">
        <f t="shared" si="9"/>
        <v>27.985503514463161</v>
      </c>
    </row>
    <row r="13" spans="1:13" x14ac:dyDescent="0.3">
      <c r="A13" s="1">
        <v>111.797</v>
      </c>
      <c r="B13" s="1">
        <f t="shared" si="2"/>
        <v>1350</v>
      </c>
      <c r="C13" s="1">
        <v>7.9600000000000004E-2</v>
      </c>
      <c r="D13" s="1">
        <v>1.2946899999999999</v>
      </c>
      <c r="E13">
        <f t="shared" si="0"/>
        <v>91.201309471999991</v>
      </c>
      <c r="F13">
        <f t="shared" si="3"/>
        <v>67.266437814168313</v>
      </c>
      <c r="G13" s="1">
        <f t="shared" si="4"/>
        <v>17.290497153299167</v>
      </c>
      <c r="H13" s="1">
        <f t="shared" si="5"/>
        <v>12.893681829217718</v>
      </c>
      <c r="I13" s="1">
        <f t="shared" si="6"/>
        <v>12.953033649039893</v>
      </c>
      <c r="J13">
        <f t="shared" si="7"/>
        <v>0.20716581878714374</v>
      </c>
      <c r="K13" s="1">
        <f t="shared" si="8"/>
        <v>52.258388887954666</v>
      </c>
      <c r="L13">
        <f t="shared" si="1"/>
        <v>43.78</v>
      </c>
      <c r="M13">
        <f t="shared" si="9"/>
        <v>29.451077727770027</v>
      </c>
    </row>
    <row r="14" spans="1:13" x14ac:dyDescent="0.3">
      <c r="A14" s="1">
        <v>114.268</v>
      </c>
      <c r="B14" s="1">
        <f t="shared" si="2"/>
        <v>1400</v>
      </c>
      <c r="C14" s="1">
        <v>8.3500000000000005E-2</v>
      </c>
      <c r="D14" s="1">
        <v>1.2855000000000001</v>
      </c>
      <c r="E14">
        <f t="shared" si="0"/>
        <v>93.217091967999991</v>
      </c>
      <c r="F14">
        <f t="shared" si="3"/>
        <v>68.753198351918073</v>
      </c>
      <c r="G14" s="1">
        <f t="shared" si="4"/>
        <v>18.327204435012433</v>
      </c>
      <c r="H14" s="1">
        <f t="shared" si="5"/>
        <v>13.666763928704576</v>
      </c>
      <c r="I14" s="1">
        <f t="shared" si="6"/>
        <v>13.729674377480393</v>
      </c>
      <c r="J14">
        <f t="shared" si="7"/>
        <v>0.20502308539875527</v>
      </c>
      <c r="K14" s="1">
        <f t="shared" si="8"/>
        <v>53.413433110448437</v>
      </c>
      <c r="L14">
        <f t="shared" si="1"/>
        <v>45.924999999999997</v>
      </c>
      <c r="M14">
        <f t="shared" si="9"/>
        <v>29.758876273717092</v>
      </c>
    </row>
    <row r="15" spans="1:13" x14ac:dyDescent="0.3">
      <c r="A15" s="1">
        <v>115.783</v>
      </c>
      <c r="B15" s="1">
        <f t="shared" si="2"/>
        <v>1450</v>
      </c>
      <c r="C15" s="1">
        <v>8.4699999999999998E-2</v>
      </c>
      <c r="D15" s="1">
        <v>1.2781800000000001</v>
      </c>
      <c r="E15">
        <f t="shared" si="0"/>
        <v>94.452992607999988</v>
      </c>
      <c r="F15">
        <f t="shared" si="3"/>
        <v>69.664749227956477</v>
      </c>
      <c r="G15" s="1">
        <f t="shared" si="4"/>
        <v>19.233413248388594</v>
      </c>
      <c r="H15" s="1">
        <f t="shared" si="5"/>
        <v>14.34253212709184</v>
      </c>
      <c r="I15" s="1">
        <f t="shared" si="6"/>
        <v>14.408553252312407</v>
      </c>
      <c r="J15">
        <f t="shared" si="7"/>
        <v>0.19817075371784743</v>
      </c>
      <c r="K15" s="1">
        <f t="shared" si="8"/>
        <v>54.121604699715157</v>
      </c>
      <c r="L15">
        <f t="shared" si="1"/>
        <v>46.585000000000001</v>
      </c>
      <c r="M15">
        <f t="shared" si="9"/>
        <v>30.78787619854425</v>
      </c>
    </row>
    <row r="16" spans="1:13" x14ac:dyDescent="0.3">
      <c r="A16" s="1">
        <v>116.985</v>
      </c>
      <c r="B16" s="1">
        <f t="shared" si="2"/>
        <v>1500</v>
      </c>
      <c r="C16" s="1">
        <v>8.8650000000000007E-2</v>
      </c>
      <c r="D16" s="1">
        <v>1.2795000000000001</v>
      </c>
      <c r="E16">
        <f t="shared" si="0"/>
        <v>95.43355536</v>
      </c>
      <c r="F16">
        <f t="shared" si="3"/>
        <v>70.387973091321598</v>
      </c>
      <c r="G16" s="1">
        <f t="shared" si="4"/>
        <v>20.103191096150496</v>
      </c>
      <c r="H16" s="1">
        <f t="shared" si="5"/>
        <v>14.99113342130066</v>
      </c>
      <c r="I16" s="1">
        <f t="shared" si="6"/>
        <v>15.060140169065679</v>
      </c>
      <c r="J16">
        <f t="shared" si="7"/>
        <v>0.19843864493552424</v>
      </c>
      <c r="K16" s="1">
        <f t="shared" si="8"/>
        <v>54.683467571199387</v>
      </c>
      <c r="L16">
        <f t="shared" si="1"/>
        <v>48.757500000000007</v>
      </c>
      <c r="M16">
        <f t="shared" si="9"/>
        <v>30.746312713532596</v>
      </c>
    </row>
    <row r="17" spans="1:13" x14ac:dyDescent="0.3">
      <c r="A17" s="1">
        <v>117.788</v>
      </c>
      <c r="B17" s="1">
        <f t="shared" si="2"/>
        <v>1550</v>
      </c>
      <c r="C17" s="1">
        <v>9.3200000000000005E-2</v>
      </c>
      <c r="D17" s="1">
        <v>1.27766</v>
      </c>
      <c r="E17">
        <f t="shared" si="0"/>
        <v>96.088623487999996</v>
      </c>
      <c r="F17">
        <f t="shared" si="3"/>
        <v>70.87112513980928</v>
      </c>
      <c r="G17" s="1">
        <f t="shared" si="4"/>
        <v>20.915888036310811</v>
      </c>
      <c r="H17" s="1">
        <f t="shared" si="5"/>
        <v>15.597168960770761</v>
      </c>
      <c r="I17" s="1">
        <f t="shared" si="6"/>
        <v>15.668965393640539</v>
      </c>
      <c r="J17">
        <f t="shared" si="7"/>
        <v>0.20051742449180501</v>
      </c>
      <c r="K17" s="1">
        <f t="shared" si="8"/>
        <v>55.05882188551039</v>
      </c>
      <c r="L17">
        <f t="shared" si="1"/>
        <v>51.26</v>
      </c>
      <c r="M17">
        <f t="shared" si="9"/>
        <v>30.427563325733047</v>
      </c>
    </row>
    <row r="18" spans="1:13" x14ac:dyDescent="0.3">
      <c r="A18" s="1">
        <v>118.471</v>
      </c>
      <c r="B18" s="1">
        <f t="shared" si="2"/>
        <v>1600</v>
      </c>
      <c r="C18" s="1">
        <v>9.5899999999999999E-2</v>
      </c>
      <c r="D18" s="1">
        <v>1.2823500000000001</v>
      </c>
      <c r="E18">
        <f t="shared" si="0"/>
        <v>96.645798495999998</v>
      </c>
      <c r="F18">
        <f t="shared" si="3"/>
        <v>71.282075138709757</v>
      </c>
      <c r="G18" s="1">
        <f t="shared" si="4"/>
        <v>21.71578831339216</v>
      </c>
      <c r="H18" s="1">
        <f t="shared" si="5"/>
        <v>16.19366191157189</v>
      </c>
      <c r="I18" s="1">
        <f t="shared" si="6"/>
        <v>16.268204103380821</v>
      </c>
      <c r="J18">
        <f t="shared" si="7"/>
        <v>0.19872637998311232</v>
      </c>
      <c r="K18" s="1">
        <f t="shared" si="8"/>
        <v>55.378083400671557</v>
      </c>
      <c r="L18">
        <f t="shared" si="1"/>
        <v>52.744999999999997</v>
      </c>
      <c r="M18">
        <f t="shared" si="9"/>
        <v>30.701795263194409</v>
      </c>
    </row>
    <row r="19" spans="1:13" x14ac:dyDescent="0.3">
      <c r="A19" s="1">
        <v>118.77200000000001</v>
      </c>
      <c r="B19" s="1">
        <f t="shared" si="2"/>
        <v>1650</v>
      </c>
      <c r="C19" s="1">
        <v>9.8750000000000004E-2</v>
      </c>
      <c r="D19" s="1">
        <v>1.2902800000000001</v>
      </c>
      <c r="E19">
        <f t="shared" si="0"/>
        <v>96.891347072000002</v>
      </c>
      <c r="F19">
        <f t="shared" si="3"/>
        <v>71.463181946424328</v>
      </c>
      <c r="G19" s="1">
        <f t="shared" si="4"/>
        <v>22.45130430533133</v>
      </c>
      <c r="H19" s="1">
        <f t="shared" si="5"/>
        <v>16.742142912221176</v>
      </c>
      <c r="I19" s="1">
        <f t="shared" si="6"/>
        <v>16.819209855761816</v>
      </c>
      <c r="J19">
        <f t="shared" si="7"/>
        <v>0.19792836708131825</v>
      </c>
      <c r="K19" s="1">
        <f t="shared" si="8"/>
        <v>55.518782838539082</v>
      </c>
      <c r="L19">
        <f t="shared" si="1"/>
        <v>54.3125</v>
      </c>
      <c r="M19">
        <f t="shared" si="9"/>
        <v>30.825579585217355</v>
      </c>
    </row>
    <row r="20" spans="1:13" x14ac:dyDescent="0.3">
      <c r="A20" s="1">
        <v>118.65600000000001</v>
      </c>
      <c r="B20" s="1">
        <f t="shared" si="2"/>
        <v>1700</v>
      </c>
      <c r="C20" s="1">
        <v>0.10005</v>
      </c>
      <c r="D20" s="1">
        <v>1.29942</v>
      </c>
      <c r="E20">
        <f t="shared" si="0"/>
        <v>96.796717055999991</v>
      </c>
      <c r="F20">
        <f t="shared" si="3"/>
        <v>71.393386631823347</v>
      </c>
      <c r="G20" s="1">
        <f t="shared" si="4"/>
        <v>23.109055078846094</v>
      </c>
      <c r="H20" s="1">
        <f t="shared" si="5"/>
        <v>17.232633678416587</v>
      </c>
      <c r="I20" s="1">
        <f t="shared" si="6"/>
        <v>17.311958434734464</v>
      </c>
      <c r="J20">
        <f t="shared" si="7"/>
        <v>0.1948262265436087</v>
      </c>
      <c r="K20" s="1">
        <f t="shared" si="8"/>
        <v>55.464559799360885</v>
      </c>
      <c r="L20">
        <f t="shared" si="1"/>
        <v>55.027500000000011</v>
      </c>
      <c r="M20">
        <f t="shared" si="9"/>
        <v>31.316403031968715</v>
      </c>
    </row>
    <row r="21" spans="1:13" x14ac:dyDescent="0.3">
      <c r="A21" s="1">
        <v>118.861</v>
      </c>
      <c r="B21" s="1">
        <f t="shared" si="2"/>
        <v>1750</v>
      </c>
      <c r="C21" s="1">
        <v>0.10305</v>
      </c>
      <c r="D21" s="1">
        <v>1.31053</v>
      </c>
      <c r="E21">
        <f t="shared" si="0"/>
        <v>96.963951135999991</v>
      </c>
      <c r="F21">
        <f t="shared" si="3"/>
        <v>71.516731799868154</v>
      </c>
      <c r="G21" s="1">
        <f t="shared" si="4"/>
        <v>23.829832568501384</v>
      </c>
      <c r="H21" s="1">
        <f t="shared" si="5"/>
        <v>17.770124043145877</v>
      </c>
      <c r="I21" s="1">
        <f t="shared" si="6"/>
        <v>17.851922959421021</v>
      </c>
      <c r="J21">
        <f t="shared" si="7"/>
        <v>0.19459851371887454</v>
      </c>
      <c r="K21" s="1">
        <f t="shared" si="8"/>
        <v>55.560384997908535</v>
      </c>
      <c r="L21">
        <f t="shared" si="1"/>
        <v>56.677500000000009</v>
      </c>
      <c r="M21">
        <f t="shared" si="9"/>
        <v>31.353048463933437</v>
      </c>
    </row>
    <row r="22" spans="1:13" x14ac:dyDescent="0.3">
      <c r="A22" s="1">
        <v>119.584</v>
      </c>
      <c r="B22" s="1">
        <f t="shared" si="2"/>
        <v>1800</v>
      </c>
      <c r="C22" s="1">
        <v>0.10929999999999999</v>
      </c>
      <c r="D22" s="1">
        <v>1.3149</v>
      </c>
      <c r="E22">
        <f t="shared" si="0"/>
        <v>97.553757183999991</v>
      </c>
      <c r="F22">
        <f t="shared" si="3"/>
        <v>71.951749148631038</v>
      </c>
      <c r="G22" s="1">
        <f t="shared" si="4"/>
        <v>24.659776935935998</v>
      </c>
      <c r="H22" s="1">
        <f t="shared" si="5"/>
        <v>18.389021146842598</v>
      </c>
      <c r="I22" s="1">
        <f t="shared" si="6"/>
        <v>18.47366895219951</v>
      </c>
      <c r="J22">
        <f t="shared" si="7"/>
        <v>0.19945435892538058</v>
      </c>
      <c r="K22" s="1">
        <f t="shared" si="8"/>
        <v>55.898344112786312</v>
      </c>
      <c r="L22">
        <f t="shared" si="1"/>
        <v>60.114999999999995</v>
      </c>
      <c r="M22">
        <f t="shared" si="9"/>
        <v>30.589738246432002</v>
      </c>
    </row>
    <row r="23" spans="1:13" x14ac:dyDescent="0.3">
      <c r="A23" s="1">
        <v>119.934</v>
      </c>
      <c r="B23" s="1">
        <f t="shared" si="2"/>
        <v>1850</v>
      </c>
      <c r="C23" s="1">
        <v>0.11415</v>
      </c>
      <c r="D23" s="1">
        <v>1.3184899999999999</v>
      </c>
      <c r="E23">
        <f t="shared" si="0"/>
        <v>97.839278783999987</v>
      </c>
      <c r="F23">
        <f t="shared" si="3"/>
        <v>72.162338459927028</v>
      </c>
      <c r="G23" s="1">
        <f t="shared" si="4"/>
        <v>25.418950142967443</v>
      </c>
      <c r="H23" s="1">
        <f t="shared" si="5"/>
        <v>18.955143549104616</v>
      </c>
      <c r="I23" s="1">
        <f t="shared" si="6"/>
        <v>19.042397312578178</v>
      </c>
      <c r="J23">
        <f t="shared" si="7"/>
        <v>0.20208348382244903</v>
      </c>
      <c r="K23" s="1">
        <f t="shared" si="8"/>
        <v>56.061948110306666</v>
      </c>
      <c r="L23">
        <f t="shared" si="1"/>
        <v>62.782500000000006</v>
      </c>
      <c r="M23">
        <f t="shared" si="9"/>
        <v>30.191762910213214</v>
      </c>
    </row>
    <row r="24" spans="1:13" x14ac:dyDescent="0.3">
      <c r="A24" s="1">
        <v>120.176</v>
      </c>
      <c r="B24" s="1">
        <f t="shared" si="2"/>
        <v>1900</v>
      </c>
      <c r="C24" s="1">
        <v>0.11745</v>
      </c>
      <c r="D24" s="1">
        <v>1.3189200000000001</v>
      </c>
      <c r="E24">
        <f t="shared" si="0"/>
        <v>98.036696575999997</v>
      </c>
      <c r="F24">
        <f t="shared" si="3"/>
        <v>72.307945926594556</v>
      </c>
      <c r="G24" s="1">
        <f t="shared" si="4"/>
        <v>26.158624764000319</v>
      </c>
      <c r="H24" s="1">
        <f t="shared" si="5"/>
        <v>19.506725677495027</v>
      </c>
      <c r="I24" s="1">
        <f t="shared" si="6"/>
        <v>19.596518467720994</v>
      </c>
      <c r="J24">
        <f t="shared" si="7"/>
        <v>0.20204617206305117</v>
      </c>
      <c r="K24" s="1">
        <f t="shared" si="8"/>
        <v>56.17506858859219</v>
      </c>
      <c r="L24">
        <f t="shared" si="1"/>
        <v>64.597499999999997</v>
      </c>
      <c r="M24">
        <f t="shared" si="9"/>
        <v>30.197338407051401</v>
      </c>
    </row>
    <row r="25" spans="1:13" x14ac:dyDescent="0.3">
      <c r="A25" s="1">
        <v>120.94799999999999</v>
      </c>
      <c r="B25" s="1">
        <f t="shared" si="2"/>
        <v>1950</v>
      </c>
      <c r="C25" s="1">
        <v>0.12055</v>
      </c>
      <c r="D25" s="1">
        <v>1.31484</v>
      </c>
      <c r="E25">
        <f t="shared" si="0"/>
        <v>98.666475647999988</v>
      </c>
      <c r="F25">
        <f t="shared" si="3"/>
        <v>72.772445778938874</v>
      </c>
      <c r="G25" s="1">
        <f t="shared" si="4"/>
        <v>27.019472442675323</v>
      </c>
      <c r="H25" s="1">
        <f t="shared" si="5"/>
        <v>20.148667662959472</v>
      </c>
      <c r="I25" s="1">
        <f t="shared" si="6"/>
        <v>20.241415421794269</v>
      </c>
      <c r="J25">
        <f t="shared" si="7"/>
        <v>0.2007718696769222</v>
      </c>
      <c r="K25" s="1">
        <f t="shared" si="8"/>
        <v>56.535932263122817</v>
      </c>
      <c r="L25">
        <f t="shared" si="1"/>
        <v>66.302500000000009</v>
      </c>
      <c r="M25">
        <f t="shared" si="9"/>
        <v>30.389001414666822</v>
      </c>
    </row>
    <row r="26" spans="1:13" x14ac:dyDescent="0.3">
      <c r="A26" s="1">
        <v>122.157</v>
      </c>
      <c r="B26" s="1">
        <f t="shared" si="2"/>
        <v>2000</v>
      </c>
      <c r="C26" s="1">
        <v>0.12554999999999999</v>
      </c>
      <c r="D26" s="1">
        <v>1.31653</v>
      </c>
      <c r="E26">
        <f t="shared" si="0"/>
        <v>99.652748831999986</v>
      </c>
      <c r="F26">
        <f t="shared" si="3"/>
        <v>73.499881428529903</v>
      </c>
      <c r="G26" s="1">
        <f t="shared" si="4"/>
        <v>27.989292242395241</v>
      </c>
      <c r="H26" s="1">
        <f t="shared" si="5"/>
        <v>20.871871155513663</v>
      </c>
      <c r="I26" s="1">
        <f t="shared" si="6"/>
        <v>20.967947943554655</v>
      </c>
      <c r="J26">
        <f t="shared" si="7"/>
        <v>0.20185397869555097</v>
      </c>
      <c r="K26" s="1">
        <f t="shared" si="8"/>
        <v>57.101067214557439</v>
      </c>
      <c r="L26">
        <f t="shared" si="1"/>
        <v>69.052499999999995</v>
      </c>
      <c r="M26">
        <f t="shared" si="9"/>
        <v>30.226090518827942</v>
      </c>
    </row>
    <row r="27" spans="1:13" x14ac:dyDescent="0.3">
      <c r="A27" s="1">
        <v>122.845</v>
      </c>
      <c r="B27" s="1">
        <f t="shared" si="2"/>
        <v>2050</v>
      </c>
      <c r="C27" s="1">
        <v>0.12784999999999999</v>
      </c>
      <c r="D27" s="1">
        <v>1.32098</v>
      </c>
      <c r="E27">
        <f t="shared" si="0"/>
        <v>100.21400272</v>
      </c>
      <c r="F27">
        <f t="shared" si="3"/>
        <v>73.913839846163199</v>
      </c>
      <c r="G27" s="1">
        <f t="shared" si="4"/>
        <v>28.850603900349309</v>
      </c>
      <c r="H27" s="1">
        <f t="shared" si="5"/>
        <v>21.514159134569063</v>
      </c>
      <c r="I27" s="1">
        <f t="shared" si="6"/>
        <v>21.613192483886483</v>
      </c>
      <c r="J27">
        <f t="shared" si="7"/>
        <v>0.19941523650152579</v>
      </c>
      <c r="K27" s="1">
        <f t="shared" si="8"/>
        <v>57.422665929683191</v>
      </c>
      <c r="L27">
        <f t="shared" si="1"/>
        <v>70.317499999999981</v>
      </c>
      <c r="M27">
        <f t="shared" si="9"/>
        <v>30.595739516577051</v>
      </c>
    </row>
    <row r="28" spans="1:13" x14ac:dyDescent="0.3">
      <c r="A28" s="1">
        <v>123.79600000000001</v>
      </c>
      <c r="B28" s="1">
        <f t="shared" si="2"/>
        <v>2100</v>
      </c>
      <c r="C28" s="1">
        <v>0.13089999999999999</v>
      </c>
      <c r="D28" s="1">
        <v>1.32287</v>
      </c>
      <c r="E28">
        <f t="shared" si="0"/>
        <v>100.989805696</v>
      </c>
      <c r="F28">
        <f t="shared" si="3"/>
        <v>74.486041089141764</v>
      </c>
      <c r="G28" s="1">
        <f t="shared" si="4"/>
        <v>29.783070504036118</v>
      </c>
      <c r="H28" s="1">
        <f t="shared" si="5"/>
        <v>22.209508007288722</v>
      </c>
      <c r="I28" s="1">
        <f t="shared" si="6"/>
        <v>22.311742166239405</v>
      </c>
      <c r="J28">
        <f t="shared" si="7"/>
        <v>0.19778014490486248</v>
      </c>
      <c r="K28" s="1">
        <f t="shared" si="8"/>
        <v>57.867201362945671</v>
      </c>
      <c r="L28">
        <f t="shared" si="1"/>
        <v>71.99499999999999</v>
      </c>
      <c r="M28">
        <f t="shared" si="9"/>
        <v>30.848681168537713</v>
      </c>
    </row>
    <row r="29" spans="1:13" x14ac:dyDescent="0.3">
      <c r="A29" s="1">
        <v>124.794</v>
      </c>
      <c r="B29" s="1">
        <f t="shared" si="2"/>
        <v>2150</v>
      </c>
      <c r="C29" s="1">
        <v>0.13435</v>
      </c>
      <c r="D29" s="1">
        <v>1.3216399999999999</v>
      </c>
      <c r="E29">
        <f t="shared" si="0"/>
        <v>101.80395014399998</v>
      </c>
      <c r="F29">
        <f t="shared" si="3"/>
        <v>75.08652146820863</v>
      </c>
      <c r="G29" s="1">
        <f t="shared" si="4"/>
        <v>30.738008597990966</v>
      </c>
      <c r="H29" s="1">
        <f t="shared" si="5"/>
        <v>22.921614075777565</v>
      </c>
      <c r="I29" s="1">
        <f t="shared" si="6"/>
        <v>23.027126180595925</v>
      </c>
      <c r="J29">
        <f t="shared" si="7"/>
        <v>0.1966864567926222</v>
      </c>
      <c r="K29" s="1">
        <f t="shared" si="8"/>
        <v>58.333706475875161</v>
      </c>
      <c r="L29">
        <f t="shared" si="1"/>
        <v>73.892499999999998</v>
      </c>
      <c r="M29">
        <f t="shared" si="9"/>
        <v>31.020217309980801</v>
      </c>
    </row>
    <row r="30" spans="1:13" x14ac:dyDescent="0.3">
      <c r="A30" s="1">
        <v>125.137</v>
      </c>
      <c r="B30" s="1">
        <f t="shared" si="2"/>
        <v>2200</v>
      </c>
      <c r="C30" s="1">
        <v>0.13769999999999999</v>
      </c>
      <c r="D30" s="1">
        <v>1.3165199999999999</v>
      </c>
      <c r="E30">
        <f t="shared" si="0"/>
        <v>102.08376131199999</v>
      </c>
      <c r="F30">
        <f t="shared" si="3"/>
        <v>75.292898993278712</v>
      </c>
      <c r="G30" s="1">
        <f t="shared" si="4"/>
        <v>31.539295084770217</v>
      </c>
      <c r="H30" s="1">
        <f t="shared" si="5"/>
        <v>23.519140735825736</v>
      </c>
      <c r="I30" s="1">
        <f t="shared" si="6"/>
        <v>23.62740335792348</v>
      </c>
      <c r="J30">
        <f t="shared" si="7"/>
        <v>0.1964691976578824</v>
      </c>
      <c r="K30" s="1">
        <f t="shared" si="8"/>
        <v>58.494038393445116</v>
      </c>
      <c r="L30">
        <f t="shared" si="1"/>
        <v>75.734999999999999</v>
      </c>
      <c r="M30">
        <f t="shared" si="9"/>
        <v>31.05452001825541</v>
      </c>
    </row>
    <row r="31" spans="1:13" x14ac:dyDescent="0.3">
      <c r="A31" s="1">
        <v>126.02800000000001</v>
      </c>
      <c r="B31" s="1">
        <f t="shared" si="2"/>
        <v>2250</v>
      </c>
      <c r="C31" s="1">
        <v>0.14105000000000001</v>
      </c>
      <c r="D31" s="1">
        <v>1.3046500000000001</v>
      </c>
      <c r="E31">
        <f t="shared" si="0"/>
        <v>102.810617728</v>
      </c>
      <c r="F31">
        <f t="shared" si="3"/>
        <v>75.828999211463682</v>
      </c>
      <c r="G31" s="1">
        <f t="shared" si="4"/>
        <v>32.485766988917227</v>
      </c>
      <c r="H31" s="1">
        <f t="shared" si="5"/>
        <v>24.22493348916117</v>
      </c>
      <c r="I31" s="1">
        <f t="shared" si="6"/>
        <v>24.336444995858567</v>
      </c>
      <c r="J31">
        <f t="shared" si="7"/>
        <v>0.19538556692121245</v>
      </c>
      <c r="K31" s="1">
        <f t="shared" si="8"/>
        <v>58.910527427132678</v>
      </c>
      <c r="L31">
        <f t="shared" si="1"/>
        <v>77.577500000000001</v>
      </c>
      <c r="M31">
        <f t="shared" si="9"/>
        <v>31.226751943748081</v>
      </c>
    </row>
    <row r="32" spans="1:13" x14ac:dyDescent="0.3">
      <c r="A32" s="1">
        <v>126.66</v>
      </c>
      <c r="B32" s="1">
        <f t="shared" si="2"/>
        <v>2300</v>
      </c>
      <c r="C32" s="1">
        <v>0.14495</v>
      </c>
      <c r="D32" s="1">
        <v>1.2964599999999999</v>
      </c>
      <c r="E32">
        <f t="shared" si="0"/>
        <v>103.32618815999999</v>
      </c>
      <c r="F32">
        <f t="shared" si="3"/>
        <v>76.209263339289592</v>
      </c>
      <c r="G32" s="1">
        <f t="shared" si="4"/>
        <v>33.374201386208313</v>
      </c>
      <c r="H32" s="1">
        <f t="shared" si="5"/>
        <v>24.8874471429469</v>
      </c>
      <c r="I32" s="1">
        <f t="shared" si="6"/>
        <v>25.002008313156242</v>
      </c>
      <c r="J32">
        <f t="shared" si="7"/>
        <v>0.19544287890272893</v>
      </c>
      <c r="K32" s="1">
        <f t="shared" si="8"/>
        <v>59.205949502655159</v>
      </c>
      <c r="L32">
        <f t="shared" si="1"/>
        <v>79.722499999999997</v>
      </c>
      <c r="M32">
        <f t="shared" si="9"/>
        <v>31.217594961205307</v>
      </c>
    </row>
    <row r="33" spans="1:13" x14ac:dyDescent="0.3">
      <c r="A33" s="1">
        <v>126.822</v>
      </c>
      <c r="B33" s="1">
        <f t="shared" si="2"/>
        <v>2350</v>
      </c>
      <c r="C33" s="1">
        <v>0.14985000000000001</v>
      </c>
      <c r="D33" s="1">
        <v>1.2822899999999999</v>
      </c>
      <c r="E33">
        <f t="shared" si="0"/>
        <v>103.458343872</v>
      </c>
      <c r="F33">
        <f t="shared" si="3"/>
        <v>76.306736106232322</v>
      </c>
      <c r="G33" s="1">
        <f t="shared" si="4"/>
        <v>34.143341555530455</v>
      </c>
      <c r="H33" s="1">
        <f t="shared" si="5"/>
        <v>25.461002000125667</v>
      </c>
      <c r="I33" s="1">
        <f t="shared" si="6"/>
        <v>25.578203341311177</v>
      </c>
      <c r="J33">
        <f t="shared" si="7"/>
        <v>0.19749824395578958</v>
      </c>
      <c r="K33" s="1">
        <f t="shared" si="8"/>
        <v>59.281674781507441</v>
      </c>
      <c r="L33">
        <f t="shared" si="1"/>
        <v>82.417500000000004</v>
      </c>
      <c r="M33">
        <f t="shared" si="9"/>
        <v>30.892713319532461</v>
      </c>
    </row>
    <row r="34" spans="1:13" x14ac:dyDescent="0.3">
      <c r="A34" s="1">
        <v>126.69</v>
      </c>
      <c r="B34" s="1">
        <f t="shared" si="2"/>
        <v>2400</v>
      </c>
      <c r="C34" s="1">
        <v>0.1537</v>
      </c>
      <c r="D34" s="1">
        <v>1.2730399999999999</v>
      </c>
      <c r="E34">
        <f t="shared" si="0"/>
        <v>103.35066144</v>
      </c>
      <c r="F34">
        <f t="shared" si="3"/>
        <v>76.22731385168639</v>
      </c>
      <c r="G34" s="1">
        <f t="shared" si="4"/>
        <v>34.833502140907719</v>
      </c>
      <c r="H34" s="1">
        <f t="shared" si="5"/>
        <v>25.975661059377945</v>
      </c>
      <c r="I34" s="1">
        <f t="shared" si="6"/>
        <v>26.095231464121806</v>
      </c>
      <c r="J34">
        <f t="shared" si="7"/>
        <v>0.19855884636639534</v>
      </c>
      <c r="K34" s="1">
        <f t="shared" si="8"/>
        <v>59.219972702442611</v>
      </c>
      <c r="L34">
        <f t="shared" si="1"/>
        <v>84.534999999999997</v>
      </c>
      <c r="M34">
        <f t="shared" si="9"/>
        <v>30.727699839566981</v>
      </c>
    </row>
    <row r="35" spans="1:13" x14ac:dyDescent="0.3">
      <c r="A35" s="1">
        <v>126.55200000000001</v>
      </c>
      <c r="B35" s="1">
        <f t="shared" si="2"/>
        <v>2450</v>
      </c>
      <c r="C35" s="1">
        <v>0.15565000000000001</v>
      </c>
      <c r="D35" s="1">
        <v>1.2698400000000001</v>
      </c>
      <c r="E35">
        <f t="shared" si="0"/>
        <v>103.238084352</v>
      </c>
      <c r="F35">
        <f t="shared" si="3"/>
        <v>76.144281494661115</v>
      </c>
      <c r="G35" s="1">
        <f t="shared" si="4"/>
        <v>35.520466424584868</v>
      </c>
      <c r="H35" s="1">
        <f t="shared" si="5"/>
        <v>26.487936607225887</v>
      </c>
      <c r="I35" s="1">
        <f t="shared" si="6"/>
        <v>26.609865103817981</v>
      </c>
      <c r="J35">
        <f t="shared" si="7"/>
        <v>0.19718913361881227</v>
      </c>
      <c r="K35" s="1">
        <f t="shared" si="8"/>
        <v>59.155465983420306</v>
      </c>
      <c r="L35">
        <f t="shared" si="1"/>
        <v>85.607500000000002</v>
      </c>
      <c r="M35">
        <f t="shared" si="9"/>
        <v>30.941140212277997</v>
      </c>
    </row>
    <row r="36" spans="1:13" x14ac:dyDescent="0.3">
      <c r="A36" s="1">
        <v>126.438</v>
      </c>
      <c r="B36" s="1">
        <f t="shared" si="2"/>
        <v>2500</v>
      </c>
      <c r="C36" s="1">
        <v>0.15959999999999999</v>
      </c>
      <c r="D36" s="1">
        <v>1.2744599999999999</v>
      </c>
      <c r="E36">
        <f t="shared" si="0"/>
        <v>103.145085888</v>
      </c>
      <c r="F36">
        <f t="shared" si="3"/>
        <v>76.075689547553281</v>
      </c>
      <c r="G36" s="1">
        <f t="shared" si="4"/>
        <v>36.212723508926736</v>
      </c>
      <c r="H36" s="1">
        <f t="shared" si="5"/>
        <v>27.004159044926169</v>
      </c>
      <c r="I36" s="1">
        <f t="shared" si="6"/>
        <v>27.12846380157465</v>
      </c>
      <c r="J36">
        <f t="shared" si="7"/>
        <v>0.19832808206843586</v>
      </c>
      <c r="K36" s="1">
        <f t="shared" si="8"/>
        <v>59.102177824227965</v>
      </c>
      <c r="L36">
        <f t="shared" si="1"/>
        <v>87.779999999999987</v>
      </c>
      <c r="M36">
        <f t="shared" si="9"/>
        <v>30.763453001738633</v>
      </c>
    </row>
    <row r="37" spans="1:13" x14ac:dyDescent="0.3">
      <c r="A37" s="1">
        <v>126.239</v>
      </c>
      <c r="B37" s="1">
        <f t="shared" si="2"/>
        <v>2550</v>
      </c>
      <c r="C37" s="1">
        <v>0.16259999999999999</v>
      </c>
      <c r="D37" s="1">
        <v>1.2787599999999999</v>
      </c>
      <c r="E37">
        <f t="shared" si="0"/>
        <v>102.982746464</v>
      </c>
      <c r="F37">
        <f t="shared" si="3"/>
        <v>75.955954481987845</v>
      </c>
      <c r="G37" s="1">
        <f t="shared" si="4"/>
        <v>36.878843093882139</v>
      </c>
      <c r="H37" s="1">
        <f t="shared" si="5"/>
        <v>27.500890510336159</v>
      </c>
      <c r="I37" s="1">
        <f t="shared" si="6"/>
        <v>27.627481806766337</v>
      </c>
      <c r="J37">
        <f t="shared" si="7"/>
        <v>0.19840644082497869</v>
      </c>
      <c r="K37" s="1">
        <f t="shared" si="8"/>
        <v>59.009157265637818</v>
      </c>
      <c r="L37">
        <f t="shared" si="1"/>
        <v>89.43</v>
      </c>
      <c r="M37">
        <f t="shared" si="9"/>
        <v>30.751303265499448</v>
      </c>
    </row>
    <row r="38" spans="1:13" x14ac:dyDescent="0.3">
      <c r="A38" s="1">
        <v>126.161</v>
      </c>
      <c r="B38" s="1">
        <f t="shared" si="2"/>
        <v>2600</v>
      </c>
      <c r="C38" s="1">
        <v>0.16805</v>
      </c>
      <c r="D38" s="1">
        <v>1.27634</v>
      </c>
      <c r="E38">
        <f t="shared" ref="E38:E69" si="10">A38*$H$3</f>
        <v>102.919115936</v>
      </c>
      <c r="F38">
        <f t="shared" si="3"/>
        <v>75.909023149756152</v>
      </c>
      <c r="G38" s="1">
        <f t="shared" si="4"/>
        <v>37.578724331562448</v>
      </c>
      <c r="H38" s="1">
        <f t="shared" si="5"/>
        <v>28.022798348895172</v>
      </c>
      <c r="I38" s="1">
        <f t="shared" ref="I38:I69" si="11">((1.011325/$D$3)*(SQRT($C$3/293)))*(H38)</f>
        <v>28.15179207625301</v>
      </c>
      <c r="J38">
        <f t="shared" si="7"/>
        <v>0.20123753891369994</v>
      </c>
      <c r="K38" s="1">
        <f t="shared" ref="K38:K69" si="12">(75.4*F38)/$M$3</f>
        <v>58.972696946190403</v>
      </c>
      <c r="L38">
        <f t="shared" ref="L38:L69" si="13">((C38*0.75)/60)*$B$3</f>
        <v>92.427500000000009</v>
      </c>
      <c r="M38">
        <f t="shared" si="9"/>
        <v>30.318680424002782</v>
      </c>
    </row>
    <row r="39" spans="1:13" x14ac:dyDescent="0.3">
      <c r="A39" s="1">
        <v>125.84699999999999</v>
      </c>
      <c r="B39" s="1">
        <f t="shared" ref="B39:B70" si="14">B38+50</f>
        <v>2650</v>
      </c>
      <c r="C39" s="1">
        <v>0.17144999999999999</v>
      </c>
      <c r="D39" s="1">
        <v>1.28027</v>
      </c>
      <c r="E39">
        <f t="shared" si="10"/>
        <v>102.66296227199999</v>
      </c>
      <c r="F39">
        <f t="shared" si="3"/>
        <v>75.720094453336316</v>
      </c>
      <c r="G39" s="1">
        <f t="shared" si="4"/>
        <v>38.206064413812115</v>
      </c>
      <c r="H39" s="1">
        <f t="shared" si="5"/>
        <v>28.490611584542879</v>
      </c>
      <c r="I39" s="1">
        <f t="shared" si="11"/>
        <v>28.621758736131309</v>
      </c>
      <c r="J39">
        <f t="shared" si="7"/>
        <v>0.20193783679040259</v>
      </c>
      <c r="K39" s="1">
        <f t="shared" si="12"/>
        <v>58.825920788415004</v>
      </c>
      <c r="L39">
        <f t="shared" si="13"/>
        <v>94.297499999999999</v>
      </c>
      <c r="M39">
        <f t="shared" si="9"/>
        <v>30.213538624611342</v>
      </c>
    </row>
    <row r="40" spans="1:13" x14ac:dyDescent="0.3">
      <c r="A40" s="1">
        <v>124.911</v>
      </c>
      <c r="B40" s="1">
        <f t="shared" si="14"/>
        <v>2700</v>
      </c>
      <c r="C40" s="1">
        <v>0.17465</v>
      </c>
      <c r="D40" s="1">
        <v>1.2837099999999999</v>
      </c>
      <c r="E40">
        <f t="shared" si="10"/>
        <v>101.89939593599999</v>
      </c>
      <c r="F40">
        <f t="shared" si="3"/>
        <v>75.156918466556149</v>
      </c>
      <c r="G40" s="1">
        <f t="shared" si="4"/>
        <v>38.637410483568466</v>
      </c>
      <c r="H40" s="1">
        <f t="shared" si="5"/>
        <v>28.812270292931196</v>
      </c>
      <c r="I40" s="1">
        <f t="shared" si="11"/>
        <v>28.944898094496672</v>
      </c>
      <c r="J40">
        <f t="shared" si="7"/>
        <v>0.20341037097562073</v>
      </c>
      <c r="K40" s="1">
        <f t="shared" si="12"/>
        <v>58.388396955046247</v>
      </c>
      <c r="L40">
        <f t="shared" si="13"/>
        <v>96.057500000000005</v>
      </c>
      <c r="M40">
        <f t="shared" si="9"/>
        <v>29.994815910190454</v>
      </c>
    </row>
    <row r="41" spans="1:13" x14ac:dyDescent="0.3">
      <c r="A41" s="1">
        <v>123.92700000000001</v>
      </c>
      <c r="B41" s="1">
        <f t="shared" si="14"/>
        <v>2750</v>
      </c>
      <c r="C41" s="1">
        <v>0.1784</v>
      </c>
      <c r="D41" s="1">
        <v>1.2811999999999999</v>
      </c>
      <c r="E41">
        <f t="shared" si="10"/>
        <v>101.096672352</v>
      </c>
      <c r="F41">
        <f t="shared" si="3"/>
        <v>74.564861659941116</v>
      </c>
      <c r="G41" s="1">
        <f t="shared" si="4"/>
        <v>39.042911189039998</v>
      </c>
      <c r="H41" s="1">
        <f t="shared" si="5"/>
        <v>29.114655876845742</v>
      </c>
      <c r="I41" s="1">
        <f t="shared" si="11"/>
        <v>29.248675610904286</v>
      </c>
      <c r="J41">
        <f t="shared" si="7"/>
        <v>0.20561991294987234</v>
      </c>
      <c r="K41" s="1">
        <f t="shared" si="12"/>
        <v>57.92843600201757</v>
      </c>
      <c r="L41">
        <f t="shared" si="13"/>
        <v>98.12</v>
      </c>
      <c r="M41">
        <f t="shared" si="9"/>
        <v>29.67249885532587</v>
      </c>
    </row>
    <row r="42" spans="1:13" x14ac:dyDescent="0.3">
      <c r="A42" s="1">
        <v>123.68899999999999</v>
      </c>
      <c r="B42" s="1">
        <f t="shared" si="14"/>
        <v>2800</v>
      </c>
      <c r="C42" s="1">
        <v>0.18004999999999999</v>
      </c>
      <c r="D42" s="1">
        <v>1.2744800000000001</v>
      </c>
      <c r="E42">
        <f t="shared" si="10"/>
        <v>100.90251766399999</v>
      </c>
      <c r="F42">
        <f t="shared" si="3"/>
        <v>74.421660928259826</v>
      </c>
      <c r="G42" s="1">
        <f t="shared" si="4"/>
        <v>39.676437661676985</v>
      </c>
      <c r="H42" s="1">
        <f t="shared" si="5"/>
        <v>29.587082360372808</v>
      </c>
      <c r="I42" s="1">
        <f t="shared" si="11"/>
        <v>29.723276754229918</v>
      </c>
      <c r="J42">
        <f t="shared" si="7"/>
        <v>0.2042081012687757</v>
      </c>
      <c r="K42" s="1">
        <f t="shared" si="12"/>
        <v>57.817185283703722</v>
      </c>
      <c r="L42">
        <f t="shared" si="13"/>
        <v>99.027499999999975</v>
      </c>
      <c r="M42">
        <f t="shared" si="9"/>
        <v>29.877642433034072</v>
      </c>
    </row>
    <row r="43" spans="1:13" x14ac:dyDescent="0.3">
      <c r="A43" s="1">
        <v>123.389</v>
      </c>
      <c r="B43" s="1">
        <f t="shared" si="14"/>
        <v>2850</v>
      </c>
      <c r="C43" s="1">
        <v>0.18310000000000001</v>
      </c>
      <c r="D43" s="1">
        <v>1.2603599999999999</v>
      </c>
      <c r="E43">
        <f t="shared" si="10"/>
        <v>100.65778486399999</v>
      </c>
      <c r="F43">
        <f t="shared" si="3"/>
        <v>74.241155804291836</v>
      </c>
      <c r="G43" s="1">
        <f t="shared" si="4"/>
        <v>40.2869942959314</v>
      </c>
      <c r="H43" s="1">
        <f t="shared" si="5"/>
        <v>30.042380025384855</v>
      </c>
      <c r="I43" s="1">
        <f t="shared" si="11"/>
        <v>30.180670232163145</v>
      </c>
      <c r="J43">
        <f t="shared" si="7"/>
        <v>0.20452009746560096</v>
      </c>
      <c r="K43" s="1">
        <f t="shared" si="12"/>
        <v>57.676953285829129</v>
      </c>
      <c r="L43">
        <f t="shared" si="13"/>
        <v>100.705</v>
      </c>
      <c r="M43">
        <f t="shared" si="9"/>
        <v>29.832063974365582</v>
      </c>
    </row>
    <row r="44" spans="1:13" x14ac:dyDescent="0.3">
      <c r="A44" s="1">
        <v>122.51900000000001</v>
      </c>
      <c r="B44" s="1">
        <f t="shared" si="14"/>
        <v>2900</v>
      </c>
      <c r="C44" s="1">
        <v>0.18790000000000001</v>
      </c>
      <c r="D44" s="1">
        <v>1.2531000000000001</v>
      </c>
      <c r="E44">
        <f t="shared" si="10"/>
        <v>99.948059743999991</v>
      </c>
      <c r="F44">
        <f t="shared" si="3"/>
        <v>73.717690944784636</v>
      </c>
      <c r="G44" s="1">
        <f t="shared" si="4"/>
        <v>40.704741763114136</v>
      </c>
      <c r="H44" s="1">
        <f t="shared" si="5"/>
        <v>30.353898131490201</v>
      </c>
      <c r="I44" s="1">
        <f t="shared" si="11"/>
        <v>30.493622309321118</v>
      </c>
      <c r="J44">
        <f t="shared" si="7"/>
        <v>0.20772764139391284</v>
      </c>
      <c r="K44" s="1">
        <f t="shared" si="12"/>
        <v>57.2702804919928</v>
      </c>
      <c r="L44">
        <f t="shared" si="13"/>
        <v>103.34500000000003</v>
      </c>
      <c r="M44">
        <f t="shared" si="9"/>
        <v>29.371423998732588</v>
      </c>
    </row>
    <row r="45" spans="1:13" x14ac:dyDescent="0.3">
      <c r="A45" s="1">
        <v>121.837</v>
      </c>
      <c r="B45" s="1">
        <f t="shared" si="14"/>
        <v>2950</v>
      </c>
      <c r="C45" s="1">
        <v>0.19255</v>
      </c>
      <c r="D45" s="1">
        <v>1.23943</v>
      </c>
      <c r="E45">
        <f t="shared" si="10"/>
        <v>99.391700512</v>
      </c>
      <c r="F45">
        <f t="shared" si="3"/>
        <v>73.307342629630725</v>
      </c>
      <c r="G45" s="1">
        <f t="shared" si="4"/>
        <v>41.176058788539727</v>
      </c>
      <c r="H45" s="1">
        <f t="shared" si="5"/>
        <v>30.705363547010158</v>
      </c>
      <c r="I45" s="1">
        <f t="shared" si="11"/>
        <v>30.84670558018232</v>
      </c>
      <c r="J45">
        <f t="shared" si="7"/>
        <v>0.2104317473534307</v>
      </c>
      <c r="K45" s="1">
        <f t="shared" si="12"/>
        <v>56.951486416824544</v>
      </c>
      <c r="L45">
        <f t="shared" si="13"/>
        <v>105.9025</v>
      </c>
      <c r="M45">
        <f t="shared" si="9"/>
        <v>28.993993104043962</v>
      </c>
    </row>
    <row r="46" spans="1:13" x14ac:dyDescent="0.3">
      <c r="A46" s="1">
        <v>121.709</v>
      </c>
      <c r="B46" s="1">
        <f t="shared" si="14"/>
        <v>3000</v>
      </c>
      <c r="C46" s="1">
        <v>0.19900000000000001</v>
      </c>
      <c r="D46" s="1">
        <v>1.2273499999999999</v>
      </c>
      <c r="E46">
        <f t="shared" si="10"/>
        <v>99.287281183999994</v>
      </c>
      <c r="F46">
        <f t="shared" si="3"/>
        <v>73.23032711007103</v>
      </c>
      <c r="G46" s="1">
        <f t="shared" si="4"/>
        <v>41.829965980619399</v>
      </c>
      <c r="H46" s="1">
        <f t="shared" si="5"/>
        <v>31.192988119384228</v>
      </c>
      <c r="I46" s="1">
        <f t="shared" si="11"/>
        <v>31.336574771753895</v>
      </c>
      <c r="J46">
        <f t="shared" si="7"/>
        <v>0.21408097735840903</v>
      </c>
      <c r="K46" s="1">
        <f t="shared" si="12"/>
        <v>56.891654097731376</v>
      </c>
      <c r="L46">
        <f t="shared" si="13"/>
        <v>109.44999999999999</v>
      </c>
      <c r="M46">
        <f t="shared" si="9"/>
        <v>28.499760730364759</v>
      </c>
    </row>
    <row r="47" spans="1:13" x14ac:dyDescent="0.3">
      <c r="A47" s="1">
        <v>121.123</v>
      </c>
      <c r="B47" s="1">
        <f t="shared" si="14"/>
        <v>3050</v>
      </c>
      <c r="C47" s="1">
        <v>0.20605000000000001</v>
      </c>
      <c r="D47" s="1">
        <v>1.2193000000000001</v>
      </c>
      <c r="E47">
        <f t="shared" si="10"/>
        <v>98.809236447999993</v>
      </c>
      <c r="F47">
        <f t="shared" si="3"/>
        <v>72.877740434586869</v>
      </c>
      <c r="G47" s="1">
        <f t="shared" si="4"/>
        <v>42.322374014754367</v>
      </c>
      <c r="H47" s="1">
        <f t="shared" si="5"/>
        <v>31.560181292952137</v>
      </c>
      <c r="I47" s="1">
        <f t="shared" si="11"/>
        <v>31.705458198219791</v>
      </c>
      <c r="J47">
        <f t="shared" si="7"/>
        <v>0.21908624494380968</v>
      </c>
      <c r="K47" s="1">
        <f t="shared" si="12"/>
        <v>56.617734261882994</v>
      </c>
      <c r="L47">
        <f t="shared" si="13"/>
        <v>113.32749999999999</v>
      </c>
      <c r="M47">
        <f t="shared" si="9"/>
        <v>27.848652174407924</v>
      </c>
    </row>
    <row r="48" spans="1:13" x14ac:dyDescent="0.3">
      <c r="A48" s="1">
        <v>121.124</v>
      </c>
      <c r="B48" s="1">
        <f t="shared" si="14"/>
        <v>3100</v>
      </c>
      <c r="C48" s="1">
        <v>0.21004999999999999</v>
      </c>
      <c r="D48" s="1">
        <v>1.20692</v>
      </c>
      <c r="E48">
        <f t="shared" si="10"/>
        <v>98.810052223999989</v>
      </c>
      <c r="F48">
        <f t="shared" si="3"/>
        <v>72.878342118333435</v>
      </c>
      <c r="G48" s="1">
        <f t="shared" si="4"/>
        <v>43.016538569465659</v>
      </c>
      <c r="H48" s="1">
        <f t="shared" si="5"/>
        <v>32.077826148748557</v>
      </c>
      <c r="I48" s="1">
        <f t="shared" si="11"/>
        <v>32.225485861706055</v>
      </c>
      <c r="J48">
        <f t="shared" si="7"/>
        <v>0.21973525333136568</v>
      </c>
      <c r="K48" s="1">
        <f t="shared" si="12"/>
        <v>56.618201701875918</v>
      </c>
      <c r="L48">
        <f t="shared" si="13"/>
        <v>115.5275</v>
      </c>
      <c r="M48">
        <f t="shared" si="9"/>
        <v>27.766398605309174</v>
      </c>
    </row>
    <row r="49" spans="1:13" x14ac:dyDescent="0.3">
      <c r="A49" s="1">
        <v>120.851</v>
      </c>
      <c r="B49" s="1">
        <f t="shared" si="14"/>
        <v>3150</v>
      </c>
      <c r="C49" s="1">
        <v>0.21604999999999999</v>
      </c>
      <c r="D49" s="1">
        <v>1.1927399999999999</v>
      </c>
      <c r="E49">
        <f t="shared" si="10"/>
        <v>98.587345375999988</v>
      </c>
      <c r="F49">
        <f t="shared" si="3"/>
        <v>72.714082455522544</v>
      </c>
      <c r="G49" s="1">
        <f t="shared" si="4"/>
        <v>43.611835440764665</v>
      </c>
      <c r="H49" s="1">
        <f t="shared" si="5"/>
        <v>32.521744468991514</v>
      </c>
      <c r="I49" s="1">
        <f t="shared" si="11"/>
        <v>32.67144761380252</v>
      </c>
      <c r="J49">
        <f t="shared" si="7"/>
        <v>0.22292687069328113</v>
      </c>
      <c r="K49" s="1">
        <f t="shared" si="12"/>
        <v>56.490590583810018</v>
      </c>
      <c r="L49">
        <f t="shared" si="13"/>
        <v>118.8275</v>
      </c>
      <c r="M49">
        <f t="shared" si="9"/>
        <v>27.368870395313806</v>
      </c>
    </row>
    <row r="50" spans="1:13" x14ac:dyDescent="0.3">
      <c r="A50" s="1">
        <v>120.596</v>
      </c>
      <c r="B50" s="1">
        <f t="shared" si="14"/>
        <v>3200</v>
      </c>
      <c r="C50" s="1">
        <v>0.21795</v>
      </c>
      <c r="D50" s="1">
        <v>1.1848099999999999</v>
      </c>
      <c r="E50">
        <f t="shared" si="10"/>
        <v>98.379322496</v>
      </c>
      <c r="F50">
        <f t="shared" si="3"/>
        <v>72.560653100149764</v>
      </c>
      <c r="G50" s="1">
        <f t="shared" si="4"/>
        <v>44.210603564447688</v>
      </c>
      <c r="H50" s="1">
        <f t="shared" si="5"/>
        <v>32.968251333877895</v>
      </c>
      <c r="I50" s="1">
        <f t="shared" si="11"/>
        <v>33.120009826055551</v>
      </c>
      <c r="J50">
        <f t="shared" si="7"/>
        <v>0.22184157666390653</v>
      </c>
      <c r="K50" s="1">
        <f t="shared" si="12"/>
        <v>56.371393385616628</v>
      </c>
      <c r="L50">
        <f t="shared" si="13"/>
        <v>119.87250000000002</v>
      </c>
      <c r="M50">
        <f t="shared" si="9"/>
        <v>27.502764465476144</v>
      </c>
    </row>
    <row r="51" spans="1:13" x14ac:dyDescent="0.3">
      <c r="A51" s="1">
        <v>120.84</v>
      </c>
      <c r="B51" s="1">
        <f t="shared" si="14"/>
        <v>3250</v>
      </c>
      <c r="C51" s="1">
        <v>0.22305</v>
      </c>
      <c r="D51" s="1">
        <v>1.17378</v>
      </c>
      <c r="E51">
        <f t="shared" si="10"/>
        <v>98.578371840000003</v>
      </c>
      <c r="F51">
        <f t="shared" si="3"/>
        <v>72.707463934310397</v>
      </c>
      <c r="G51" s="1">
        <f t="shared" si="4"/>
        <v>44.992242533607921</v>
      </c>
      <c r="H51" s="1">
        <f t="shared" si="5"/>
        <v>33.551126660383289</v>
      </c>
      <c r="I51" s="1">
        <f t="shared" si="11"/>
        <v>33.705568227249444</v>
      </c>
      <c r="J51">
        <f t="shared" si="7"/>
        <v>0.22308845780475292</v>
      </c>
      <c r="K51" s="1">
        <f t="shared" si="12"/>
        <v>56.485448743887964</v>
      </c>
      <c r="L51">
        <f t="shared" si="13"/>
        <v>122.67750000000001</v>
      </c>
      <c r="M51">
        <f t="shared" si="9"/>
        <v>27.349046614402223</v>
      </c>
    </row>
    <row r="52" spans="1:13" x14ac:dyDescent="0.3">
      <c r="A52" s="1">
        <v>121.633</v>
      </c>
      <c r="B52" s="1">
        <f t="shared" si="14"/>
        <v>3300</v>
      </c>
      <c r="C52" s="1">
        <v>0.22550000000000001</v>
      </c>
      <c r="D52" s="1">
        <v>1.1611800000000001</v>
      </c>
      <c r="E52">
        <f t="shared" si="10"/>
        <v>99.225282207999996</v>
      </c>
      <c r="F52">
        <f t="shared" si="3"/>
        <v>73.18459914533247</v>
      </c>
      <c r="G52" s="1">
        <f t="shared" si="4"/>
        <v>45.984230232215758</v>
      </c>
      <c r="H52" s="1">
        <f t="shared" si="5"/>
        <v>34.290860957838518</v>
      </c>
      <c r="I52" s="1">
        <f t="shared" si="11"/>
        <v>34.448707648029448</v>
      </c>
      <c r="J52">
        <f t="shared" si="7"/>
        <v>0.22067347759777955</v>
      </c>
      <c r="K52" s="1">
        <f t="shared" si="12"/>
        <v>56.85612865826981</v>
      </c>
      <c r="L52">
        <f t="shared" si="13"/>
        <v>124.02500000000001</v>
      </c>
      <c r="M52">
        <f t="shared" si="9"/>
        <v>27.648345864010093</v>
      </c>
    </row>
    <row r="53" spans="1:13" x14ac:dyDescent="0.3">
      <c r="A53" s="1">
        <v>122.181</v>
      </c>
      <c r="B53" s="1">
        <f t="shared" si="14"/>
        <v>3350</v>
      </c>
      <c r="C53" s="1">
        <v>0.22850000000000001</v>
      </c>
      <c r="D53" s="1">
        <v>1.1510400000000001</v>
      </c>
      <c r="E53">
        <f t="shared" si="10"/>
        <v>99.672327455999991</v>
      </c>
      <c r="F53">
        <f t="shared" si="3"/>
        <v>73.514321838447358</v>
      </c>
      <c r="G53" s="1">
        <f t="shared" si="4"/>
        <v>46.891275353922062</v>
      </c>
      <c r="H53" s="1">
        <f t="shared" si="5"/>
        <v>34.967252798994657</v>
      </c>
      <c r="I53" s="1">
        <f t="shared" si="11"/>
        <v>35.128213036364521</v>
      </c>
      <c r="J53">
        <f t="shared" si="7"/>
        <v>0.21928386298710376</v>
      </c>
      <c r="K53" s="1">
        <f t="shared" si="12"/>
        <v>57.112285774387409</v>
      </c>
      <c r="L53">
        <f t="shared" si="13"/>
        <v>125.675</v>
      </c>
      <c r="M53">
        <f t="shared" si="9"/>
        <v>27.823555041969094</v>
      </c>
    </row>
    <row r="54" spans="1:13" x14ac:dyDescent="0.3">
      <c r="A54" s="1">
        <v>122.93300000000001</v>
      </c>
      <c r="B54" s="1">
        <f t="shared" si="14"/>
        <v>3400</v>
      </c>
      <c r="C54" s="1">
        <v>0.23419999999999999</v>
      </c>
      <c r="D54" s="1">
        <v>1.14117</v>
      </c>
      <c r="E54">
        <f t="shared" si="10"/>
        <v>100.285791008</v>
      </c>
      <c r="F54">
        <f t="shared" si="3"/>
        <v>73.966788015860487</v>
      </c>
      <c r="G54" s="1">
        <f t="shared" si="4"/>
        <v>47.884059263885312</v>
      </c>
      <c r="H54" s="1">
        <f t="shared" si="5"/>
        <v>35.707580838538064</v>
      </c>
      <c r="I54" s="1">
        <f t="shared" si="11"/>
        <v>35.871948932328948</v>
      </c>
      <c r="J54">
        <f t="shared" si="7"/>
        <v>0.22009412238675075</v>
      </c>
      <c r="K54" s="1">
        <f t="shared" si="12"/>
        <v>57.463800649059749</v>
      </c>
      <c r="L54">
        <f t="shared" si="13"/>
        <v>128.81</v>
      </c>
      <c r="M54">
        <f t="shared" si="9"/>
        <v>27.721124787313144</v>
      </c>
    </row>
    <row r="55" spans="1:13" x14ac:dyDescent="0.3">
      <c r="A55" s="1">
        <v>123.47499999999999</v>
      </c>
      <c r="B55" s="1">
        <f t="shared" si="14"/>
        <v>3450</v>
      </c>
      <c r="C55" s="1">
        <v>0.23605000000000001</v>
      </c>
      <c r="D55" s="1">
        <v>1.12669</v>
      </c>
      <c r="E55">
        <f t="shared" si="10"/>
        <v>100.72794159999999</v>
      </c>
      <c r="F55">
        <f t="shared" si="3"/>
        <v>74.292900606495991</v>
      </c>
      <c r="G55" s="1">
        <f t="shared" si="4"/>
        <v>48.80245755758019</v>
      </c>
      <c r="H55" s="1">
        <f t="shared" si="5"/>
        <v>36.392438843857995</v>
      </c>
      <c r="I55" s="1">
        <f t="shared" si="11"/>
        <v>36.55995945602757</v>
      </c>
      <c r="J55">
        <f t="shared" si="7"/>
        <v>0.21765809616180101</v>
      </c>
      <c r="K55" s="1">
        <f t="shared" si="12"/>
        <v>57.717153125219845</v>
      </c>
      <c r="L55">
        <f t="shared" si="13"/>
        <v>129.82750000000001</v>
      </c>
      <c r="M55">
        <f t="shared" si="9"/>
        <v>28.031379209996331</v>
      </c>
    </row>
    <row r="56" spans="1:13" x14ac:dyDescent="0.3">
      <c r="A56" s="1">
        <v>123.428</v>
      </c>
      <c r="B56" s="1">
        <f t="shared" si="14"/>
        <v>3500</v>
      </c>
      <c r="C56" s="1">
        <v>0.24195</v>
      </c>
      <c r="D56" s="1">
        <v>1.11975</v>
      </c>
      <c r="E56">
        <f t="shared" si="10"/>
        <v>100.689600128</v>
      </c>
      <c r="F56">
        <f t="shared" si="3"/>
        <v>74.264621470407675</v>
      </c>
      <c r="G56" s="1">
        <f t="shared" si="4"/>
        <v>49.49089397304396</v>
      </c>
      <c r="H56" s="1">
        <f t="shared" si="5"/>
        <v>36.905812173840189</v>
      </c>
      <c r="I56" s="1">
        <f t="shared" si="11"/>
        <v>37.075695931136671</v>
      </c>
      <c r="J56">
        <f t="shared" si="7"/>
        <v>0.21999501576856129</v>
      </c>
      <c r="K56" s="1">
        <f t="shared" si="12"/>
        <v>57.695183445552829</v>
      </c>
      <c r="L56">
        <f t="shared" si="13"/>
        <v>133.07250000000002</v>
      </c>
      <c r="M56">
        <f t="shared" si="9"/>
        <v>27.733613010832581</v>
      </c>
    </row>
    <row r="57" spans="1:13" x14ac:dyDescent="0.3">
      <c r="A57" s="1">
        <v>124.205</v>
      </c>
      <c r="B57" s="1">
        <f t="shared" si="14"/>
        <v>3550</v>
      </c>
      <c r="C57" s="1">
        <v>0.24545</v>
      </c>
      <c r="D57" s="1">
        <v>1.10622</v>
      </c>
      <c r="E57">
        <f t="shared" si="10"/>
        <v>101.32345807999999</v>
      </c>
      <c r="F57">
        <f t="shared" si="3"/>
        <v>74.732129741484798</v>
      </c>
      <c r="G57" s="1">
        <f t="shared" si="4"/>
        <v>50.513911001955641</v>
      </c>
      <c r="H57" s="1">
        <f t="shared" si="5"/>
        <v>37.668685326631056</v>
      </c>
      <c r="I57" s="1">
        <f t="shared" si="11"/>
        <v>37.842080719355749</v>
      </c>
      <c r="J57">
        <f t="shared" si="7"/>
        <v>0.21865758918513326</v>
      </c>
      <c r="K57" s="1">
        <f t="shared" si="12"/>
        <v>58.058384320048035</v>
      </c>
      <c r="L57">
        <f t="shared" si="13"/>
        <v>134.9975</v>
      </c>
      <c r="M57">
        <f t="shared" si="9"/>
        <v>27.903246598367421</v>
      </c>
    </row>
    <row r="58" spans="1:13" x14ac:dyDescent="0.3">
      <c r="A58" s="1">
        <v>124.066</v>
      </c>
      <c r="B58" s="1">
        <f t="shared" si="14"/>
        <v>3600</v>
      </c>
      <c r="C58" s="1">
        <v>0.25505</v>
      </c>
      <c r="D58" s="1">
        <v>1.09697</v>
      </c>
      <c r="E58">
        <f t="shared" si="10"/>
        <v>101.21006521599999</v>
      </c>
      <c r="F58">
        <f t="shared" si="3"/>
        <v>74.648495700712957</v>
      </c>
      <c r="G58" s="1">
        <f t="shared" si="4"/>
        <v>51.168047319605222</v>
      </c>
      <c r="H58" s="1">
        <f t="shared" si="5"/>
        <v>38.156480760037695</v>
      </c>
      <c r="I58" s="1">
        <f t="shared" si="11"/>
        <v>38.332121558462411</v>
      </c>
      <c r="J58">
        <f t="shared" si="7"/>
        <v>0.22430502239631983</v>
      </c>
      <c r="K58" s="1">
        <f t="shared" si="12"/>
        <v>57.993410161032806</v>
      </c>
      <c r="L58">
        <f t="shared" si="13"/>
        <v>140.2775</v>
      </c>
      <c r="M58">
        <f t="shared" si="9"/>
        <v>27.200713414508883</v>
      </c>
    </row>
    <row r="59" spans="1:13" x14ac:dyDescent="0.3">
      <c r="A59" s="1">
        <v>123.967</v>
      </c>
      <c r="B59" s="1">
        <f t="shared" si="14"/>
        <v>3650</v>
      </c>
      <c r="C59" s="1">
        <v>0.25755</v>
      </c>
      <c r="D59" s="1">
        <v>1.0940099999999999</v>
      </c>
      <c r="E59">
        <f t="shared" si="10"/>
        <v>101.129303392</v>
      </c>
      <c r="F59">
        <f t="shared" si="3"/>
        <v>74.588929009803522</v>
      </c>
      <c r="G59" s="1">
        <f t="shared" si="4"/>
        <v>51.837317381146775</v>
      </c>
      <c r="H59" s="1">
        <f t="shared" si="5"/>
        <v>38.65556156464551</v>
      </c>
      <c r="I59" s="1">
        <f t="shared" si="11"/>
        <v>38.833499717261539</v>
      </c>
      <c r="J59">
        <f t="shared" si="7"/>
        <v>0.22357927812474318</v>
      </c>
      <c r="K59" s="1">
        <f t="shared" si="12"/>
        <v>57.947133601734194</v>
      </c>
      <c r="L59">
        <f t="shared" si="13"/>
        <v>141.65250000000003</v>
      </c>
      <c r="M59">
        <f t="shared" si="9"/>
        <v>27.2890076522797</v>
      </c>
    </row>
    <row r="60" spans="1:13" x14ac:dyDescent="0.3">
      <c r="A60" s="1">
        <v>123.815</v>
      </c>
      <c r="B60" s="1">
        <f t="shared" si="14"/>
        <v>3700</v>
      </c>
      <c r="C60" s="1">
        <v>0.26445000000000002</v>
      </c>
      <c r="D60" s="1">
        <v>1.09659</v>
      </c>
      <c r="E60">
        <f t="shared" si="10"/>
        <v>101.00530543999999</v>
      </c>
      <c r="F60">
        <f t="shared" si="3"/>
        <v>74.497473080326387</v>
      </c>
      <c r="G60" s="1">
        <f t="shared" si="4"/>
        <v>52.482987508988508</v>
      </c>
      <c r="H60" s="1">
        <f t="shared" si="5"/>
        <v>39.137043682898728</v>
      </c>
      <c r="I60" s="1">
        <f t="shared" si="11"/>
        <v>39.317198179946757</v>
      </c>
      <c r="J60">
        <f t="shared" si="7"/>
        <v>0.22674490467910008</v>
      </c>
      <c r="K60" s="1">
        <f t="shared" si="12"/>
        <v>57.876082722811049</v>
      </c>
      <c r="L60">
        <f t="shared" si="13"/>
        <v>145.44749999999999</v>
      </c>
      <c r="M60">
        <f t="shared" si="9"/>
        <v>26.908020889254701</v>
      </c>
    </row>
    <row r="61" spans="1:13" x14ac:dyDescent="0.3">
      <c r="A61" s="1">
        <v>123.767</v>
      </c>
      <c r="B61" s="1">
        <f t="shared" si="14"/>
        <v>3750</v>
      </c>
      <c r="C61" s="1">
        <v>0.2651</v>
      </c>
      <c r="D61" s="1">
        <v>1.0980799999999999</v>
      </c>
      <c r="E61">
        <f t="shared" si="10"/>
        <v>100.96614819199999</v>
      </c>
      <c r="F61">
        <f t="shared" si="3"/>
        <v>74.468592260491519</v>
      </c>
      <c r="G61" s="1">
        <f t="shared" si="4"/>
        <v>53.171595768629707</v>
      </c>
      <c r="H61" s="1">
        <f t="shared" si="5"/>
        <v>39.650545158655348</v>
      </c>
      <c r="I61" s="1">
        <f t="shared" si="11"/>
        <v>39.833063390707174</v>
      </c>
      <c r="J61">
        <f t="shared" si="7"/>
        <v>0.22435850998171833</v>
      </c>
      <c r="K61" s="1">
        <f t="shared" si="12"/>
        <v>57.853645603151122</v>
      </c>
      <c r="L61">
        <f t="shared" si="13"/>
        <v>145.80500000000001</v>
      </c>
      <c r="M61">
        <f t="shared" si="9"/>
        <v>27.194228701797158</v>
      </c>
    </row>
    <row r="62" spans="1:13" x14ac:dyDescent="0.3">
      <c r="A62" s="1">
        <v>123.509</v>
      </c>
      <c r="B62" s="1">
        <f t="shared" si="14"/>
        <v>3800</v>
      </c>
      <c r="C62" s="1">
        <v>0.26929999999999998</v>
      </c>
      <c r="D62" s="1">
        <v>1.09907</v>
      </c>
      <c r="E62">
        <f t="shared" si="10"/>
        <v>100.75567798399999</v>
      </c>
      <c r="F62">
        <f t="shared" si="3"/>
        <v>74.313357853879026</v>
      </c>
      <c r="G62" s="1">
        <f t="shared" si="4"/>
        <v>53.768233024512618</v>
      </c>
      <c r="H62" s="1">
        <f t="shared" si="5"/>
        <v>40.09546301593884</v>
      </c>
      <c r="I62" s="1">
        <f t="shared" si="11"/>
        <v>40.280029280883902</v>
      </c>
      <c r="J62">
        <f t="shared" si="7"/>
        <v>0.22538401056391877</v>
      </c>
      <c r="K62" s="1">
        <f t="shared" si="12"/>
        <v>57.733046084978959</v>
      </c>
      <c r="L62">
        <f t="shared" si="13"/>
        <v>148.11500000000001</v>
      </c>
      <c r="M62">
        <f t="shared" si="9"/>
        <v>27.070494558916273</v>
      </c>
    </row>
    <row r="63" spans="1:13" x14ac:dyDescent="0.3">
      <c r="A63" s="1">
        <v>122.672</v>
      </c>
      <c r="B63" s="1">
        <f t="shared" si="14"/>
        <v>3850</v>
      </c>
      <c r="C63" s="1">
        <v>0.27374999999999999</v>
      </c>
      <c r="D63" s="1">
        <v>1.1053299999999999</v>
      </c>
      <c r="E63">
        <f t="shared" si="10"/>
        <v>100.072873472</v>
      </c>
      <c r="F63">
        <f t="shared" si="3"/>
        <v>73.809748558008323</v>
      </c>
      <c r="G63" s="1">
        <f t="shared" si="4"/>
        <v>54.106536928471449</v>
      </c>
      <c r="H63" s="1">
        <f t="shared" si="5"/>
        <v>40.347739330526757</v>
      </c>
      <c r="I63" s="1">
        <f t="shared" si="11"/>
        <v>40.533466866439035</v>
      </c>
      <c r="J63">
        <f t="shared" si="7"/>
        <v>0.2276758169957416</v>
      </c>
      <c r="K63" s="1">
        <f t="shared" si="12"/>
        <v>57.341798810908848</v>
      </c>
      <c r="L63">
        <f t="shared" si="13"/>
        <v>150.5625</v>
      </c>
      <c r="M63">
        <f t="shared" si="9"/>
        <v>26.798000385571939</v>
      </c>
    </row>
    <row r="64" spans="1:13" x14ac:dyDescent="0.3">
      <c r="A64" s="1">
        <v>122.157</v>
      </c>
      <c r="B64" s="1">
        <f t="shared" si="14"/>
        <v>3900</v>
      </c>
      <c r="C64" s="1">
        <v>0.27589999999999998</v>
      </c>
      <c r="D64" s="1">
        <v>1.11704</v>
      </c>
      <c r="E64">
        <f t="shared" si="10"/>
        <v>99.652748831999986</v>
      </c>
      <c r="F64">
        <f t="shared" si="3"/>
        <v>73.499881428529903</v>
      </c>
      <c r="G64" s="1">
        <f t="shared" si="4"/>
        <v>54.579119872670724</v>
      </c>
      <c r="H64" s="1">
        <f t="shared" si="5"/>
        <v>40.700148753251639</v>
      </c>
      <c r="I64" s="1">
        <f t="shared" si="11"/>
        <v>40.887498489931573</v>
      </c>
      <c r="J64">
        <f t="shared" si="7"/>
        <v>0.22747710166386875</v>
      </c>
      <c r="K64" s="1">
        <f t="shared" si="12"/>
        <v>57.101067214557439</v>
      </c>
      <c r="L64">
        <f t="shared" si="13"/>
        <v>151.74499999999998</v>
      </c>
      <c r="M64">
        <f t="shared" si="9"/>
        <v>26.821410098027375</v>
      </c>
    </row>
    <row r="65" spans="1:13" x14ac:dyDescent="0.3">
      <c r="A65" s="1">
        <v>121.184</v>
      </c>
      <c r="B65" s="1">
        <f t="shared" si="14"/>
        <v>3950</v>
      </c>
      <c r="C65" s="1">
        <v>0.28284999999999999</v>
      </c>
      <c r="D65" s="1">
        <v>1.12259</v>
      </c>
      <c r="E65">
        <f t="shared" si="10"/>
        <v>98.858998783999994</v>
      </c>
      <c r="F65">
        <f t="shared" si="3"/>
        <v>72.914443143127031</v>
      </c>
      <c r="G65" s="1">
        <f t="shared" si="4"/>
        <v>54.83854729919112</v>
      </c>
      <c r="H65" s="1">
        <f t="shared" si="5"/>
        <v>40.893606157377732</v>
      </c>
      <c r="I65" s="1">
        <f t="shared" si="11"/>
        <v>41.081846411533206</v>
      </c>
      <c r="J65">
        <f t="shared" si="7"/>
        <v>0.23210406961651486</v>
      </c>
      <c r="K65" s="1">
        <f t="shared" si="12"/>
        <v>56.64624810145083</v>
      </c>
      <c r="L65">
        <f t="shared" si="13"/>
        <v>155.5675</v>
      </c>
      <c r="M65">
        <f t="shared" si="9"/>
        <v>26.286728370242972</v>
      </c>
    </row>
    <row r="66" spans="1:13" x14ac:dyDescent="0.3">
      <c r="A66" s="1">
        <v>120.004</v>
      </c>
      <c r="B66" s="1">
        <f t="shared" si="14"/>
        <v>4000</v>
      </c>
      <c r="C66" s="1">
        <v>0.28455000000000003</v>
      </c>
      <c r="D66" s="1">
        <v>1.1246100000000001</v>
      </c>
      <c r="E66">
        <f t="shared" si="10"/>
        <v>97.896383103999995</v>
      </c>
      <c r="F66">
        <f t="shared" si="3"/>
        <v>72.204456322186232</v>
      </c>
      <c r="G66" s="1">
        <f t="shared" si="4"/>
        <v>54.991969780796829</v>
      </c>
      <c r="H66" s="1">
        <f t="shared" si="5"/>
        <v>41.008014704785836</v>
      </c>
      <c r="I66" s="1">
        <f t="shared" si="11"/>
        <v>41.196781601027084</v>
      </c>
      <c r="J66">
        <f t="shared" si="7"/>
        <v>0.23284763304607817</v>
      </c>
      <c r="K66" s="1">
        <f t="shared" si="12"/>
        <v>56.09466890981075</v>
      </c>
      <c r="L66">
        <f t="shared" si="13"/>
        <v>156.5025</v>
      </c>
      <c r="M66">
        <f t="shared" si="9"/>
        <v>26.202785709356611</v>
      </c>
    </row>
    <row r="67" spans="1:13" x14ac:dyDescent="0.3">
      <c r="A67" s="1">
        <v>118.73399999999999</v>
      </c>
      <c r="B67" s="1">
        <f t="shared" si="14"/>
        <v>4050</v>
      </c>
      <c r="C67" s="1">
        <v>0.28710000000000002</v>
      </c>
      <c r="D67" s="1">
        <v>1.1222000000000001</v>
      </c>
      <c r="E67">
        <f t="shared" si="10"/>
        <v>96.860347583999996</v>
      </c>
      <c r="F67">
        <f t="shared" si="3"/>
        <v>71.440317964055041</v>
      </c>
      <c r="G67" s="1">
        <f t="shared" si="4"/>
        <v>55.090115718663924</v>
      </c>
      <c r="H67" s="1">
        <f t="shared" si="5"/>
        <v>41.081203028086712</v>
      </c>
      <c r="I67" s="1">
        <f t="shared" si="11"/>
        <v>41.27030682268137</v>
      </c>
      <c r="J67">
        <f t="shared" si="7"/>
        <v>0.23451575353331522</v>
      </c>
      <c r="K67" s="1">
        <f t="shared" si="12"/>
        <v>55.501020118808292</v>
      </c>
      <c r="L67">
        <f t="shared" si="13"/>
        <v>157.90500000000003</v>
      </c>
      <c r="M67">
        <f t="shared" si="9"/>
        <v>26.016404184849563</v>
      </c>
    </row>
    <row r="68" spans="1:13" x14ac:dyDescent="0.3">
      <c r="A68" s="1">
        <v>117.44199999999999</v>
      </c>
      <c r="B68" s="1">
        <f t="shared" si="14"/>
        <v>4100</v>
      </c>
      <c r="C68" s="1">
        <v>0.28894999999999998</v>
      </c>
      <c r="D68" s="1">
        <v>1.1239399999999999</v>
      </c>
      <c r="E68">
        <f t="shared" si="10"/>
        <v>95.806364991999985</v>
      </c>
      <c r="F68">
        <f t="shared" si="3"/>
        <v>70.662942563499513</v>
      </c>
      <c r="G68" s="1">
        <f t="shared" si="4"/>
        <v>55.163378619639758</v>
      </c>
      <c r="H68" s="1">
        <f t="shared" si="5"/>
        <v>41.13583584325059</v>
      </c>
      <c r="I68" s="1">
        <f t="shared" si="11"/>
        <v>41.325191122025245</v>
      </c>
      <c r="J68">
        <f t="shared" si="7"/>
        <v>0.23571344477748585</v>
      </c>
      <c r="K68" s="1">
        <f t="shared" si="12"/>
        <v>54.897087647961683</v>
      </c>
      <c r="L68">
        <f t="shared" si="13"/>
        <v>158.92249999999999</v>
      </c>
      <c r="M68">
        <f t="shared" si="9"/>
        <v>25.884211388098343</v>
      </c>
    </row>
    <row r="69" spans="1:13" x14ac:dyDescent="0.3">
      <c r="A69" s="1">
        <v>116.5</v>
      </c>
      <c r="B69" s="1">
        <f t="shared" si="14"/>
        <v>4150</v>
      </c>
      <c r="C69" s="1">
        <v>0.29304999999999998</v>
      </c>
      <c r="D69" s="1">
        <v>1.12233</v>
      </c>
      <c r="E69">
        <f t="shared" si="10"/>
        <v>95.037903999999997</v>
      </c>
      <c r="F69">
        <f t="shared" si="3"/>
        <v>70.096156474240004</v>
      </c>
      <c r="G69" s="1">
        <f t="shared" si="4"/>
        <v>55.388242453940592</v>
      </c>
      <c r="H69" s="1">
        <f t="shared" si="5"/>
        <v>41.303518860613678</v>
      </c>
      <c r="I69" s="1">
        <f t="shared" si="11"/>
        <v>41.493646012959097</v>
      </c>
      <c r="J69">
        <f t="shared" si="7"/>
        <v>0.23808753294467089</v>
      </c>
      <c r="K69" s="1">
        <f t="shared" si="12"/>
        <v>54.456759174635458</v>
      </c>
      <c r="L69">
        <f t="shared" si="13"/>
        <v>161.17749999999998</v>
      </c>
      <c r="M69">
        <f t="shared" si="9"/>
        <v>25.626107155535781</v>
      </c>
    </row>
    <row r="70" spans="1:13" x14ac:dyDescent="0.3">
      <c r="A70" s="1">
        <v>115.931</v>
      </c>
      <c r="B70" s="1">
        <f t="shared" si="14"/>
        <v>4200</v>
      </c>
      <c r="C70" s="1">
        <v>0.2949</v>
      </c>
      <c r="D70" s="1">
        <v>1.1217900000000001</v>
      </c>
      <c r="E70">
        <f t="shared" ref="E70:E96" si="15">A70*$H$3</f>
        <v>94.573727455999986</v>
      </c>
      <c r="F70">
        <f t="shared" si="3"/>
        <v>69.753798422447346</v>
      </c>
      <c r="G70" s="1">
        <f t="shared" si="4"/>
        <v>55.781788532802523</v>
      </c>
      <c r="H70" s="1">
        <f t="shared" si="5"/>
        <v>41.596989770153932</v>
      </c>
      <c r="I70" s="1">
        <f t="shared" ref="I70:I96" si="16">((1.011325/$D$3)*(SQRT($C$3/293)))*(H70)</f>
        <v>41.788467819223555</v>
      </c>
      <c r="J70">
        <f t="shared" si="7"/>
        <v>0.23790022423171805</v>
      </c>
      <c r="K70" s="1">
        <f t="shared" ref="K70:K96" si="17">(75.4*F70)/$M$3</f>
        <v>54.190785818666626</v>
      </c>
      <c r="L70">
        <f t="shared" ref="L70:L96" si="18">((C70*0.75)/60)*$B$3</f>
        <v>162.19500000000002</v>
      </c>
      <c r="M70">
        <f t="shared" si="9"/>
        <v>25.646283652488627</v>
      </c>
    </row>
    <row r="71" spans="1:13" x14ac:dyDescent="0.3">
      <c r="A71" s="1">
        <v>115.03400000000001</v>
      </c>
      <c r="B71" s="1">
        <f t="shared" ref="B71:B96" si="19">B70+50</f>
        <v>4250</v>
      </c>
      <c r="C71" s="1">
        <v>0.29715000000000003</v>
      </c>
      <c r="D71" s="1">
        <v>1.12456</v>
      </c>
      <c r="E71">
        <f t="shared" si="15"/>
        <v>93.841976383999992</v>
      </c>
      <c r="F71">
        <f t="shared" ref="F71:F96" si="20">E71*0.73756</f>
        <v>69.214088101783034</v>
      </c>
      <c r="G71" s="1">
        <f t="shared" ref="G71:G96" si="21">(F71*B71)/5252</f>
        <v>56.009115466979793</v>
      </c>
      <c r="H71" s="1">
        <f t="shared" ref="H71:H96" si="22">(E71*B71)/9549</f>
        <v>41.766509543617126</v>
      </c>
      <c r="I71" s="1">
        <f t="shared" si="16"/>
        <v>41.958767921159577</v>
      </c>
      <c r="J71">
        <f t="shared" ref="J71:J96" si="23">((C71*60)*0.75)/G71</f>
        <v>0.23874238842217252</v>
      </c>
      <c r="K71" s="1">
        <f t="shared" si="17"/>
        <v>53.771492145021583</v>
      </c>
      <c r="L71">
        <f t="shared" si="18"/>
        <v>163.4325</v>
      </c>
      <c r="M71">
        <f t="shared" ref="M71:M96" si="24">(H71/L71)*100</f>
        <v>25.555816342292459</v>
      </c>
    </row>
    <row r="72" spans="1:13" x14ac:dyDescent="0.3">
      <c r="A72" s="1">
        <v>114.39100000000001</v>
      </c>
      <c r="B72" s="1">
        <f t="shared" si="19"/>
        <v>4300</v>
      </c>
      <c r="C72" s="1">
        <v>0.30220000000000002</v>
      </c>
      <c r="D72" s="1">
        <v>1.1227799999999999</v>
      </c>
      <c r="E72">
        <f t="shared" si="15"/>
        <v>93.317432416000003</v>
      </c>
      <c r="F72">
        <f t="shared" si="20"/>
        <v>68.827205452744963</v>
      </c>
      <c r="G72" s="1">
        <f t="shared" si="21"/>
        <v>56.351291593069945</v>
      </c>
      <c r="H72" s="1">
        <f t="shared" si="22"/>
        <v>42.021673409655463</v>
      </c>
      <c r="I72" s="1">
        <f t="shared" si="16"/>
        <v>42.215106350057681</v>
      </c>
      <c r="J72">
        <f t="shared" si="23"/>
        <v>0.24132543577177562</v>
      </c>
      <c r="K72" s="1">
        <f t="shared" si="17"/>
        <v>53.470928229577034</v>
      </c>
      <c r="L72">
        <f t="shared" si="18"/>
        <v>166.21</v>
      </c>
      <c r="M72">
        <f t="shared" si="24"/>
        <v>25.282277486105205</v>
      </c>
    </row>
    <row r="73" spans="1:13" x14ac:dyDescent="0.3">
      <c r="A73" s="1">
        <v>114.01600000000001</v>
      </c>
      <c r="B73" s="1">
        <f t="shared" si="19"/>
        <v>4350</v>
      </c>
      <c r="C73" s="1">
        <v>0.30604999999999999</v>
      </c>
      <c r="D73" s="1">
        <v>1.1194299999999999</v>
      </c>
      <c r="E73">
        <f t="shared" si="15"/>
        <v>93.011516415999992</v>
      </c>
      <c r="F73">
        <f t="shared" si="20"/>
        <v>68.60157404778495</v>
      </c>
      <c r="G73" s="1">
        <f t="shared" si="21"/>
        <v>56.819658626783038</v>
      </c>
      <c r="H73" s="1">
        <f t="shared" si="22"/>
        <v>42.370938989381081</v>
      </c>
      <c r="I73" s="1">
        <f t="shared" si="16"/>
        <v>42.565979658904624</v>
      </c>
      <c r="J73">
        <f t="shared" si="23"/>
        <v>0.24238529996215402</v>
      </c>
      <c r="K73" s="1">
        <f t="shared" si="17"/>
        <v>53.295638232233777</v>
      </c>
      <c r="L73">
        <f t="shared" si="18"/>
        <v>168.32750000000001</v>
      </c>
      <c r="M73">
        <f t="shared" si="24"/>
        <v>25.171727132750789</v>
      </c>
    </row>
    <row r="74" spans="1:13" x14ac:dyDescent="0.3">
      <c r="A74" s="1">
        <v>113.871</v>
      </c>
      <c r="B74" s="1">
        <f t="shared" si="19"/>
        <v>4400</v>
      </c>
      <c r="C74" s="1">
        <v>0.30919999999999997</v>
      </c>
      <c r="D74" s="1">
        <v>1.1198600000000001</v>
      </c>
      <c r="E74">
        <f t="shared" si="15"/>
        <v>92.893228895999997</v>
      </c>
      <c r="F74">
        <f t="shared" si="20"/>
        <v>68.514329904533753</v>
      </c>
      <c r="G74" s="1">
        <f t="shared" si="21"/>
        <v>57.399667094430413</v>
      </c>
      <c r="H74" s="1">
        <f t="shared" si="22"/>
        <v>42.803456607225883</v>
      </c>
      <c r="I74" s="1">
        <f t="shared" si="16"/>
        <v>43.000488229222448</v>
      </c>
      <c r="J74">
        <f t="shared" si="23"/>
        <v>0.24240558707613305</v>
      </c>
      <c r="K74" s="1">
        <f t="shared" si="17"/>
        <v>53.227859433261052</v>
      </c>
      <c r="L74">
        <f t="shared" si="18"/>
        <v>170.06</v>
      </c>
      <c r="M74">
        <f t="shared" si="24"/>
        <v>25.169620491136001</v>
      </c>
    </row>
    <row r="75" spans="1:13" x14ac:dyDescent="0.3">
      <c r="A75" s="1">
        <v>113.985</v>
      </c>
      <c r="B75" s="1">
        <f t="shared" si="19"/>
        <v>4450</v>
      </c>
      <c r="C75" s="1">
        <v>0.30990000000000001</v>
      </c>
      <c r="D75" s="1">
        <v>1.11873</v>
      </c>
      <c r="E75">
        <f t="shared" si="15"/>
        <v>92.986227359999987</v>
      </c>
      <c r="F75">
        <f t="shared" si="20"/>
        <v>68.582921851641586</v>
      </c>
      <c r="G75" s="1">
        <f t="shared" si="21"/>
        <v>58.110053739490681</v>
      </c>
      <c r="H75" s="1">
        <f t="shared" si="22"/>
        <v>43.33319842412817</v>
      </c>
      <c r="I75" s="1">
        <f t="shared" si="16"/>
        <v>43.53266853819283</v>
      </c>
      <c r="J75">
        <f t="shared" si="23"/>
        <v>0.23998429019732359</v>
      </c>
      <c r="K75" s="1">
        <f t="shared" si="17"/>
        <v>53.281147592453401</v>
      </c>
      <c r="L75">
        <f t="shared" si="18"/>
        <v>170.44499999999999</v>
      </c>
      <c r="M75">
        <f t="shared" si="24"/>
        <v>25.423566795229057</v>
      </c>
    </row>
    <row r="76" spans="1:13" x14ac:dyDescent="0.3">
      <c r="A76" s="1">
        <v>113.306</v>
      </c>
      <c r="B76" s="1">
        <f t="shared" si="19"/>
        <v>4500</v>
      </c>
      <c r="C76" s="1">
        <v>0.31445000000000001</v>
      </c>
      <c r="D76" s="1">
        <v>1.1156299999999999</v>
      </c>
      <c r="E76">
        <f t="shared" si="15"/>
        <v>92.432315455999998</v>
      </c>
      <c r="F76">
        <f t="shared" si="20"/>
        <v>68.174378587727361</v>
      </c>
      <c r="G76" s="1">
        <f t="shared" si="21"/>
        <v>58.412929102203563</v>
      </c>
      <c r="H76" s="1">
        <f t="shared" si="22"/>
        <v>43.559055351555138</v>
      </c>
      <c r="I76" s="1">
        <f t="shared" si="16"/>
        <v>43.759565123635234</v>
      </c>
      <c r="J76">
        <f t="shared" si="23"/>
        <v>0.24224517101756154</v>
      </c>
      <c r="K76" s="1">
        <f t="shared" si="17"/>
        <v>52.963755837263896</v>
      </c>
      <c r="L76">
        <f t="shared" si="18"/>
        <v>172.94749999999999</v>
      </c>
      <c r="M76">
        <f t="shared" si="24"/>
        <v>25.186287949554139</v>
      </c>
    </row>
    <row r="77" spans="1:13" x14ac:dyDescent="0.3">
      <c r="A77" s="1">
        <v>113.074</v>
      </c>
      <c r="B77" s="1">
        <f t="shared" si="19"/>
        <v>4550</v>
      </c>
      <c r="C77" s="1">
        <v>0.31709999999999999</v>
      </c>
      <c r="D77" s="1">
        <v>1.1095299999999999</v>
      </c>
      <c r="E77">
        <f t="shared" si="15"/>
        <v>92.243055423999991</v>
      </c>
      <c r="F77">
        <f t="shared" si="20"/>
        <v>68.034787958525428</v>
      </c>
      <c r="G77" s="1">
        <f t="shared" si="21"/>
        <v>58.941029171989854</v>
      </c>
      <c r="H77" s="1">
        <f t="shared" si="22"/>
        <v>43.952864402471462</v>
      </c>
      <c r="I77" s="1">
        <f t="shared" si="16"/>
        <v>44.155186944879219</v>
      </c>
      <c r="J77">
        <f t="shared" si="23"/>
        <v>0.24209791041078729</v>
      </c>
      <c r="K77" s="1">
        <f t="shared" si="17"/>
        <v>52.855309758907538</v>
      </c>
      <c r="L77">
        <f t="shared" si="18"/>
        <v>174.405</v>
      </c>
      <c r="M77">
        <f t="shared" si="24"/>
        <v>25.201607982839636</v>
      </c>
    </row>
    <row r="78" spans="1:13" x14ac:dyDescent="0.3">
      <c r="A78" s="1">
        <v>112.19499999999999</v>
      </c>
      <c r="B78" s="1">
        <f t="shared" si="19"/>
        <v>4600</v>
      </c>
      <c r="C78" s="1">
        <v>0.31940000000000002</v>
      </c>
      <c r="D78" s="1">
        <v>1.1056900000000001</v>
      </c>
      <c r="E78">
        <f t="shared" si="15"/>
        <v>91.525988319999982</v>
      </c>
      <c r="F78">
        <f t="shared" si="20"/>
        <v>67.505907945299185</v>
      </c>
      <c r="G78" s="1">
        <f t="shared" si="21"/>
        <v>59.125509624595637</v>
      </c>
      <c r="H78" s="1">
        <f t="shared" si="22"/>
        <v>44.090433162844263</v>
      </c>
      <c r="I78" s="1">
        <f t="shared" si="16"/>
        <v>44.293388957754054</v>
      </c>
      <c r="J78">
        <f t="shared" si="23"/>
        <v>0.24309304209398261</v>
      </c>
      <c r="K78" s="1">
        <f t="shared" si="17"/>
        <v>52.444430005134961</v>
      </c>
      <c r="L78">
        <f t="shared" si="18"/>
        <v>175.67000000000002</v>
      </c>
      <c r="M78">
        <f t="shared" si="24"/>
        <v>25.098442057747061</v>
      </c>
    </row>
    <row r="79" spans="1:13" x14ac:dyDescent="0.3">
      <c r="A79" s="1">
        <v>111.06100000000001</v>
      </c>
      <c r="B79" s="1">
        <f t="shared" si="19"/>
        <v>4650</v>
      </c>
      <c r="C79" s="1">
        <v>0.32055</v>
      </c>
      <c r="D79" s="1">
        <v>1.09782</v>
      </c>
      <c r="E79">
        <f t="shared" si="15"/>
        <v>90.600898336</v>
      </c>
      <c r="F79">
        <f t="shared" si="20"/>
        <v>66.823598576700164</v>
      </c>
      <c r="G79" s="1">
        <f t="shared" si="21"/>
        <v>59.164077186149235</v>
      </c>
      <c r="H79" s="1">
        <f t="shared" si="22"/>
        <v>44.119193346151427</v>
      </c>
      <c r="I79" s="1">
        <f t="shared" si="16"/>
        <v>44.322281529097495</v>
      </c>
      <c r="J79">
        <f t="shared" si="23"/>
        <v>0.24380926207325251</v>
      </c>
      <c r="K79" s="1">
        <f t="shared" si="17"/>
        <v>51.914353053169002</v>
      </c>
      <c r="L79">
        <f t="shared" si="18"/>
        <v>176.30250000000001</v>
      </c>
      <c r="M79">
        <f t="shared" si="24"/>
        <v>25.024712267921</v>
      </c>
    </row>
    <row r="80" spans="1:13" x14ac:dyDescent="0.3">
      <c r="A80" s="1">
        <v>109.973</v>
      </c>
      <c r="B80" s="1">
        <f t="shared" si="19"/>
        <v>4700</v>
      </c>
      <c r="C80" s="1">
        <v>0.32069999999999999</v>
      </c>
      <c r="D80" s="1">
        <v>1.09558</v>
      </c>
      <c r="E80">
        <f t="shared" si="15"/>
        <v>89.713334047999993</v>
      </c>
      <c r="F80">
        <f t="shared" si="20"/>
        <v>66.168966660442877</v>
      </c>
      <c r="G80" s="1">
        <f t="shared" si="21"/>
        <v>59.214421801995719</v>
      </c>
      <c r="H80" s="1">
        <f t="shared" si="22"/>
        <v>44.156735786532614</v>
      </c>
      <c r="I80" s="1">
        <f t="shared" si="16"/>
        <v>44.359996783744357</v>
      </c>
      <c r="J80">
        <f t="shared" si="23"/>
        <v>0.24371596582090765</v>
      </c>
      <c r="K80" s="1">
        <f t="shared" si="17"/>
        <v>51.40577834087712</v>
      </c>
      <c r="L80">
        <f t="shared" si="18"/>
        <v>176.38500000000002</v>
      </c>
      <c r="M80">
        <f t="shared" si="24"/>
        <v>25.034291910611795</v>
      </c>
    </row>
    <row r="81" spans="1:13" x14ac:dyDescent="0.3">
      <c r="A81" s="1">
        <v>108.654</v>
      </c>
      <c r="B81" s="1">
        <f t="shared" si="19"/>
        <v>4750</v>
      </c>
      <c r="C81" s="1">
        <v>0.32485000000000003</v>
      </c>
      <c r="D81" s="1">
        <v>1.0882700000000001</v>
      </c>
      <c r="E81">
        <f t="shared" si="15"/>
        <v>88.637325503999989</v>
      </c>
      <c r="F81">
        <f t="shared" si="20"/>
        <v>65.375345798730237</v>
      </c>
      <c r="G81" s="1">
        <f t="shared" si="21"/>
        <v>59.126597971052668</v>
      </c>
      <c r="H81" s="1">
        <f t="shared" si="22"/>
        <v>44.091244752748977</v>
      </c>
      <c r="I81" s="1">
        <f t="shared" si="16"/>
        <v>44.294204283545731</v>
      </c>
      <c r="J81">
        <f t="shared" si="23"/>
        <v>0.24723644690595659</v>
      </c>
      <c r="K81" s="1">
        <f t="shared" si="17"/>
        <v>50.789224990221804</v>
      </c>
      <c r="L81">
        <f t="shared" si="18"/>
        <v>178.66749999999999</v>
      </c>
      <c r="M81">
        <f t="shared" si="24"/>
        <v>24.677820394167366</v>
      </c>
    </row>
    <row r="82" spans="1:13" x14ac:dyDescent="0.3">
      <c r="A82" s="1">
        <v>107.07599999999999</v>
      </c>
      <c r="B82" s="1">
        <f t="shared" si="19"/>
        <v>4800</v>
      </c>
      <c r="C82" s="1">
        <v>0.32455000000000001</v>
      </c>
      <c r="D82" s="1">
        <v>1.08396</v>
      </c>
      <c r="E82">
        <f t="shared" si="15"/>
        <v>87.350030975999985</v>
      </c>
      <c r="F82">
        <f t="shared" si="20"/>
        <v>64.425888846658552</v>
      </c>
      <c r="G82" s="1">
        <f t="shared" si="21"/>
        <v>58.881238854524192</v>
      </c>
      <c r="H82" s="1">
        <f t="shared" si="22"/>
        <v>43.908278216022609</v>
      </c>
      <c r="I82" s="1">
        <f t="shared" si="16"/>
        <v>44.110395520598402</v>
      </c>
      <c r="J82">
        <f t="shared" si="23"/>
        <v>0.24803741028756957</v>
      </c>
      <c r="K82" s="1">
        <f t="shared" si="17"/>
        <v>50.051604681401422</v>
      </c>
      <c r="L82">
        <f t="shared" si="18"/>
        <v>178.5025</v>
      </c>
      <c r="M82">
        <f t="shared" si="24"/>
        <v>24.598130679414915</v>
      </c>
    </row>
    <row r="83" spans="1:13" x14ac:dyDescent="0.3">
      <c r="A83" s="1">
        <v>105.24</v>
      </c>
      <c r="B83" s="1">
        <f t="shared" si="19"/>
        <v>4850</v>
      </c>
      <c r="C83" s="1">
        <v>0.32569999999999999</v>
      </c>
      <c r="D83" s="1">
        <v>1.0822099999999999</v>
      </c>
      <c r="E83">
        <f t="shared" si="15"/>
        <v>85.852266239999992</v>
      </c>
      <c r="F83">
        <f t="shared" si="20"/>
        <v>63.321197487974395</v>
      </c>
      <c r="G83" s="1">
        <f t="shared" si="21"/>
        <v>58.474449317721977</v>
      </c>
      <c r="H83" s="1">
        <f t="shared" si="22"/>
        <v>43.604931538799867</v>
      </c>
      <c r="I83" s="1">
        <f t="shared" si="16"/>
        <v>43.805652486805933</v>
      </c>
      <c r="J83">
        <f t="shared" si="23"/>
        <v>0.25064793548313108</v>
      </c>
      <c r="K83" s="1">
        <f t="shared" si="17"/>
        <v>49.193384854408876</v>
      </c>
      <c r="L83">
        <f t="shared" si="18"/>
        <v>179.13500000000002</v>
      </c>
      <c r="M83">
        <f t="shared" si="24"/>
        <v>24.341938503809899</v>
      </c>
    </row>
    <row r="84" spans="1:13" x14ac:dyDescent="0.3">
      <c r="A84" s="1">
        <v>103.63200000000001</v>
      </c>
      <c r="B84" s="1">
        <f t="shared" si="19"/>
        <v>4900</v>
      </c>
      <c r="C84" s="1">
        <v>0.32769999999999999</v>
      </c>
      <c r="D84" s="1">
        <v>1.0846</v>
      </c>
      <c r="E84">
        <f t="shared" si="15"/>
        <v>84.540498431999993</v>
      </c>
      <c r="F84">
        <f t="shared" si="20"/>
        <v>62.353690023505912</v>
      </c>
      <c r="G84" s="1">
        <f t="shared" si="21"/>
        <v>58.174615596949543</v>
      </c>
      <c r="H84" s="1">
        <f t="shared" si="22"/>
        <v>43.381342791580266</v>
      </c>
      <c r="I84" s="1">
        <f t="shared" si="16"/>
        <v>43.581034522391818</v>
      </c>
      <c r="J84">
        <f t="shared" si="23"/>
        <v>0.25348684900933405</v>
      </c>
      <c r="K84" s="1">
        <f t="shared" si="17"/>
        <v>48.441741345801034</v>
      </c>
      <c r="L84">
        <f t="shared" si="18"/>
        <v>180.23500000000001</v>
      </c>
      <c r="M84">
        <f t="shared" si="24"/>
        <v>24.069322158060455</v>
      </c>
    </row>
    <row r="85" spans="1:13" x14ac:dyDescent="0.3">
      <c r="A85" s="1">
        <v>102.33499999999999</v>
      </c>
      <c r="B85" s="1">
        <f t="shared" si="19"/>
        <v>4950</v>
      </c>
      <c r="C85" s="1">
        <v>0.32845000000000002</v>
      </c>
      <c r="D85" s="1">
        <v>1.08823</v>
      </c>
      <c r="E85">
        <f t="shared" si="15"/>
        <v>83.482436959999987</v>
      </c>
      <c r="F85">
        <f t="shared" si="20"/>
        <v>61.573306204217587</v>
      </c>
      <c r="G85" s="1">
        <f t="shared" si="21"/>
        <v>58.032723859649096</v>
      </c>
      <c r="H85" s="1">
        <f t="shared" si="22"/>
        <v>43.275532825636184</v>
      </c>
      <c r="I85" s="1">
        <f t="shared" si="16"/>
        <v>43.474737495101159</v>
      </c>
      <c r="J85">
        <f t="shared" si="23"/>
        <v>0.25468820032893374</v>
      </c>
      <c r="K85" s="1">
        <f t="shared" si="17"/>
        <v>47.835471674989854</v>
      </c>
      <c r="L85">
        <f t="shared" si="18"/>
        <v>180.64750000000001</v>
      </c>
      <c r="M85">
        <f t="shared" si="24"/>
        <v>23.955788386573953</v>
      </c>
    </row>
    <row r="86" spans="1:13" x14ac:dyDescent="0.3">
      <c r="A86" s="1">
        <v>101.10599999999999</v>
      </c>
      <c r="B86" s="1">
        <f t="shared" si="19"/>
        <v>5000</v>
      </c>
      <c r="C86" s="1">
        <v>0.32869999999999999</v>
      </c>
      <c r="D86" s="1">
        <v>1.08687</v>
      </c>
      <c r="E86">
        <f t="shared" si="15"/>
        <v>82.479848255999997</v>
      </c>
      <c r="F86">
        <f t="shared" si="20"/>
        <v>60.833836879695355</v>
      </c>
      <c r="G86" s="1">
        <f t="shared" si="21"/>
        <v>57.914924676023759</v>
      </c>
      <c r="H86" s="1">
        <f t="shared" si="22"/>
        <v>43.187688897266725</v>
      </c>
      <c r="I86" s="1">
        <f t="shared" si="16"/>
        <v>43.386489206124843</v>
      </c>
      <c r="J86">
        <f t="shared" si="23"/>
        <v>0.25540048757282668</v>
      </c>
      <c r="K86" s="1">
        <f t="shared" si="17"/>
        <v>47.260987923696923</v>
      </c>
      <c r="L86">
        <f t="shared" si="18"/>
        <v>180.78499999999997</v>
      </c>
      <c r="M86">
        <f t="shared" si="24"/>
        <v>23.888978011044461</v>
      </c>
    </row>
    <row r="87" spans="1:13" x14ac:dyDescent="0.3">
      <c r="A87" s="1">
        <v>99.314899999999994</v>
      </c>
      <c r="B87" s="1">
        <f t="shared" si="19"/>
        <v>5050</v>
      </c>
      <c r="C87" s="1">
        <v>0.32984999999999998</v>
      </c>
      <c r="D87" s="1">
        <v>1.0891</v>
      </c>
      <c r="E87">
        <f t="shared" si="15"/>
        <v>81.018711862399996</v>
      </c>
      <c r="F87">
        <f t="shared" si="20"/>
        <v>59.756161121231742</v>
      </c>
      <c r="G87" s="1">
        <f t="shared" si="21"/>
        <v>57.4578472319536</v>
      </c>
      <c r="H87" s="1">
        <f t="shared" si="22"/>
        <v>42.84684206776835</v>
      </c>
      <c r="I87" s="1">
        <f t="shared" si="16"/>
        <v>43.044073400450436</v>
      </c>
      <c r="J87">
        <f t="shared" si="23"/>
        <v>0.25833285991517851</v>
      </c>
      <c r="K87" s="1">
        <f t="shared" si="17"/>
        <v>46.423756152386282</v>
      </c>
      <c r="L87">
        <f t="shared" si="18"/>
        <v>181.41749999999999</v>
      </c>
      <c r="M87">
        <f t="shared" si="24"/>
        <v>23.617810888017061</v>
      </c>
    </row>
    <row r="88" spans="1:13" x14ac:dyDescent="0.3">
      <c r="A88" s="1">
        <v>97.581500000000005</v>
      </c>
      <c r="B88" s="1">
        <f t="shared" si="19"/>
        <v>5100</v>
      </c>
      <c r="C88" s="1">
        <v>0.32969999999999999</v>
      </c>
      <c r="D88" s="1">
        <v>1.09185</v>
      </c>
      <c r="E88">
        <f t="shared" si="15"/>
        <v>79.604645743999995</v>
      </c>
      <c r="F88">
        <f t="shared" si="20"/>
        <v>58.713202514944633</v>
      </c>
      <c r="G88" s="1">
        <f t="shared" si="21"/>
        <v>57.013962838198331</v>
      </c>
      <c r="H88" s="1">
        <f t="shared" si="22"/>
        <v>42.51583341652529</v>
      </c>
      <c r="I88" s="1">
        <f t="shared" si="16"/>
        <v>42.711541059846311</v>
      </c>
      <c r="J88">
        <f t="shared" si="23"/>
        <v>0.26022572825020002</v>
      </c>
      <c r="K88" s="1">
        <f t="shared" si="17"/>
        <v>45.613495668666857</v>
      </c>
      <c r="L88">
        <f t="shared" si="18"/>
        <v>181.33500000000001</v>
      </c>
      <c r="M88">
        <f t="shared" si="24"/>
        <v>23.446016167052854</v>
      </c>
    </row>
    <row r="89" spans="1:13" x14ac:dyDescent="0.3">
      <c r="A89" s="1">
        <v>95.848600000000005</v>
      </c>
      <c r="B89" s="1">
        <f t="shared" si="19"/>
        <v>5150</v>
      </c>
      <c r="C89" s="1">
        <v>0.33095000000000002</v>
      </c>
      <c r="D89" s="1">
        <v>1.0940700000000001</v>
      </c>
      <c r="E89">
        <f t="shared" si="15"/>
        <v>78.190987513599993</v>
      </c>
      <c r="F89">
        <f t="shared" si="20"/>
        <v>57.670544750530809</v>
      </c>
      <c r="G89" s="1">
        <f t="shared" si="21"/>
        <v>56.550515130470998</v>
      </c>
      <c r="H89" s="1">
        <f t="shared" si="22"/>
        <v>42.170236223168914</v>
      </c>
      <c r="I89" s="1">
        <f t="shared" si="16"/>
        <v>42.364353023577664</v>
      </c>
      <c r="J89">
        <f t="shared" si="23"/>
        <v>0.26335303870601479</v>
      </c>
      <c r="K89" s="1">
        <f t="shared" si="17"/>
        <v>44.803468904943891</v>
      </c>
      <c r="L89">
        <f t="shared" si="18"/>
        <v>182.02250000000001</v>
      </c>
      <c r="M89">
        <f t="shared" si="24"/>
        <v>23.167595337482403</v>
      </c>
    </row>
    <row r="90" spans="1:13" x14ac:dyDescent="0.3">
      <c r="A90" s="1">
        <v>94.803299999999993</v>
      </c>
      <c r="B90" s="1">
        <f t="shared" si="19"/>
        <v>5200</v>
      </c>
      <c r="C90" s="1">
        <v>0.33379999999999999</v>
      </c>
      <c r="D90" s="1">
        <v>1.0934600000000001</v>
      </c>
      <c r="E90">
        <f t="shared" si="15"/>
        <v>77.338256860799987</v>
      </c>
      <c r="F90">
        <f t="shared" si="20"/>
        <v>57.041604730251635</v>
      </c>
      <c r="G90" s="1">
        <f t="shared" si="21"/>
        <v>56.476836366585772</v>
      </c>
      <c r="H90" s="1">
        <f t="shared" si="22"/>
        <v>42.115293295230906</v>
      </c>
      <c r="I90" s="1">
        <f t="shared" si="16"/>
        <v>42.309157183957588</v>
      </c>
      <c r="J90">
        <f t="shared" si="23"/>
        <v>0.26596744729998895</v>
      </c>
      <c r="K90" s="1">
        <f t="shared" si="17"/>
        <v>44.314853880349496</v>
      </c>
      <c r="L90">
        <f t="shared" si="18"/>
        <v>183.58999999999997</v>
      </c>
      <c r="M90">
        <f t="shared" si="24"/>
        <v>22.939862353739805</v>
      </c>
    </row>
    <row r="91" spans="1:13" x14ac:dyDescent="0.3">
      <c r="A91" s="1">
        <v>93.0976</v>
      </c>
      <c r="B91" s="1">
        <f t="shared" si="19"/>
        <v>5250</v>
      </c>
      <c r="C91" s="1">
        <v>0.33129999999999998</v>
      </c>
      <c r="D91" s="1">
        <v>1.0880399999999999</v>
      </c>
      <c r="E91">
        <f t="shared" si="15"/>
        <v>75.94678773759999</v>
      </c>
      <c r="F91">
        <f t="shared" si="20"/>
        <v>56.015312763744248</v>
      </c>
      <c r="G91" s="1">
        <f t="shared" si="21"/>
        <v>55.993981723087828</v>
      </c>
      <c r="H91" s="1">
        <f t="shared" si="22"/>
        <v>41.755224172415957</v>
      </c>
      <c r="I91" s="1">
        <f t="shared" si="16"/>
        <v>41.947430601467119</v>
      </c>
      <c r="J91">
        <f t="shared" si="23"/>
        <v>0.26625182816482623</v>
      </c>
      <c r="K91" s="1">
        <f t="shared" si="17"/>
        <v>43.517541484433828</v>
      </c>
      <c r="L91">
        <f t="shared" si="18"/>
        <v>182.215</v>
      </c>
      <c r="M91">
        <f t="shared" si="24"/>
        <v>22.915360520492801</v>
      </c>
    </row>
    <row r="92" spans="1:13" x14ac:dyDescent="0.3">
      <c r="A92" s="1">
        <v>91.788600000000002</v>
      </c>
      <c r="B92" s="1">
        <f t="shared" si="19"/>
        <v>5300</v>
      </c>
      <c r="C92" s="1">
        <v>0.33239999999999997</v>
      </c>
      <c r="D92" s="1">
        <v>1.0833900000000001</v>
      </c>
      <c r="E92">
        <f t="shared" si="15"/>
        <v>74.878936953600004</v>
      </c>
      <c r="F92">
        <f t="shared" si="20"/>
        <v>55.227708739497217</v>
      </c>
      <c r="G92" s="1">
        <f t="shared" si="21"/>
        <v>55.732455506347151</v>
      </c>
      <c r="H92" s="1">
        <f t="shared" si="22"/>
        <v>41.560201681231547</v>
      </c>
      <c r="I92" s="1">
        <f t="shared" si="16"/>
        <v>41.75151038844411</v>
      </c>
      <c r="J92">
        <f t="shared" si="23"/>
        <v>0.26838939472703638</v>
      </c>
      <c r="K92" s="1">
        <f t="shared" si="17"/>
        <v>42.90566253370767</v>
      </c>
      <c r="L92">
        <f t="shared" si="18"/>
        <v>182.82</v>
      </c>
      <c r="M92">
        <f t="shared" si="24"/>
        <v>22.732852905169864</v>
      </c>
    </row>
    <row r="93" spans="1:13" x14ac:dyDescent="0.3">
      <c r="A93" s="1">
        <v>90.593800000000002</v>
      </c>
      <c r="B93" s="1">
        <f t="shared" si="19"/>
        <v>5350</v>
      </c>
      <c r="C93" s="1">
        <v>0.33079999999999998</v>
      </c>
      <c r="D93" s="1">
        <v>1.0800700000000001</v>
      </c>
      <c r="E93">
        <f t="shared" si="15"/>
        <v>73.904247788799992</v>
      </c>
      <c r="F93">
        <f t="shared" si="20"/>
        <v>54.508816999107324</v>
      </c>
      <c r="G93" s="1">
        <f t="shared" si="21"/>
        <v>55.52592744577764</v>
      </c>
      <c r="H93" s="1">
        <f t="shared" si="22"/>
        <v>41.406191817999783</v>
      </c>
      <c r="I93" s="1">
        <f t="shared" si="16"/>
        <v>41.596791591505557</v>
      </c>
      <c r="J93">
        <f t="shared" si="23"/>
        <v>0.26809097451882319</v>
      </c>
      <c r="K93" s="1">
        <f t="shared" si="17"/>
        <v>42.347165230172436</v>
      </c>
      <c r="L93">
        <f t="shared" si="18"/>
        <v>181.94</v>
      </c>
      <c r="M93">
        <f t="shared" si="24"/>
        <v>22.758157534351867</v>
      </c>
    </row>
    <row r="94" spans="1:13" x14ac:dyDescent="0.3">
      <c r="A94" s="1">
        <v>89.6374</v>
      </c>
      <c r="B94" s="1">
        <f t="shared" si="19"/>
        <v>5400</v>
      </c>
      <c r="C94" s="1">
        <v>0.33879999999999999</v>
      </c>
      <c r="D94" s="1">
        <v>1.0789500000000001</v>
      </c>
      <c r="E94">
        <f t="shared" si="15"/>
        <v>73.124039622399991</v>
      </c>
      <c r="F94">
        <f t="shared" si="20"/>
        <v>53.933366663897338</v>
      </c>
      <c r="G94" s="1">
        <f t="shared" si="21"/>
        <v>55.453194970496121</v>
      </c>
      <c r="H94" s="1">
        <f t="shared" si="22"/>
        <v>41.351954546126294</v>
      </c>
      <c r="I94" s="1">
        <f t="shared" si="16"/>
        <v>41.542304656205395</v>
      </c>
      <c r="J94">
        <f t="shared" si="23"/>
        <v>0.27493456433144448</v>
      </c>
      <c r="K94" s="1">
        <f t="shared" si="17"/>
        <v>41.900105620948217</v>
      </c>
      <c r="L94">
        <f t="shared" si="18"/>
        <v>186.34</v>
      </c>
      <c r="M94">
        <f t="shared" si="24"/>
        <v>22.191668211938552</v>
      </c>
    </row>
    <row r="95" spans="1:13" x14ac:dyDescent="0.3">
      <c r="A95" s="1">
        <v>88.925600000000003</v>
      </c>
      <c r="B95" s="1">
        <f t="shared" si="19"/>
        <v>5450</v>
      </c>
      <c r="C95" s="1">
        <v>0.34379999999999999</v>
      </c>
      <c r="D95" s="1">
        <v>1.0792299999999999</v>
      </c>
      <c r="E95">
        <f t="shared" si="15"/>
        <v>72.543370265600004</v>
      </c>
      <c r="F95">
        <f t="shared" si="20"/>
        <v>53.505088173095942</v>
      </c>
      <c r="G95" s="1">
        <f t="shared" si="21"/>
        <v>55.522225922195901</v>
      </c>
      <c r="H95" s="1">
        <f t="shared" si="22"/>
        <v>41.403431558018646</v>
      </c>
      <c r="I95" s="1">
        <f t="shared" si="16"/>
        <v>41.594018625576247</v>
      </c>
      <c r="J95">
        <f t="shared" si="23"/>
        <v>0.27864516854348986</v>
      </c>
      <c r="K95" s="1">
        <f t="shared" si="17"/>
        <v>41.567381833991099</v>
      </c>
      <c r="L95">
        <f t="shared" si="18"/>
        <v>189.09</v>
      </c>
      <c r="M95">
        <f t="shared" si="24"/>
        <v>21.896150805446425</v>
      </c>
    </row>
    <row r="96" spans="1:13" x14ac:dyDescent="0.3">
      <c r="A96" s="1">
        <v>88.647400000000005</v>
      </c>
      <c r="B96" s="1">
        <f t="shared" si="19"/>
        <v>5500</v>
      </c>
      <c r="C96" s="1">
        <v>0.3488</v>
      </c>
      <c r="D96" s="1">
        <v>1.0836600000000001</v>
      </c>
      <c r="E96">
        <f t="shared" si="15"/>
        <v>72.316421382399994</v>
      </c>
      <c r="F96">
        <f t="shared" si="20"/>
        <v>53.337699754802941</v>
      </c>
      <c r="G96" s="1">
        <f t="shared" si="21"/>
        <v>55.856311624412832</v>
      </c>
      <c r="H96" s="1">
        <f t="shared" si="22"/>
        <v>41.652562320996964</v>
      </c>
      <c r="I96" s="1">
        <f t="shared" si="16"/>
        <v>41.844296180010438</v>
      </c>
      <c r="J96">
        <f t="shared" si="23"/>
        <v>0.28100673931967668</v>
      </c>
      <c r="K96" s="1">
        <f t="shared" si="17"/>
        <v>41.437340027962044</v>
      </c>
      <c r="L96">
        <f t="shared" si="18"/>
        <v>191.84</v>
      </c>
      <c r="M96">
        <f t="shared" si="24"/>
        <v>21.712136322454629</v>
      </c>
    </row>
  </sheetData>
  <mergeCells count="1">
    <mergeCell ref="E4:F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0DA73-8171-4FD0-92C9-240785993360}">
  <dimension ref="A1:D93"/>
  <sheetViews>
    <sheetView workbookViewId="0">
      <selection activeCell="J23" sqref="J23"/>
    </sheetView>
  </sheetViews>
  <sheetFormatPr defaultRowHeight="14.4" x14ac:dyDescent="0.3"/>
  <cols>
    <col min="1" max="1" width="12.109375" customWidth="1"/>
  </cols>
  <sheetData>
    <row r="1" spans="1:4" x14ac:dyDescent="0.3">
      <c r="A1" t="s">
        <v>37</v>
      </c>
      <c r="B1" t="s">
        <v>13</v>
      </c>
      <c r="C1" t="s">
        <v>16</v>
      </c>
      <c r="D1" t="s">
        <v>19</v>
      </c>
    </row>
    <row r="2" spans="1:4" x14ac:dyDescent="0.3">
      <c r="A2" t="s">
        <v>38</v>
      </c>
      <c r="B2" t="s">
        <v>14</v>
      </c>
    </row>
    <row r="3" spans="1:4" x14ac:dyDescent="0.3">
      <c r="A3" s="1">
        <v>1000</v>
      </c>
      <c r="B3">
        <v>85.006600000000006</v>
      </c>
      <c r="C3">
        <v>12.405099999999999</v>
      </c>
      <c r="D3">
        <v>0.26182299999999997</v>
      </c>
    </row>
    <row r="4" spans="1:4" x14ac:dyDescent="0.3">
      <c r="A4" s="1">
        <f t="shared" ref="A4:A67" si="0">A3+50</f>
        <v>1050</v>
      </c>
      <c r="B4">
        <v>85.261700000000005</v>
      </c>
      <c r="C4">
        <v>12.7492</v>
      </c>
      <c r="D4">
        <v>0.25754500000000002</v>
      </c>
    </row>
    <row r="5" spans="1:4" x14ac:dyDescent="0.3">
      <c r="A5" s="1">
        <f t="shared" si="0"/>
        <v>1100</v>
      </c>
      <c r="B5">
        <v>85.757999999999996</v>
      </c>
      <c r="C5">
        <v>13.2875</v>
      </c>
      <c r="D5">
        <v>0.25024999999999997</v>
      </c>
    </row>
    <row r="6" spans="1:4" x14ac:dyDescent="0.3">
      <c r="A6" s="1">
        <f t="shared" si="0"/>
        <v>1150</v>
      </c>
      <c r="B6">
        <v>86.474500000000006</v>
      </c>
      <c r="C6">
        <v>13.936299999999999</v>
      </c>
      <c r="D6">
        <v>0.241173</v>
      </c>
    </row>
    <row r="7" spans="1:4" x14ac:dyDescent="0.3">
      <c r="A7" s="1">
        <f t="shared" si="0"/>
        <v>1200</v>
      </c>
      <c r="B7">
        <v>87.403499999999994</v>
      </c>
      <c r="C7">
        <v>14.688499999999999</v>
      </c>
      <c r="D7">
        <v>0.233377</v>
      </c>
    </row>
    <row r="8" spans="1:4" x14ac:dyDescent="0.3">
      <c r="A8" s="1">
        <f t="shared" si="0"/>
        <v>1250</v>
      </c>
      <c r="B8">
        <v>88.504599999999996</v>
      </c>
      <c r="C8">
        <v>15.511799999999999</v>
      </c>
      <c r="D8">
        <v>0.227188</v>
      </c>
    </row>
    <row r="9" spans="1:4" x14ac:dyDescent="0.3">
      <c r="A9" s="1">
        <f t="shared" si="0"/>
        <v>1300</v>
      </c>
      <c r="B9">
        <v>89.724800000000002</v>
      </c>
      <c r="C9">
        <v>16.3931</v>
      </c>
      <c r="D9">
        <v>0.21921399999999999</v>
      </c>
    </row>
    <row r="10" spans="1:4" x14ac:dyDescent="0.3">
      <c r="A10" s="1">
        <f t="shared" si="0"/>
        <v>1350</v>
      </c>
      <c r="B10">
        <v>90.995699999999999</v>
      </c>
      <c r="C10">
        <v>17.317799999999998</v>
      </c>
      <c r="D10">
        <v>0.211838</v>
      </c>
    </row>
    <row r="11" spans="1:4" x14ac:dyDescent="0.3">
      <c r="A11" s="1">
        <f t="shared" si="0"/>
        <v>1400</v>
      </c>
      <c r="B11">
        <v>92.233699999999999</v>
      </c>
      <c r="C11">
        <v>18.2562</v>
      </c>
      <c r="D11">
        <v>0.20679900000000001</v>
      </c>
    </row>
    <row r="12" spans="1:4" x14ac:dyDescent="0.3">
      <c r="A12" s="1">
        <f t="shared" si="0"/>
        <v>1450</v>
      </c>
      <c r="B12">
        <v>93.356899999999996</v>
      </c>
      <c r="C12">
        <v>19.158999999999999</v>
      </c>
      <c r="D12">
        <v>0.20264799999999999</v>
      </c>
    </row>
    <row r="13" spans="1:4" x14ac:dyDescent="0.3">
      <c r="A13" s="1">
        <f t="shared" si="0"/>
        <v>1500</v>
      </c>
      <c r="B13">
        <v>94.326899999999995</v>
      </c>
      <c r="C13">
        <v>20.024699999999999</v>
      </c>
      <c r="D13">
        <v>0.200735</v>
      </c>
    </row>
    <row r="14" spans="1:4" x14ac:dyDescent="0.3">
      <c r="A14" s="1">
        <f t="shared" si="0"/>
        <v>1550</v>
      </c>
      <c r="B14">
        <v>95.133700000000005</v>
      </c>
      <c r="C14">
        <v>20.851099999999999</v>
      </c>
      <c r="D14">
        <v>0.19997100000000001</v>
      </c>
    </row>
    <row r="15" spans="1:4" x14ac:dyDescent="0.3">
      <c r="A15" s="1">
        <f t="shared" si="0"/>
        <v>1600</v>
      </c>
      <c r="B15">
        <v>95.790199999999999</v>
      </c>
      <c r="C15">
        <v>21.645199999999999</v>
      </c>
      <c r="D15">
        <v>0.198933</v>
      </c>
    </row>
    <row r="16" spans="1:4" x14ac:dyDescent="0.3">
      <c r="A16" s="1">
        <f t="shared" si="0"/>
        <v>1650</v>
      </c>
      <c r="B16">
        <v>96.320800000000006</v>
      </c>
      <c r="C16">
        <v>22.4039</v>
      </c>
      <c r="D16">
        <v>0.19799900000000001</v>
      </c>
    </row>
    <row r="17" spans="1:4" x14ac:dyDescent="0.3">
      <c r="A17" s="1">
        <f t="shared" si="0"/>
        <v>1700</v>
      </c>
      <c r="B17">
        <v>96.767899999999997</v>
      </c>
      <c r="C17">
        <v>23.1389</v>
      </c>
      <c r="D17">
        <v>0.1971</v>
      </c>
    </row>
    <row r="18" spans="1:4" x14ac:dyDescent="0.3">
      <c r="A18" s="1">
        <f t="shared" si="0"/>
        <v>1750</v>
      </c>
      <c r="B18">
        <v>97.185900000000004</v>
      </c>
      <c r="C18">
        <v>23.8889</v>
      </c>
      <c r="D18">
        <v>0.19733899999999999</v>
      </c>
    </row>
    <row r="19" spans="1:4" x14ac:dyDescent="0.3">
      <c r="A19" s="1">
        <f t="shared" si="0"/>
        <v>1800</v>
      </c>
      <c r="B19">
        <v>97.610500000000002</v>
      </c>
      <c r="C19">
        <v>24.668500000000002</v>
      </c>
      <c r="D19">
        <v>0.19894700000000001</v>
      </c>
    </row>
    <row r="20" spans="1:4" x14ac:dyDescent="0.3">
      <c r="A20" s="1">
        <f t="shared" si="0"/>
        <v>1850</v>
      </c>
      <c r="B20">
        <v>98.052999999999997</v>
      </c>
      <c r="C20">
        <v>25.452300000000001</v>
      </c>
      <c r="D20">
        <v>0.20030200000000001</v>
      </c>
    </row>
    <row r="21" spans="1:4" x14ac:dyDescent="0.3">
      <c r="A21" s="1">
        <f t="shared" si="0"/>
        <v>1900</v>
      </c>
      <c r="B21">
        <v>98.531099999999995</v>
      </c>
      <c r="C21">
        <v>26.2529</v>
      </c>
      <c r="D21">
        <v>0.200767</v>
      </c>
    </row>
    <row r="22" spans="1:4" x14ac:dyDescent="0.3">
      <c r="A22" s="1">
        <f t="shared" si="0"/>
        <v>1950</v>
      </c>
      <c r="B22">
        <v>99.060900000000004</v>
      </c>
      <c r="C22">
        <v>27.1007</v>
      </c>
      <c r="D22">
        <v>0.20059199999999999</v>
      </c>
    </row>
    <row r="23" spans="1:4" x14ac:dyDescent="0.3">
      <c r="A23" s="1">
        <f t="shared" si="0"/>
        <v>2000</v>
      </c>
      <c r="B23">
        <v>99.632300000000001</v>
      </c>
      <c r="C23">
        <v>27.989000000000001</v>
      </c>
      <c r="D23">
        <v>0.20032700000000001</v>
      </c>
    </row>
    <row r="24" spans="1:4" x14ac:dyDescent="0.3">
      <c r="A24" s="1">
        <f t="shared" si="0"/>
        <v>2050</v>
      </c>
      <c r="B24">
        <v>100.215</v>
      </c>
      <c r="C24">
        <v>28.877199999999998</v>
      </c>
      <c r="D24">
        <v>0.199299</v>
      </c>
    </row>
    <row r="25" spans="1:4" x14ac:dyDescent="0.3">
      <c r="A25" s="1">
        <f t="shared" si="0"/>
        <v>2100</v>
      </c>
      <c r="B25">
        <v>100.789</v>
      </c>
      <c r="C25">
        <v>29.778600000000001</v>
      </c>
      <c r="D25">
        <v>0.198212</v>
      </c>
    </row>
    <row r="26" spans="1:4" x14ac:dyDescent="0.3">
      <c r="A26" s="1">
        <f t="shared" si="0"/>
        <v>2150</v>
      </c>
      <c r="B26">
        <v>101.328</v>
      </c>
      <c r="C26">
        <v>30.677900000000001</v>
      </c>
      <c r="D26">
        <v>0.19734199999999999</v>
      </c>
    </row>
    <row r="27" spans="1:4" x14ac:dyDescent="0.3">
      <c r="A27" s="1">
        <f t="shared" si="0"/>
        <v>2200</v>
      </c>
      <c r="B27">
        <v>101.807</v>
      </c>
      <c r="C27">
        <v>31.5471</v>
      </c>
      <c r="D27">
        <v>0.196799</v>
      </c>
    </row>
    <row r="28" spans="1:4" x14ac:dyDescent="0.3">
      <c r="A28" s="1">
        <f t="shared" si="0"/>
        <v>2250</v>
      </c>
      <c r="B28">
        <v>102.217</v>
      </c>
      <c r="C28">
        <v>32.420200000000001</v>
      </c>
      <c r="D28">
        <v>0.19642000000000001</v>
      </c>
    </row>
    <row r="29" spans="1:4" x14ac:dyDescent="0.3">
      <c r="A29" s="1">
        <f t="shared" si="0"/>
        <v>2300</v>
      </c>
      <c r="B29">
        <v>102.533</v>
      </c>
      <c r="C29">
        <v>33.260399999999997</v>
      </c>
      <c r="D29">
        <v>0.19655900000000001</v>
      </c>
    </row>
    <row r="30" spans="1:4" x14ac:dyDescent="0.3">
      <c r="A30" s="1">
        <f t="shared" si="0"/>
        <v>2350</v>
      </c>
      <c r="B30">
        <v>102.73699999999999</v>
      </c>
      <c r="C30">
        <v>34.043900000000001</v>
      </c>
      <c r="D30">
        <v>0.19725599999999999</v>
      </c>
    </row>
    <row r="31" spans="1:4" x14ac:dyDescent="0.3">
      <c r="A31" s="1">
        <f t="shared" si="0"/>
        <v>2400</v>
      </c>
      <c r="B31">
        <v>102.833</v>
      </c>
      <c r="C31">
        <v>34.777500000000003</v>
      </c>
      <c r="D31">
        <v>0.19783300000000001</v>
      </c>
    </row>
    <row r="32" spans="1:4" x14ac:dyDescent="0.3">
      <c r="A32" s="1">
        <f t="shared" si="0"/>
        <v>2450</v>
      </c>
      <c r="B32">
        <v>102.836</v>
      </c>
      <c r="C32">
        <v>35.483199999999997</v>
      </c>
      <c r="D32">
        <v>0.198046</v>
      </c>
    </row>
    <row r="33" spans="1:4" x14ac:dyDescent="0.3">
      <c r="A33" s="1">
        <f t="shared" si="0"/>
        <v>2500</v>
      </c>
      <c r="B33">
        <v>102.759</v>
      </c>
      <c r="C33">
        <v>36.170200000000001</v>
      </c>
      <c r="D33">
        <v>0.198687</v>
      </c>
    </row>
    <row r="34" spans="1:4" x14ac:dyDescent="0.3">
      <c r="A34" s="1">
        <f t="shared" si="0"/>
        <v>2550</v>
      </c>
      <c r="B34">
        <v>102.60899999999999</v>
      </c>
      <c r="C34">
        <v>36.835999999999999</v>
      </c>
      <c r="D34">
        <v>0.19950799999999999</v>
      </c>
    </row>
    <row r="35" spans="1:4" x14ac:dyDescent="0.3">
      <c r="A35" s="1">
        <f t="shared" si="0"/>
        <v>2600</v>
      </c>
      <c r="B35">
        <v>102.38800000000001</v>
      </c>
      <c r="C35">
        <v>37.4803</v>
      </c>
      <c r="D35">
        <v>0.200879</v>
      </c>
    </row>
    <row r="36" spans="1:4" x14ac:dyDescent="0.3">
      <c r="A36" s="1">
        <f t="shared" si="0"/>
        <v>2650</v>
      </c>
      <c r="B36">
        <v>102.09099999999999</v>
      </c>
      <c r="C36">
        <v>38.075400000000002</v>
      </c>
      <c r="D36">
        <v>0.202072</v>
      </c>
    </row>
    <row r="37" spans="1:4" x14ac:dyDescent="0.3">
      <c r="A37" s="1">
        <f t="shared" si="0"/>
        <v>2700</v>
      </c>
      <c r="B37">
        <v>101.72799999999999</v>
      </c>
      <c r="C37">
        <v>38.6053</v>
      </c>
      <c r="D37">
        <v>0.20333100000000001</v>
      </c>
    </row>
    <row r="38" spans="1:4" x14ac:dyDescent="0.3">
      <c r="A38" s="1">
        <f t="shared" si="0"/>
        <v>2750</v>
      </c>
      <c r="B38">
        <v>101.334</v>
      </c>
      <c r="C38">
        <v>39.119</v>
      </c>
      <c r="D38">
        <v>0.20455000000000001</v>
      </c>
    </row>
    <row r="39" spans="1:4" x14ac:dyDescent="0.3">
      <c r="A39" s="1">
        <f t="shared" si="0"/>
        <v>2800</v>
      </c>
      <c r="B39">
        <v>100.94199999999999</v>
      </c>
      <c r="C39">
        <v>39.6708</v>
      </c>
      <c r="D39">
        <v>0.205234</v>
      </c>
    </row>
    <row r="40" spans="1:4" x14ac:dyDescent="0.3">
      <c r="A40" s="1">
        <f t="shared" si="0"/>
        <v>2850</v>
      </c>
      <c r="B40">
        <v>100.557</v>
      </c>
      <c r="C40">
        <v>40.219700000000003</v>
      </c>
      <c r="D40">
        <v>0.206432</v>
      </c>
    </row>
    <row r="41" spans="1:4" x14ac:dyDescent="0.3">
      <c r="A41" s="1">
        <f t="shared" si="0"/>
        <v>2900</v>
      </c>
      <c r="B41">
        <v>100.182</v>
      </c>
      <c r="C41">
        <v>40.734999999999999</v>
      </c>
      <c r="D41">
        <v>0.20858499999999999</v>
      </c>
    </row>
    <row r="42" spans="1:4" x14ac:dyDescent="0.3">
      <c r="A42" s="1">
        <f t="shared" si="0"/>
        <v>2950</v>
      </c>
      <c r="B42">
        <v>99.842500000000001</v>
      </c>
      <c r="C42">
        <v>41.265500000000003</v>
      </c>
      <c r="D42">
        <v>0.21116799999999999</v>
      </c>
    </row>
    <row r="43" spans="1:4" x14ac:dyDescent="0.3">
      <c r="A43" s="1">
        <f t="shared" si="0"/>
        <v>3000</v>
      </c>
      <c r="B43">
        <v>99.559700000000007</v>
      </c>
      <c r="C43">
        <v>41.840600000000002</v>
      </c>
      <c r="D43">
        <v>0.214118</v>
      </c>
    </row>
    <row r="44" spans="1:4" x14ac:dyDescent="0.3">
      <c r="A44" s="1">
        <f t="shared" si="0"/>
        <v>3050</v>
      </c>
      <c r="B44">
        <v>99.338099999999997</v>
      </c>
      <c r="C44">
        <v>42.420999999999999</v>
      </c>
      <c r="D44">
        <v>0.217088</v>
      </c>
    </row>
    <row r="45" spans="1:4" x14ac:dyDescent="0.3">
      <c r="A45" s="1">
        <f t="shared" si="0"/>
        <v>3100</v>
      </c>
      <c r="B45">
        <v>99.192599999999999</v>
      </c>
      <c r="C45">
        <v>43.050800000000002</v>
      </c>
      <c r="D45">
        <v>0.219057</v>
      </c>
    </row>
    <row r="46" spans="1:4" x14ac:dyDescent="0.3">
      <c r="A46" s="1">
        <f t="shared" si="0"/>
        <v>3150</v>
      </c>
      <c r="B46">
        <v>99.126199999999997</v>
      </c>
      <c r="C46">
        <v>43.697699999999998</v>
      </c>
      <c r="D46">
        <v>0.220688</v>
      </c>
    </row>
    <row r="47" spans="1:4" x14ac:dyDescent="0.3">
      <c r="A47" s="1">
        <f t="shared" si="0"/>
        <v>3200</v>
      </c>
      <c r="B47">
        <v>99.151200000000003</v>
      </c>
      <c r="C47">
        <v>44.387500000000003</v>
      </c>
      <c r="D47">
        <v>0.22120000000000001</v>
      </c>
    </row>
    <row r="48" spans="1:4" x14ac:dyDescent="0.3">
      <c r="A48" s="1">
        <f t="shared" si="0"/>
        <v>3250</v>
      </c>
      <c r="B48">
        <v>99.278599999999997</v>
      </c>
      <c r="C48">
        <v>45.165799999999997</v>
      </c>
      <c r="D48">
        <v>0.221391</v>
      </c>
    </row>
    <row r="49" spans="1:4" x14ac:dyDescent="0.3">
      <c r="A49" s="1">
        <f t="shared" si="0"/>
        <v>3300</v>
      </c>
      <c r="B49">
        <v>99.494699999999995</v>
      </c>
      <c r="C49">
        <v>46.030900000000003</v>
      </c>
      <c r="D49">
        <v>0.22073200000000001</v>
      </c>
    </row>
    <row r="50" spans="1:4" x14ac:dyDescent="0.3">
      <c r="A50" s="1">
        <f t="shared" si="0"/>
        <v>3350</v>
      </c>
      <c r="B50">
        <v>99.760499999999993</v>
      </c>
      <c r="C50">
        <v>46.9193</v>
      </c>
      <c r="D50">
        <v>0.22010299999999999</v>
      </c>
    </row>
    <row r="51" spans="1:4" x14ac:dyDescent="0.3">
      <c r="A51" s="1">
        <f t="shared" si="0"/>
        <v>3400</v>
      </c>
      <c r="B51">
        <v>100.039</v>
      </c>
      <c r="C51">
        <v>47.8217</v>
      </c>
      <c r="D51">
        <v>0.219884</v>
      </c>
    </row>
    <row r="52" spans="1:4" x14ac:dyDescent="0.3">
      <c r="A52" s="1">
        <f t="shared" si="0"/>
        <v>3450</v>
      </c>
      <c r="B52">
        <v>100.291</v>
      </c>
      <c r="C52">
        <v>48.692999999999998</v>
      </c>
      <c r="D52">
        <v>0.21956000000000001</v>
      </c>
    </row>
    <row r="53" spans="1:4" x14ac:dyDescent="0.3">
      <c r="A53" s="1">
        <f t="shared" si="0"/>
        <v>3500</v>
      </c>
      <c r="B53">
        <v>100.491</v>
      </c>
      <c r="C53">
        <v>49.509500000000003</v>
      </c>
      <c r="D53">
        <v>0.22018799999999999</v>
      </c>
    </row>
    <row r="54" spans="1:4" x14ac:dyDescent="0.3">
      <c r="A54" s="1">
        <f t="shared" si="0"/>
        <v>3550</v>
      </c>
      <c r="B54">
        <v>100.631</v>
      </c>
      <c r="C54">
        <v>50.3354</v>
      </c>
      <c r="D54">
        <v>0.220911</v>
      </c>
    </row>
    <row r="55" spans="1:4" x14ac:dyDescent="0.3">
      <c r="A55" s="1">
        <f t="shared" si="0"/>
        <v>3600</v>
      </c>
      <c r="B55">
        <v>100.684</v>
      </c>
      <c r="C55">
        <v>51.072000000000003</v>
      </c>
      <c r="D55">
        <v>0.22276199999999999</v>
      </c>
    </row>
    <row r="56" spans="1:4" x14ac:dyDescent="0.3">
      <c r="A56" s="1">
        <f t="shared" si="0"/>
        <v>3650</v>
      </c>
      <c r="B56">
        <v>100.648</v>
      </c>
      <c r="C56">
        <v>51.760599999999997</v>
      </c>
      <c r="D56">
        <v>0.22384100000000001</v>
      </c>
    </row>
    <row r="57" spans="1:4" x14ac:dyDescent="0.3">
      <c r="A57" s="1">
        <f t="shared" si="0"/>
        <v>3700</v>
      </c>
      <c r="B57">
        <v>100.52200000000001</v>
      </c>
      <c r="C57">
        <v>52.410800000000002</v>
      </c>
      <c r="D57">
        <v>0.225051</v>
      </c>
    </row>
    <row r="58" spans="1:4" x14ac:dyDescent="0.3">
      <c r="A58" s="1">
        <f t="shared" si="0"/>
        <v>3750</v>
      </c>
      <c r="B58">
        <v>100.30200000000001</v>
      </c>
      <c r="C58">
        <v>53.024900000000002</v>
      </c>
      <c r="D58">
        <v>0.225415</v>
      </c>
    </row>
    <row r="59" spans="1:4" x14ac:dyDescent="0.3">
      <c r="A59" s="1">
        <f t="shared" si="0"/>
        <v>3800</v>
      </c>
      <c r="B59">
        <v>99.974800000000002</v>
      </c>
      <c r="C59">
        <v>53.565600000000003</v>
      </c>
      <c r="D59">
        <v>0.22630700000000001</v>
      </c>
    </row>
    <row r="60" spans="1:4" x14ac:dyDescent="0.3">
      <c r="A60" s="1">
        <f t="shared" si="0"/>
        <v>3850</v>
      </c>
      <c r="B60">
        <v>99.535499999999999</v>
      </c>
      <c r="C60">
        <v>54.005000000000003</v>
      </c>
      <c r="D60">
        <v>0.22766</v>
      </c>
    </row>
    <row r="61" spans="1:4" x14ac:dyDescent="0.3">
      <c r="A61" s="1">
        <f t="shared" si="0"/>
        <v>3900</v>
      </c>
      <c r="B61">
        <v>98.995999999999995</v>
      </c>
      <c r="C61">
        <v>54.393700000000003</v>
      </c>
      <c r="D61">
        <v>0.22900400000000001</v>
      </c>
    </row>
    <row r="62" spans="1:4" x14ac:dyDescent="0.3">
      <c r="A62" s="1">
        <f t="shared" si="0"/>
        <v>3950</v>
      </c>
      <c r="B62">
        <v>98.363200000000006</v>
      </c>
      <c r="C62">
        <v>54.689599999999999</v>
      </c>
      <c r="D62">
        <v>0.23111300000000001</v>
      </c>
    </row>
    <row r="63" spans="1:4" x14ac:dyDescent="0.3">
      <c r="A63" s="1">
        <f t="shared" si="0"/>
        <v>4000</v>
      </c>
      <c r="B63">
        <v>97.660300000000007</v>
      </c>
      <c r="C63">
        <v>54.911000000000001</v>
      </c>
      <c r="D63">
        <v>0.23272599999999999</v>
      </c>
    </row>
    <row r="64" spans="1:4" x14ac:dyDescent="0.3">
      <c r="A64" s="1">
        <f t="shared" si="0"/>
        <v>4050</v>
      </c>
      <c r="B64">
        <v>96.922600000000003</v>
      </c>
      <c r="C64">
        <v>55.091900000000003</v>
      </c>
      <c r="D64">
        <v>0.23427799999999999</v>
      </c>
    </row>
    <row r="65" spans="1:4" x14ac:dyDescent="0.3">
      <c r="A65" s="1">
        <f t="shared" si="0"/>
        <v>4100</v>
      </c>
      <c r="B65">
        <v>96.190399999999997</v>
      </c>
      <c r="C65">
        <v>55.273800000000001</v>
      </c>
      <c r="D65">
        <v>0.235712</v>
      </c>
    </row>
    <row r="66" spans="1:4" x14ac:dyDescent="0.3">
      <c r="A66" s="1">
        <f t="shared" si="0"/>
        <v>4150</v>
      </c>
      <c r="B66">
        <v>95.499700000000004</v>
      </c>
      <c r="C66">
        <v>55.510800000000003</v>
      </c>
      <c r="D66">
        <v>0.23714499999999999</v>
      </c>
    </row>
    <row r="67" spans="1:4" x14ac:dyDescent="0.3">
      <c r="A67" s="1">
        <f t="shared" si="0"/>
        <v>4200</v>
      </c>
      <c r="B67">
        <v>94.8673</v>
      </c>
      <c r="C67">
        <v>55.809199999999997</v>
      </c>
      <c r="D67">
        <v>0.23810600000000001</v>
      </c>
    </row>
    <row r="68" spans="1:4" x14ac:dyDescent="0.3">
      <c r="A68" s="1">
        <f t="shared" ref="A68:A93" si="1">A67+50</f>
        <v>4250</v>
      </c>
      <c r="B68">
        <v>94.293099999999995</v>
      </c>
      <c r="C68">
        <v>56.121200000000002</v>
      </c>
      <c r="D68">
        <v>0.23916999999999999</v>
      </c>
    </row>
    <row r="69" spans="1:4" x14ac:dyDescent="0.3">
      <c r="A69" s="1">
        <f t="shared" si="1"/>
        <v>4300</v>
      </c>
      <c r="B69">
        <v>93.782499999999999</v>
      </c>
      <c r="C69">
        <v>56.4893</v>
      </c>
      <c r="D69">
        <v>0.240448</v>
      </c>
    </row>
    <row r="70" spans="1:4" x14ac:dyDescent="0.3">
      <c r="A70" s="1">
        <f t="shared" si="1"/>
        <v>4350</v>
      </c>
      <c r="B70">
        <v>93.3292</v>
      </c>
      <c r="C70">
        <v>56.926299999999998</v>
      </c>
      <c r="D70">
        <v>0.241286</v>
      </c>
    </row>
    <row r="71" spans="1:4" x14ac:dyDescent="0.3">
      <c r="A71" s="1">
        <f t="shared" si="1"/>
        <v>4400</v>
      </c>
      <c r="B71">
        <v>92.909300000000002</v>
      </c>
      <c r="C71">
        <v>57.416800000000002</v>
      </c>
      <c r="D71">
        <v>0.24157600000000001</v>
      </c>
    </row>
    <row r="72" spans="1:4" x14ac:dyDescent="0.3">
      <c r="A72" s="1">
        <f t="shared" si="1"/>
        <v>4450</v>
      </c>
      <c r="B72">
        <v>92.481700000000004</v>
      </c>
      <c r="C72">
        <v>57.915700000000001</v>
      </c>
      <c r="D72">
        <v>0.24145</v>
      </c>
    </row>
    <row r="73" spans="1:4" x14ac:dyDescent="0.3">
      <c r="A73" s="1">
        <f t="shared" si="1"/>
        <v>4500</v>
      </c>
      <c r="B73">
        <v>91.997699999999995</v>
      </c>
      <c r="C73">
        <v>58.317500000000003</v>
      </c>
      <c r="D73">
        <v>0.24205699999999999</v>
      </c>
    </row>
    <row r="74" spans="1:4" x14ac:dyDescent="0.3">
      <c r="A74" s="1">
        <f t="shared" si="1"/>
        <v>4550</v>
      </c>
      <c r="B74">
        <v>91.432299999999998</v>
      </c>
      <c r="C74">
        <v>58.671599999999998</v>
      </c>
      <c r="D74">
        <v>0.24256900000000001</v>
      </c>
    </row>
    <row r="75" spans="1:4" x14ac:dyDescent="0.3">
      <c r="A75" s="1">
        <f t="shared" si="1"/>
        <v>4600</v>
      </c>
      <c r="B75">
        <v>90.756100000000004</v>
      </c>
      <c r="C75">
        <v>58.890999999999998</v>
      </c>
      <c r="D75">
        <v>0.24331800000000001</v>
      </c>
    </row>
    <row r="76" spans="1:4" x14ac:dyDescent="0.3">
      <c r="A76" s="1">
        <f t="shared" si="1"/>
        <v>4650</v>
      </c>
      <c r="B76">
        <v>89.962999999999994</v>
      </c>
      <c r="C76">
        <v>58.993200000000002</v>
      </c>
      <c r="D76">
        <v>0.24417800000000001</v>
      </c>
    </row>
    <row r="77" spans="1:4" x14ac:dyDescent="0.3">
      <c r="A77" s="1">
        <f t="shared" si="1"/>
        <v>4700</v>
      </c>
      <c r="B77">
        <v>89.059799999999996</v>
      </c>
      <c r="C77">
        <v>59.01</v>
      </c>
      <c r="D77">
        <v>0.245224</v>
      </c>
    </row>
    <row r="78" spans="1:4" x14ac:dyDescent="0.3">
      <c r="A78" s="1">
        <f t="shared" si="1"/>
        <v>4750</v>
      </c>
      <c r="B78">
        <v>88.053799999999995</v>
      </c>
      <c r="C78">
        <v>58.924500000000002</v>
      </c>
      <c r="D78">
        <v>0.24702299999999999</v>
      </c>
    </row>
    <row r="79" spans="1:4" x14ac:dyDescent="0.3">
      <c r="A79" s="1">
        <f t="shared" si="1"/>
        <v>4800</v>
      </c>
      <c r="B79">
        <v>86.960999999999999</v>
      </c>
      <c r="C79">
        <v>58.737900000000003</v>
      </c>
      <c r="D79">
        <v>0.24871499999999999</v>
      </c>
    </row>
    <row r="80" spans="1:4" x14ac:dyDescent="0.3">
      <c r="A80" s="1">
        <f t="shared" si="1"/>
        <v>4850</v>
      </c>
      <c r="B80">
        <v>85.808199999999999</v>
      </c>
      <c r="C80">
        <v>58.479700000000001</v>
      </c>
      <c r="D80">
        <v>0.250747</v>
      </c>
    </row>
    <row r="81" spans="1:4" x14ac:dyDescent="0.3">
      <c r="A81" s="1">
        <f t="shared" si="1"/>
        <v>4900</v>
      </c>
      <c r="B81">
        <v>84.628399999999999</v>
      </c>
      <c r="C81">
        <v>58.2241</v>
      </c>
      <c r="D81">
        <v>0.25282700000000002</v>
      </c>
    </row>
    <row r="82" spans="1:4" x14ac:dyDescent="0.3">
      <c r="A82" s="1">
        <f t="shared" si="1"/>
        <v>4950</v>
      </c>
      <c r="B82">
        <v>83.439599999999999</v>
      </c>
      <c r="C82">
        <v>57.993299999999998</v>
      </c>
      <c r="D82">
        <v>0.25457800000000003</v>
      </c>
    </row>
    <row r="83" spans="1:4" x14ac:dyDescent="0.3">
      <c r="A83" s="1">
        <f t="shared" si="1"/>
        <v>5000</v>
      </c>
      <c r="B83">
        <v>82.241399999999999</v>
      </c>
      <c r="C83">
        <v>57.742800000000003</v>
      </c>
      <c r="D83">
        <v>0.256274</v>
      </c>
    </row>
    <row r="84" spans="1:4" x14ac:dyDescent="0.3">
      <c r="A84" s="1">
        <f t="shared" si="1"/>
        <v>5050</v>
      </c>
      <c r="B84">
        <v>81.031800000000004</v>
      </c>
      <c r="C84">
        <v>57.406199999999998</v>
      </c>
      <c r="D84">
        <v>0.258407</v>
      </c>
    </row>
    <row r="85" spans="1:4" x14ac:dyDescent="0.3">
      <c r="A85" s="1">
        <f t="shared" si="1"/>
        <v>5100</v>
      </c>
      <c r="B85">
        <v>79.831800000000001</v>
      </c>
      <c r="C85">
        <v>57.043799999999997</v>
      </c>
      <c r="D85">
        <v>0.26057799999999998</v>
      </c>
    </row>
    <row r="86" spans="1:4" x14ac:dyDescent="0.3">
      <c r="A86" s="1">
        <f t="shared" si="1"/>
        <v>5150</v>
      </c>
      <c r="B86">
        <v>78.668099999999995</v>
      </c>
      <c r="C86">
        <v>56.696300000000001</v>
      </c>
      <c r="D86">
        <v>0.26292399999999999</v>
      </c>
    </row>
    <row r="87" spans="1:4" x14ac:dyDescent="0.3">
      <c r="A87" s="1">
        <f t="shared" si="1"/>
        <v>5200</v>
      </c>
      <c r="B87">
        <v>77.564800000000005</v>
      </c>
      <c r="C87">
        <v>56.421700000000001</v>
      </c>
      <c r="D87">
        <v>0.26505600000000001</v>
      </c>
    </row>
    <row r="88" spans="1:4" x14ac:dyDescent="0.3">
      <c r="A88" s="1">
        <f t="shared" si="1"/>
        <v>5250</v>
      </c>
      <c r="B88">
        <v>76.528899999999993</v>
      </c>
      <c r="C88">
        <v>56.119500000000002</v>
      </c>
      <c r="D88">
        <v>0.266731</v>
      </c>
    </row>
    <row r="89" spans="1:4" x14ac:dyDescent="0.3">
      <c r="A89" s="1">
        <f t="shared" si="1"/>
        <v>5300</v>
      </c>
      <c r="B89">
        <v>75.588499999999996</v>
      </c>
      <c r="C89">
        <v>55.88</v>
      </c>
      <c r="D89">
        <v>0.26864700000000002</v>
      </c>
    </row>
    <row r="90" spans="1:4" x14ac:dyDescent="0.3">
      <c r="A90" s="1">
        <f t="shared" si="1"/>
        <v>5350</v>
      </c>
      <c r="B90">
        <v>74.767700000000005</v>
      </c>
      <c r="C90">
        <v>55.714300000000001</v>
      </c>
      <c r="D90">
        <v>0.27069100000000001</v>
      </c>
    </row>
    <row r="91" spans="1:4" x14ac:dyDescent="0.3">
      <c r="A91" s="1">
        <f t="shared" si="1"/>
        <v>5400</v>
      </c>
      <c r="B91">
        <v>74.087599999999995</v>
      </c>
      <c r="C91">
        <v>55.642800000000001</v>
      </c>
      <c r="D91">
        <v>0.274036</v>
      </c>
    </row>
    <row r="92" spans="1:4" x14ac:dyDescent="0.3">
      <c r="A92" s="1">
        <f t="shared" si="1"/>
        <v>5450</v>
      </c>
      <c r="B92">
        <v>73.561899999999994</v>
      </c>
      <c r="C92">
        <v>55.665999999999997</v>
      </c>
      <c r="D92">
        <v>0.27693099999999998</v>
      </c>
    </row>
    <row r="93" spans="1:4" x14ac:dyDescent="0.3">
      <c r="A93" s="1">
        <f t="shared" si="1"/>
        <v>5500</v>
      </c>
      <c r="B93">
        <v>73.194299999999998</v>
      </c>
      <c r="C93">
        <v>55.761200000000002</v>
      </c>
      <c r="D93">
        <v>0.27896900000000002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DB2659-A537-4F56-BCA1-5378162B9427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3DED18E0-511C-414D-BEEF-BE5E9C6DAA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802D45-A70B-421F-AFE5-CCC1538239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GrE HnD BsC</vt:lpstr>
      <vt:lpstr>Smoothed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Lily Yallop (2400645)</cp:lastModifiedBy>
  <cp:revision/>
  <dcterms:created xsi:type="dcterms:W3CDTF">2019-10-18T15:00:30Z</dcterms:created>
  <dcterms:modified xsi:type="dcterms:W3CDTF">2025-03-27T17:07:51Z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</Properties>
</file>