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nsolidated Cash Flow" sheetId="1" state="visible" r:id="rId3"/>
    <sheet name="Notes &amp; Sources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<sst xmlns="http://schemas.openxmlformats.org/spreadsheetml/2006/main" count="98" uniqueCount="94">
  <si>
    <t xml:space="preserve">NTPC Limited – Consolidated Statement of Cash Flows, FY2022 to FY2026 (years ended 31 March)</t>
  </si>
  <si>
    <t xml:space="preserve">₹ Crore; year ended 31 March. Blue = figures transcribed from annual reports; black = formulas. See 'Notes &amp; Sources'.</t>
  </si>
  <si>
    <t xml:space="preserve">Particulars</t>
  </si>
  <si>
    <t xml:space="preserve">FY2022</t>
  </si>
  <si>
    <t xml:space="preserve">FY2023</t>
  </si>
  <si>
    <t xml:space="preserve">FY2024</t>
  </si>
  <si>
    <t xml:space="preserve">FY2025</t>
  </si>
  <si>
    <t xml:space="preserve">FY2026</t>
  </si>
  <si>
    <t xml:space="preserve">A. CASH FLOW FROM OPERATING ACTIVITIES</t>
  </si>
  <si>
    <t xml:space="preserve">Profit before tax and regulatory deferral account balances</t>
  </si>
  <si>
    <t xml:space="preserve">Add: Net movements in regulatory deferral account balances (net of tax)</t>
  </si>
  <si>
    <t xml:space="preserve">Add: Tax on net movements in regulatory deferral account balances</t>
  </si>
  <si>
    <t xml:space="preserve">Profit before tax including movement in regulatory deferral account balances</t>
  </si>
  <si>
    <t xml:space="preserve">Adjustments for:</t>
  </si>
  <si>
    <t xml:space="preserve">Depreciation, amortisation and impairment expense</t>
  </si>
  <si>
    <t xml:space="preserve">Provisions</t>
  </si>
  <si>
    <t xml:space="preserve">Share of net profits of joint ventures (equity method)</t>
  </si>
  <si>
    <t xml:space="preserve">On account of government grants</t>
  </si>
  <si>
    <t xml:space="preserve">Deferred foreign currency fluctuation asset</t>
  </si>
  <si>
    <t xml:space="preserve">Deferred income from foreign currency fluctuation</t>
  </si>
  <si>
    <t xml:space="preserve">Regulatory deferral account debit balances</t>
  </si>
  <si>
    <t xml:space="preserve">Fly ash utilisation reserve fund</t>
  </si>
  <si>
    <t xml:space="preserve">Finance costs</t>
  </si>
  <si>
    <t xml:space="preserve">Unwinding of discount on vendor liabilities / discounting of trade receivable</t>
  </si>
  <si>
    <t xml:space="preserve">Loss on fair valuation of non-current trade receivables at amortised cost</t>
  </si>
  <si>
    <t xml:space="preserve">Interest income / Late payment surcharge / Income (gain) on investments</t>
  </si>
  <si>
    <t xml:space="preserve">Dividend income</t>
  </si>
  <si>
    <t xml:space="preserve">Provisions written back</t>
  </si>
  <si>
    <t xml:space="preserve">Gain on option contract / hedging</t>
  </si>
  <si>
    <t xml:space="preserve">Other non cash miscellaneous income</t>
  </si>
  <si>
    <t xml:space="preserve">Profit on de-recognition of property, plant and equipment</t>
  </si>
  <si>
    <t xml:space="preserve">Loss on de-recognition of property, plant and equipment</t>
  </si>
  <si>
    <t xml:space="preserve">Total adjustments</t>
  </si>
  <si>
    <t xml:space="preserve">Operating profit before working capital changes</t>
  </si>
  <si>
    <t xml:space="preserve">Working capital adjustments for:</t>
  </si>
  <si>
    <t xml:space="preserve">Trade receivables</t>
  </si>
  <si>
    <t xml:space="preserve">Inventories</t>
  </si>
  <si>
    <t xml:space="preserve">Trade payables, provisions, other financial liabilities and other liabilities</t>
  </si>
  <si>
    <t xml:space="preserve">Loans, other financial assets and other assets</t>
  </si>
  <si>
    <t xml:space="preserve">Total working capital changes</t>
  </si>
  <si>
    <t xml:space="preserve">Cash generated from operations</t>
  </si>
  <si>
    <t xml:space="preserve">Income taxes (paid) / refunded</t>
  </si>
  <si>
    <t xml:space="preserve">Net cash from / (used in) operating activities – A</t>
  </si>
  <si>
    <t xml:space="preserve">B. CASH FLOW FROM INVESTING ACTIVITIES</t>
  </si>
  <si>
    <t xml:space="preserve">Purchase of property, plant and equipment &amp; intangible assets</t>
  </si>
  <si>
    <t xml:space="preserve">Proceeds / disposal of property, plant and equipment &amp; intangible assets</t>
  </si>
  <si>
    <t xml:space="preserve">Proceeds / investment in mutual funds</t>
  </si>
  <si>
    <t xml:space="preserve">Redemption of non-convertible debentures</t>
  </si>
  <si>
    <t xml:space="preserve">Investment in joint venture companies (net)</t>
  </si>
  <si>
    <t xml:space="preserve">Interest income / Late payment surcharge / Income on investments received</t>
  </si>
  <si>
    <t xml:space="preserve">Government grant received</t>
  </si>
  <si>
    <t xml:space="preserve">Dividend received from other investments</t>
  </si>
  <si>
    <t xml:space="preserve">Income tax paid on income from investing activities</t>
  </si>
  <si>
    <t xml:space="preserve">Bank balances other than cash and cash equivalents</t>
  </si>
  <si>
    <t xml:space="preserve">Net cash from / (used in) investing activities – B</t>
  </si>
  <si>
    <t xml:space="preserve">C. CASH FLOW FROM FINANCING ACTIVITIES</t>
  </si>
  <si>
    <t xml:space="preserve">Proceeds from non-current borrowings</t>
  </si>
  <si>
    <t xml:space="preserve">Repayment of non-current borrowings</t>
  </si>
  <si>
    <t xml:space="preserve">Proceeds / (repayments) of current borrowings (net)</t>
  </si>
  <si>
    <t xml:space="preserve">Proceeds from securities premium (net of expenses)</t>
  </si>
  <si>
    <t xml:space="preserve">Payment of lease liabilities</t>
  </si>
  <si>
    <t xml:space="preserve">Interest paid</t>
  </si>
  <si>
    <t xml:space="preserve">Dividend paid</t>
  </si>
  <si>
    <t xml:space="preserve">Net cash from / (used in) financing activities – C</t>
  </si>
  <si>
    <t xml:space="preserve">Net increase / (decrease) in cash and cash equivalents (A+B+C)</t>
  </si>
  <si>
    <t xml:space="preserve">Cash and cash equivalents at the beginning of the year</t>
  </si>
  <si>
    <t xml:space="preserve">Cash and cash equivalents at the end of the year</t>
  </si>
  <si>
    <t xml:space="preserve">CHECKS AGAINST FIGURES AS PRINTED IN THE REPORTS (difference should be 0.00)</t>
  </si>
  <si>
    <t xml:space="preserve">Net cash from operating activities – A, as reported</t>
  </si>
  <si>
    <t xml:space="preserve">   Difference (computed – reported)</t>
  </si>
  <si>
    <t xml:space="preserve">Net cash from investing activities – B, as reported</t>
  </si>
  <si>
    <t xml:space="preserve">Net cash from financing activities – C, as reported</t>
  </si>
  <si>
    <t xml:space="preserve">Closing cash and cash equivalents, as reported</t>
  </si>
  <si>
    <t xml:space="preserve">Opening cash = prior-year closing cash?</t>
  </si>
  <si>
    <t xml:space="preserve">Sources (all consolidated statements, ₹ Crore, Ind AS 7 indirect method):</t>
  </si>
  <si>
    <t xml:space="preserve">• FY2021-22: comparative column of the Consolidated Statement of Cash Flows, Integrated Annual Report 2022-23 (PDF pp. 484-485; report pp. 482-483). Not restated in the later reports supplied.</t>
  </si>
  <si>
    <t xml:space="preserve">• FY2022-23: comparative column of Integrated Annual Report 2023-24 (PDF p. 240; report p. 477 and p. 478) – the RESTATED figures (see below).</t>
  </si>
  <si>
    <t xml:space="preserve">• FY2023-24: current-year column of Integrated Annual Report 2023-24 (same pages).</t>
  </si>
  <si>
    <t xml:space="preserve">• FY2024-25: comparative column of Integrated Annual Report 2025-26 (PDF p. 186; report pp. 368-369).</t>
  </si>
  <si>
    <t xml:space="preserve">• FY2025-26: current-year column of Integrated Annual Report 2025-26 (same pages).</t>
  </si>
  <si>
    <t xml:space="preserve">Choices made:</t>
  </si>
  <si>
    <t xml:space="preserve">• Each year uses the latest version available in the reports you supplied. FY2022-23 therefore follows the restated comparatives in the 2023-24 report; FY2023-24 and FY2021-22 are as first/last printed in the supplied reports (the 2024-25 report was not supplied, so any later restatement of FY2023-24 could not be checked).</t>
  </si>
  <si>
    <t xml:space="preserve">• Line items differ slightly between years; the sheet shows the union of all lines, with '-' where a line did not exist that year.</t>
  </si>
  <si>
    <t xml:space="preserve">• Subtotals and the closing cash balance are formulas; the check block at the bottom compares them with the totals printed in the reports (all differences are 0.00).</t>
  </si>
  <si>
    <t xml:space="preserve">FY2022-23 – as originally reported (2022-23 report) vs restated (2023-24 report), ₹ Crore:</t>
  </si>
  <si>
    <t xml:space="preserve">  Trade receivables (working capital): (3,256.07) → 3,806.23</t>
  </si>
  <si>
    <t xml:space="preserve">  Loans, other financial assets and other assets: (3,845.21) → (3,807.28)</t>
  </si>
  <si>
    <t xml:space="preserve">  Net cash from operating activities – A: 40,051.55 → 47,151.78</t>
  </si>
  <si>
    <t xml:space="preserve">  Investment in joint venture companies (net): (857.25) → (920.18);  Redemption of NCDs: not shown → 25.00</t>
  </si>
  <si>
    <t xml:space="preserve">  Net cash from investing activities – B: (26,107.20) → (26,145.13)</t>
  </si>
  <si>
    <t xml:space="preserve">  Proceeds/(repayments) of current borrowings (net): 4,343.48 → (2,718.82)  (bills discounted now shown within it)</t>
  </si>
  <si>
    <t xml:space="preserve">  Net cash from financing activities – C: (14,154.47) → (21,216.77)</t>
  </si>
  <si>
    <t xml:space="preserve">  Net change in cash: (210.12) in both versions; closing cash 465.65 in both.</t>
  </si>
  <si>
    <t xml:space="preserve">Prepared from the supplied NTPC annual reports; AI-assisted extraction – spot-check against the PDFs before formal submission.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</si>
</sst>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;\(#,##0.00\);\-"/>
  </numFmts>
  <fonts count="11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3"/>
      <name val="Arial"/>
      <family val="0"/>
      <charset val="1"/>
    </font>
    <font>
      <i val="true"/>
      <sz val="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10"/>
      <name val="Arial"/>
      <family val="0"/>
      <charset val="1"/>
    </font>
    <font>
      <sz val="10"/>
      <color rgb="FF0000FF"/>
      <name val="Arial"/>
      <family val="0"/>
      <charset val="1"/>
    </font>
    <font>
      <i val="true"/>
      <sz val="10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D9E1F2"/>
        <bgColor rgb="FFF2F2F2"/>
      </patternFill>
    </fill>
    <fill>
      <patternFill patternType="solid">
        <fgColor rgb="FFF2F2F2"/>
        <bgColor rgb="FFFF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center" textRotation="0" wrapText="true" indent="1" shrinkToFit="false"/>
      <protection locked="true" hidden="false"/>
    </xf>
    <xf numFmtId="165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78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78"/>
    <col collapsed="false" customWidth="true" hidden="false" outlineLevel="0" max="6" min="2" style="0" width="15"/>
  </cols>
  <sheetData>
    <row r="1" customFormat="false" ht="16.15" hidden="false" customHeight="fals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4" customFormat="false" ht="15" hidden="false" customHeight="false" outlineLevel="0" collapsed="false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</row>
    <row r="5" customFormat="false" ht="15" hidden="false" customHeight="false" outlineLevel="0" collapsed="false">
      <c r="A5" s="5" t="s">
        <v>8</v>
      </c>
      <c r="B5" s="6"/>
      <c r="C5" s="6"/>
      <c r="D5" s="6"/>
      <c r="E5" s="6"/>
      <c r="F5" s="6"/>
    </row>
    <row r="6" customFormat="false" ht="15" hidden="false" customHeight="false" outlineLevel="0" collapsed="false">
      <c r="A6" s="7" t="s">
        <v>9</v>
      </c>
      <c r="B6" s="8" t="n">
        <v>20520.91</v>
      </c>
      <c r="C6" s="8" t="n">
        <v>24330.59</v>
      </c>
      <c r="D6" s="8" t="n">
        <v>27141.45</v>
      </c>
      <c r="E6" s="8" t="n">
        <v>28496.41</v>
      </c>
      <c r="F6" s="8" t="n">
        <v>27133.56</v>
      </c>
    </row>
    <row r="7" customFormat="false" ht="15" hidden="false" customHeight="false" outlineLevel="0" collapsed="false">
      <c r="A7" s="7" t="s">
        <v>10</v>
      </c>
      <c r="B7" s="8" t="n">
        <v>1486.48</v>
      </c>
      <c r="C7" s="8" t="n">
        <v>-413.12</v>
      </c>
      <c r="D7" s="8" t="n">
        <v>1000.2</v>
      </c>
      <c r="E7" s="8" t="n">
        <v>3701.92</v>
      </c>
      <c r="F7" s="8" t="n">
        <v>-2464.22</v>
      </c>
    </row>
    <row r="8" customFormat="false" ht="15" hidden="false" customHeight="false" outlineLevel="0" collapsed="false">
      <c r="A8" s="7" t="s">
        <v>11</v>
      </c>
      <c r="B8" s="8" t="n">
        <v>303.99</v>
      </c>
      <c r="C8" s="8" t="n">
        <v>-92.68</v>
      </c>
      <c r="D8" s="8" t="n">
        <v>214.19</v>
      </c>
      <c r="E8" s="8" t="n">
        <v>792.67</v>
      </c>
      <c r="F8" s="8" t="n">
        <v>-540.97</v>
      </c>
    </row>
    <row r="9" customFormat="false" ht="15" hidden="false" customHeight="false" outlineLevel="0" collapsed="false">
      <c r="A9" s="9" t="s">
        <v>12</v>
      </c>
      <c r="B9" s="10" t="n">
        <f aca="false">SUM(B6:B8)</f>
        <v>22311.38</v>
      </c>
      <c r="C9" s="10" t="n">
        <f aca="false">SUM(C6:C8)</f>
        <v>23824.79</v>
      </c>
      <c r="D9" s="10" t="n">
        <f aca="false">SUM(D6:D8)</f>
        <v>28355.84</v>
      </c>
      <c r="E9" s="10" t="n">
        <f aca="false">SUM(E6:E8)</f>
        <v>32991</v>
      </c>
      <c r="F9" s="10" t="n">
        <f aca="false">SUM(F6:F8)</f>
        <v>24128.37</v>
      </c>
    </row>
    <row r="10" customFormat="false" ht="15" hidden="false" customHeight="false" outlineLevel="0" collapsed="false">
      <c r="A10" s="11" t="s">
        <v>13</v>
      </c>
    </row>
    <row r="11" customFormat="false" ht="15" hidden="false" customHeight="false" outlineLevel="0" collapsed="false">
      <c r="A11" s="7" t="s">
        <v>14</v>
      </c>
      <c r="B11" s="8" t="n">
        <v>13787.83</v>
      </c>
      <c r="C11" s="8" t="n">
        <v>14792.27</v>
      </c>
      <c r="D11" s="8" t="n">
        <v>16203.63</v>
      </c>
      <c r="E11" s="8" t="n">
        <v>17401.19</v>
      </c>
      <c r="F11" s="8" t="n">
        <v>19629.33</v>
      </c>
    </row>
    <row r="12" customFormat="false" ht="15" hidden="false" customHeight="false" outlineLevel="0" collapsed="false">
      <c r="A12" s="7" t="s">
        <v>15</v>
      </c>
      <c r="B12" s="8" t="n">
        <v>407.63</v>
      </c>
      <c r="C12" s="8" t="n">
        <v>753.86</v>
      </c>
      <c r="D12" s="8" t="n">
        <v>864.55</v>
      </c>
      <c r="E12" s="8" t="n">
        <v>581.79</v>
      </c>
      <c r="F12" s="8" t="n">
        <v>1106.84</v>
      </c>
    </row>
    <row r="13" customFormat="false" ht="15" hidden="false" customHeight="false" outlineLevel="0" collapsed="false">
      <c r="A13" s="7" t="s">
        <v>16</v>
      </c>
      <c r="B13" s="8" t="n">
        <v>-1020.13</v>
      </c>
      <c r="C13" s="8" t="n">
        <v>-779.77</v>
      </c>
      <c r="D13" s="8" t="n">
        <v>-1635.6</v>
      </c>
      <c r="E13" s="8" t="n">
        <v>-2213.71</v>
      </c>
      <c r="F13" s="8" t="n">
        <v>-2864.1</v>
      </c>
    </row>
    <row r="14" customFormat="false" ht="15" hidden="false" customHeight="false" outlineLevel="0" collapsed="false">
      <c r="A14" s="7" t="s">
        <v>17</v>
      </c>
      <c r="B14" s="8" t="n">
        <v>-109.5</v>
      </c>
      <c r="C14" s="8" t="n">
        <v>668.76</v>
      </c>
      <c r="D14" s="8" t="n">
        <v>214.33</v>
      </c>
      <c r="E14" s="8" t="n">
        <v>-122.69</v>
      </c>
      <c r="F14" s="8" t="n">
        <v>-147.83</v>
      </c>
    </row>
    <row r="15" customFormat="false" ht="15" hidden="false" customHeight="false" outlineLevel="0" collapsed="false">
      <c r="A15" s="7" t="s">
        <v>18</v>
      </c>
      <c r="B15" s="8" t="n">
        <v>416.75</v>
      </c>
      <c r="C15" s="8" t="n">
        <v>-84.69</v>
      </c>
      <c r="D15" s="8" t="n">
        <v>78.84</v>
      </c>
      <c r="E15" s="8" t="n">
        <v>576.02</v>
      </c>
      <c r="F15" s="8" t="n">
        <v>610.9</v>
      </c>
    </row>
    <row r="16" customFormat="false" ht="15" hidden="false" customHeight="false" outlineLevel="0" collapsed="false">
      <c r="A16" s="7" t="s">
        <v>19</v>
      </c>
      <c r="B16" s="8" t="n">
        <v>224.94</v>
      </c>
      <c r="C16" s="8" t="n">
        <v>948.27</v>
      </c>
      <c r="D16" s="8" t="n">
        <v>14.72</v>
      </c>
      <c r="E16" s="8" t="n">
        <v>173.77</v>
      </c>
      <c r="F16" s="8" t="n">
        <v>259.66</v>
      </c>
    </row>
    <row r="17" customFormat="false" ht="15" hidden="false" customHeight="false" outlineLevel="0" collapsed="false">
      <c r="A17" s="7" t="s">
        <v>20</v>
      </c>
      <c r="B17" s="8" t="n">
        <v>-1790.47</v>
      </c>
      <c r="C17" s="8" t="n">
        <v>505.8</v>
      </c>
      <c r="D17" s="8" t="n">
        <v>-1214.39</v>
      </c>
      <c r="E17" s="8" t="n">
        <v>-4494.59</v>
      </c>
      <c r="F17" s="8" t="n">
        <v>3005.19</v>
      </c>
    </row>
    <row r="18" customFormat="false" ht="15" hidden="false" customHeight="false" outlineLevel="0" collapsed="false">
      <c r="A18" s="7" t="s">
        <v>21</v>
      </c>
      <c r="B18" s="8" t="n">
        <v>-19.71</v>
      </c>
      <c r="C18" s="8" t="n">
        <v>143.38</v>
      </c>
      <c r="D18" s="8" t="n">
        <v>175.82</v>
      </c>
      <c r="E18" s="8" t="n">
        <v>304.61</v>
      </c>
      <c r="F18" s="8" t="n">
        <v>-764.15</v>
      </c>
    </row>
    <row r="19" customFormat="false" ht="15" hidden="false" customHeight="false" outlineLevel="0" collapsed="false">
      <c r="A19" s="7" t="s">
        <v>22</v>
      </c>
      <c r="B19" s="8" t="n">
        <v>9238.86</v>
      </c>
      <c r="C19" s="8" t="n">
        <v>11092.08</v>
      </c>
      <c r="D19" s="8" t="n">
        <v>11954.79</v>
      </c>
      <c r="E19" s="8" t="n">
        <v>13047.74</v>
      </c>
      <c r="F19" s="8" t="n">
        <v>13652.75</v>
      </c>
    </row>
    <row r="20" customFormat="false" ht="15" hidden="false" customHeight="false" outlineLevel="0" collapsed="false">
      <c r="A20" s="7" t="s">
        <v>23</v>
      </c>
      <c r="B20" s="8" t="n">
        <v>77.12</v>
      </c>
      <c r="C20" s="8" t="n">
        <v>63.98</v>
      </c>
      <c r="D20" s="8" t="n">
        <v>93.42</v>
      </c>
      <c r="E20" s="8" t="n">
        <v>120.33</v>
      </c>
      <c r="F20" s="8" t="n">
        <v>148.14</v>
      </c>
    </row>
    <row r="21" customFormat="false" ht="15" hidden="false" customHeight="false" outlineLevel="0" collapsed="false">
      <c r="A21" s="7" t="s">
        <v>24</v>
      </c>
      <c r="B21" s="8" t="n">
        <v>0</v>
      </c>
      <c r="C21" s="8" t="n">
        <v>0</v>
      </c>
      <c r="D21" s="8" t="n">
        <v>0</v>
      </c>
      <c r="E21" s="8" t="n">
        <v>0</v>
      </c>
      <c r="F21" s="8" t="n">
        <v>89.9</v>
      </c>
    </row>
    <row r="22" customFormat="false" ht="15" hidden="false" customHeight="false" outlineLevel="0" collapsed="false">
      <c r="A22" s="7" t="s">
        <v>25</v>
      </c>
      <c r="B22" s="8" t="n">
        <v>-1292.3</v>
      </c>
      <c r="C22" s="8" t="n">
        <v>-918.04</v>
      </c>
      <c r="D22" s="8" t="n">
        <v>-961.91</v>
      </c>
      <c r="E22" s="8" t="n">
        <v>-958.54</v>
      </c>
      <c r="F22" s="8" t="n">
        <v>-1071.62</v>
      </c>
    </row>
    <row r="23" customFormat="false" ht="15" hidden="false" customHeight="false" outlineLevel="0" collapsed="false">
      <c r="A23" s="7" t="s">
        <v>26</v>
      </c>
      <c r="B23" s="8" t="n">
        <v>-9</v>
      </c>
      <c r="C23" s="8" t="n">
        <v>-6.96</v>
      </c>
      <c r="D23" s="8" t="n">
        <v>-9.36</v>
      </c>
      <c r="E23" s="8" t="n">
        <v>-9.8</v>
      </c>
      <c r="F23" s="8" t="n">
        <v>-18.14</v>
      </c>
    </row>
    <row r="24" customFormat="false" ht="15" hidden="false" customHeight="false" outlineLevel="0" collapsed="false">
      <c r="A24" s="7" t="s">
        <v>27</v>
      </c>
      <c r="B24" s="8" t="n">
        <v>-378.01</v>
      </c>
      <c r="C24" s="8" t="n">
        <v>-368.3</v>
      </c>
      <c r="D24" s="8" t="n">
        <v>-560.73</v>
      </c>
      <c r="E24" s="8" t="n">
        <v>-619.07</v>
      </c>
      <c r="F24" s="8" t="n">
        <v>-208</v>
      </c>
    </row>
    <row r="25" customFormat="false" ht="15" hidden="false" customHeight="false" outlineLevel="0" collapsed="false">
      <c r="A25" s="7" t="s">
        <v>28</v>
      </c>
      <c r="B25" s="8" t="n">
        <v>0</v>
      </c>
      <c r="C25" s="8" t="n">
        <v>0</v>
      </c>
      <c r="D25" s="8" t="n">
        <v>0</v>
      </c>
      <c r="E25" s="8" t="n">
        <v>-1.35</v>
      </c>
      <c r="F25" s="8" t="n">
        <v>-11.05</v>
      </c>
    </row>
    <row r="26" customFormat="false" ht="15" hidden="false" customHeight="false" outlineLevel="0" collapsed="false">
      <c r="A26" s="7" t="s">
        <v>29</v>
      </c>
      <c r="B26" s="8" t="n">
        <v>0</v>
      </c>
      <c r="C26" s="8" t="n">
        <v>0</v>
      </c>
      <c r="D26" s="8" t="n">
        <v>0</v>
      </c>
      <c r="E26" s="8" t="n">
        <v>-187.97</v>
      </c>
      <c r="F26" s="8" t="n">
        <v>-33.18</v>
      </c>
    </row>
    <row r="27" customFormat="false" ht="15" hidden="false" customHeight="false" outlineLevel="0" collapsed="false">
      <c r="A27" s="7" t="s">
        <v>30</v>
      </c>
      <c r="B27" s="8" t="n">
        <v>-6.27</v>
      </c>
      <c r="C27" s="8" t="n">
        <v>-31.8</v>
      </c>
      <c r="D27" s="8" t="n">
        <v>-30.37</v>
      </c>
      <c r="E27" s="8" t="n">
        <v>-36.48</v>
      </c>
      <c r="F27" s="8" t="n">
        <v>-5.19</v>
      </c>
    </row>
    <row r="28" customFormat="false" ht="15" hidden="false" customHeight="false" outlineLevel="0" collapsed="false">
      <c r="A28" s="7" t="s">
        <v>31</v>
      </c>
      <c r="B28" s="8" t="n">
        <v>108.06</v>
      </c>
      <c r="C28" s="8" t="n">
        <v>168.55</v>
      </c>
      <c r="D28" s="8" t="n">
        <v>220.67</v>
      </c>
      <c r="E28" s="8" t="n">
        <v>219.53</v>
      </c>
      <c r="F28" s="8" t="n">
        <v>256.18</v>
      </c>
    </row>
    <row r="29" customFormat="false" ht="15" hidden="false" customHeight="false" outlineLevel="0" collapsed="false">
      <c r="A29" s="9" t="s">
        <v>32</v>
      </c>
      <c r="B29" s="10" t="n">
        <f aca="false">SUM(B11:B28)</f>
        <v>19635.8</v>
      </c>
      <c r="C29" s="10" t="n">
        <f aca="false">SUM(C11:C28)</f>
        <v>26947.39</v>
      </c>
      <c r="D29" s="10" t="n">
        <f aca="false">SUM(D11:D28)</f>
        <v>25408.41</v>
      </c>
      <c r="E29" s="10" t="n">
        <f aca="false">SUM(E11:E28)</f>
        <v>23780.78</v>
      </c>
      <c r="F29" s="10" t="n">
        <f aca="false">SUM(F11:F28)</f>
        <v>33635.63</v>
      </c>
    </row>
    <row r="30" customFormat="false" ht="15" hidden="false" customHeight="false" outlineLevel="0" collapsed="false">
      <c r="A30" s="9" t="s">
        <v>33</v>
      </c>
      <c r="B30" s="10" t="n">
        <f aca="false">B9+B29</f>
        <v>41947.18</v>
      </c>
      <c r="C30" s="10" t="n">
        <f aca="false">C9+C29</f>
        <v>50772.18</v>
      </c>
      <c r="D30" s="10" t="n">
        <f aca="false">D9+D29</f>
        <v>53764.25</v>
      </c>
      <c r="E30" s="10" t="n">
        <f aca="false">E9+E29</f>
        <v>56771.78</v>
      </c>
      <c r="F30" s="10" t="n">
        <f aca="false">F9+F29</f>
        <v>57764</v>
      </c>
    </row>
    <row r="31" customFormat="false" ht="15" hidden="false" customHeight="false" outlineLevel="0" collapsed="false">
      <c r="A31" s="11" t="s">
        <v>34</v>
      </c>
    </row>
    <row r="32" customFormat="false" ht="15" hidden="false" customHeight="false" outlineLevel="0" collapsed="false">
      <c r="A32" s="7" t="s">
        <v>35</v>
      </c>
      <c r="B32" s="8" t="n">
        <v>199.73</v>
      </c>
      <c r="C32" s="8" t="n">
        <v>3806.23</v>
      </c>
      <c r="D32" s="8" t="n">
        <v>-1296.73</v>
      </c>
      <c r="E32" s="8" t="n">
        <v>-1976.89</v>
      </c>
      <c r="F32" s="8" t="n">
        <v>-2369.3</v>
      </c>
    </row>
    <row r="33" customFormat="false" ht="15" hidden="false" customHeight="false" outlineLevel="0" collapsed="false">
      <c r="A33" s="7" t="s">
        <v>36</v>
      </c>
      <c r="B33" s="8" t="n">
        <v>538.68</v>
      </c>
      <c r="C33" s="8" t="n">
        <v>-3004.98</v>
      </c>
      <c r="D33" s="8" t="n">
        <v>-2586.73</v>
      </c>
      <c r="E33" s="8" t="n">
        <v>676.88</v>
      </c>
      <c r="F33" s="8" t="n">
        <v>1482.1</v>
      </c>
    </row>
    <row r="34" customFormat="false" ht="15" hidden="false" customHeight="false" outlineLevel="0" collapsed="false">
      <c r="A34" s="7" t="s">
        <v>37</v>
      </c>
      <c r="B34" s="8" t="n">
        <v>3697.41</v>
      </c>
      <c r="C34" s="8" t="n">
        <v>3461.28</v>
      </c>
      <c r="D34" s="8" t="n">
        <v>-588.35</v>
      </c>
      <c r="E34" s="8" t="n">
        <v>2440.05</v>
      </c>
      <c r="F34" s="8" t="n">
        <v>482.31</v>
      </c>
    </row>
    <row r="35" customFormat="false" ht="15" hidden="false" customHeight="false" outlineLevel="0" collapsed="false">
      <c r="A35" s="7" t="s">
        <v>38</v>
      </c>
      <c r="B35" s="8" t="n">
        <v>-2521.72</v>
      </c>
      <c r="C35" s="8" t="n">
        <v>-3807.28</v>
      </c>
      <c r="D35" s="8" t="n">
        <v>-4864.99</v>
      </c>
      <c r="E35" s="8" t="n">
        <v>-3109.76</v>
      </c>
      <c r="F35" s="8" t="n">
        <v>-2873.08</v>
      </c>
    </row>
    <row r="36" customFormat="false" ht="15" hidden="false" customHeight="false" outlineLevel="0" collapsed="false">
      <c r="A36" s="9" t="s">
        <v>39</v>
      </c>
      <c r="B36" s="10" t="n">
        <f aca="false">SUM(B32:B35)</f>
        <v>1914.1</v>
      </c>
      <c r="C36" s="10" t="n">
        <f aca="false">SUM(C32:C35)</f>
        <v>455.25</v>
      </c>
      <c r="D36" s="10" t="n">
        <f aca="false">SUM(D32:D35)</f>
        <v>-9336.8</v>
      </c>
      <c r="E36" s="10" t="n">
        <f aca="false">SUM(E32:E35)</f>
        <v>-1969.72</v>
      </c>
      <c r="F36" s="10" t="n">
        <f aca="false">SUM(F32:F35)</f>
        <v>-3277.97</v>
      </c>
    </row>
    <row r="37" customFormat="false" ht="15" hidden="false" customHeight="false" outlineLevel="0" collapsed="false">
      <c r="A37" s="9" t="s">
        <v>40</v>
      </c>
      <c r="B37" s="10" t="n">
        <f aca="false">B30+B36</f>
        <v>43861.28</v>
      </c>
      <c r="C37" s="10" t="n">
        <f aca="false">C30+C36</f>
        <v>51227.43</v>
      </c>
      <c r="D37" s="10" t="n">
        <f aca="false">D30+D36</f>
        <v>44427.45</v>
      </c>
      <c r="E37" s="10" t="n">
        <f aca="false">E30+E36</f>
        <v>54802.06</v>
      </c>
      <c r="F37" s="10" t="n">
        <f aca="false">F30+F36</f>
        <v>54486.03</v>
      </c>
    </row>
    <row r="38" customFormat="false" ht="15" hidden="false" customHeight="false" outlineLevel="0" collapsed="false">
      <c r="A38" s="7" t="s">
        <v>41</v>
      </c>
      <c r="B38" s="8" t="n">
        <v>-2073.05</v>
      </c>
      <c r="C38" s="8" t="n">
        <v>-4075.65</v>
      </c>
      <c r="D38" s="8" t="n">
        <v>-3642.86</v>
      </c>
      <c r="E38" s="8" t="n">
        <v>-4314.22</v>
      </c>
      <c r="F38" s="8" t="n">
        <v>-3584.22</v>
      </c>
    </row>
    <row r="39" customFormat="false" ht="15" hidden="false" customHeight="false" outlineLevel="0" collapsed="false">
      <c r="A39" s="9" t="s">
        <v>42</v>
      </c>
      <c r="B39" s="10" t="n">
        <f aca="false">B37+B38</f>
        <v>41788.23</v>
      </c>
      <c r="C39" s="10" t="n">
        <f aca="false">C37+C38</f>
        <v>47151.78</v>
      </c>
      <c r="D39" s="10" t="n">
        <f aca="false">D37+D38</f>
        <v>40784.59</v>
      </c>
      <c r="E39" s="10" t="n">
        <f aca="false">E37+E38</f>
        <v>50487.84</v>
      </c>
      <c r="F39" s="10" t="n">
        <f aca="false">F37+F38</f>
        <v>50901.81</v>
      </c>
    </row>
    <row r="41" customFormat="false" ht="15" hidden="false" customHeight="false" outlineLevel="0" collapsed="false">
      <c r="A41" s="5" t="s">
        <v>43</v>
      </c>
      <c r="B41" s="6"/>
      <c r="C41" s="6"/>
      <c r="D41" s="6"/>
      <c r="E41" s="6"/>
      <c r="F41" s="6"/>
    </row>
    <row r="42" customFormat="false" ht="15" hidden="false" customHeight="false" outlineLevel="0" collapsed="false">
      <c r="A42" s="7" t="s">
        <v>44</v>
      </c>
      <c r="B42" s="8" t="n">
        <v>-24444.42</v>
      </c>
      <c r="C42" s="8" t="n">
        <v>-24818.52</v>
      </c>
      <c r="D42" s="8" t="n">
        <v>-30815.92</v>
      </c>
      <c r="E42" s="8" t="n">
        <v>-41335.25</v>
      </c>
      <c r="F42" s="8" t="n">
        <v>-44049.78</v>
      </c>
    </row>
    <row r="43" customFormat="false" ht="15" hidden="false" customHeight="false" outlineLevel="0" collapsed="false">
      <c r="A43" s="7" t="s">
        <v>45</v>
      </c>
      <c r="B43" s="8" t="n">
        <v>113.5</v>
      </c>
      <c r="C43" s="8" t="n">
        <v>98.29</v>
      </c>
      <c r="D43" s="8" t="n">
        <v>74.6</v>
      </c>
      <c r="E43" s="8" t="n">
        <v>278.32</v>
      </c>
      <c r="F43" s="8" t="n">
        <v>42.91</v>
      </c>
    </row>
    <row r="44" customFormat="false" ht="15" hidden="false" customHeight="false" outlineLevel="0" collapsed="false">
      <c r="A44" s="7" t="s">
        <v>46</v>
      </c>
      <c r="B44" s="8" t="n">
        <v>499.99</v>
      </c>
      <c r="C44" s="8" t="n">
        <v>0</v>
      </c>
      <c r="D44" s="8" t="n">
        <v>0</v>
      </c>
      <c r="E44" s="8" t="n">
        <v>0</v>
      </c>
      <c r="F44" s="8" t="n">
        <v>0</v>
      </c>
    </row>
    <row r="45" customFormat="false" ht="15" hidden="false" customHeight="false" outlineLevel="0" collapsed="false">
      <c r="A45" s="7" t="s">
        <v>47</v>
      </c>
      <c r="B45" s="8" t="n">
        <v>0</v>
      </c>
      <c r="C45" s="8" t="n">
        <v>25</v>
      </c>
      <c r="D45" s="8" t="n">
        <v>50</v>
      </c>
      <c r="E45" s="8" t="n">
        <v>50</v>
      </c>
      <c r="F45" s="8" t="n">
        <v>50</v>
      </c>
    </row>
    <row r="46" customFormat="false" ht="15" hidden="false" customHeight="false" outlineLevel="0" collapsed="false">
      <c r="A46" s="7" t="s">
        <v>48</v>
      </c>
      <c r="B46" s="8" t="n">
        <v>499.87</v>
      </c>
      <c r="C46" s="8" t="n">
        <v>-920.18</v>
      </c>
      <c r="D46" s="8" t="n">
        <v>-219.4</v>
      </c>
      <c r="E46" s="8" t="n">
        <v>-1789.89</v>
      </c>
      <c r="F46" s="8" t="n">
        <v>295.38</v>
      </c>
    </row>
    <row r="47" customFormat="false" ht="15" hidden="false" customHeight="false" outlineLevel="0" collapsed="false">
      <c r="A47" s="7" t="s">
        <v>49</v>
      </c>
      <c r="B47" s="8" t="n">
        <v>1325.77</v>
      </c>
      <c r="C47" s="8" t="n">
        <v>576.74</v>
      </c>
      <c r="D47" s="8" t="n">
        <v>630.98</v>
      </c>
      <c r="E47" s="8" t="n">
        <v>767.7</v>
      </c>
      <c r="F47" s="8" t="n">
        <v>932.51</v>
      </c>
    </row>
    <row r="48" customFormat="false" ht="15" hidden="false" customHeight="false" outlineLevel="0" collapsed="false">
      <c r="A48" s="7" t="s">
        <v>50</v>
      </c>
      <c r="B48" s="8" t="n">
        <v>0</v>
      </c>
      <c r="C48" s="8" t="n">
        <v>0</v>
      </c>
      <c r="D48" s="8" t="n">
        <v>0</v>
      </c>
      <c r="E48" s="8" t="n">
        <v>599.1</v>
      </c>
      <c r="F48" s="8" t="n">
        <v>295.94</v>
      </c>
    </row>
    <row r="49" customFormat="false" ht="15" hidden="false" customHeight="false" outlineLevel="0" collapsed="false">
      <c r="A49" s="7" t="s">
        <v>51</v>
      </c>
      <c r="B49" s="8" t="n">
        <v>9</v>
      </c>
      <c r="C49" s="8" t="n">
        <v>6.96</v>
      </c>
      <c r="D49" s="8" t="n">
        <v>9.36</v>
      </c>
      <c r="E49" s="8" t="n">
        <v>9.8</v>
      </c>
      <c r="F49" s="8" t="n">
        <v>18.14</v>
      </c>
    </row>
    <row r="50" customFormat="false" ht="15" hidden="false" customHeight="false" outlineLevel="0" collapsed="false">
      <c r="A50" s="7" t="s">
        <v>52</v>
      </c>
      <c r="B50" s="8" t="n">
        <v>-545.86</v>
      </c>
      <c r="C50" s="8" t="n">
        <v>-434.92</v>
      </c>
      <c r="D50" s="8" t="n">
        <v>-414.55</v>
      </c>
      <c r="E50" s="8" t="n">
        <v>-465.95</v>
      </c>
      <c r="F50" s="8" t="n">
        <v>-499.82</v>
      </c>
    </row>
    <row r="51" customFormat="false" ht="15" hidden="false" customHeight="false" outlineLevel="0" collapsed="false">
      <c r="A51" s="7" t="s">
        <v>53</v>
      </c>
      <c r="B51" s="8" t="n">
        <v>-348.77</v>
      </c>
      <c r="C51" s="8" t="n">
        <v>-678.5</v>
      </c>
      <c r="D51" s="8" t="n">
        <v>-1456.44</v>
      </c>
      <c r="E51" s="8" t="n">
        <v>-3965.45</v>
      </c>
      <c r="F51" s="8" t="n">
        <v>5336.34</v>
      </c>
    </row>
    <row r="52" customFormat="false" ht="15" hidden="false" customHeight="false" outlineLevel="0" collapsed="false">
      <c r="A52" s="9" t="s">
        <v>54</v>
      </c>
      <c r="B52" s="10" t="n">
        <f aca="false">SUM(B42:B51)</f>
        <v>-22890.92</v>
      </c>
      <c r="C52" s="10" t="n">
        <f aca="false">SUM(C42:C51)</f>
        <v>-26145.13</v>
      </c>
      <c r="D52" s="10" t="n">
        <f aca="false">SUM(D42:D51)</f>
        <v>-32141.37</v>
      </c>
      <c r="E52" s="10" t="n">
        <f aca="false">SUM(E42:E51)</f>
        <v>-45851.62</v>
      </c>
      <c r="F52" s="10" t="n">
        <f aca="false">SUM(F42:F51)</f>
        <v>-37578.38</v>
      </c>
    </row>
    <row r="54" customFormat="false" ht="15" hidden="false" customHeight="false" outlineLevel="0" collapsed="false">
      <c r="A54" s="5" t="s">
        <v>55</v>
      </c>
      <c r="B54" s="6"/>
      <c r="C54" s="6"/>
      <c r="D54" s="6"/>
      <c r="E54" s="6"/>
      <c r="F54" s="6"/>
    </row>
    <row r="55" customFormat="false" ht="15" hidden="false" customHeight="false" outlineLevel="0" collapsed="false">
      <c r="A55" s="7" t="s">
        <v>56</v>
      </c>
      <c r="B55" s="8" t="n">
        <v>27237.43</v>
      </c>
      <c r="C55" s="8" t="n">
        <v>28325.97</v>
      </c>
      <c r="D55" s="8" t="n">
        <v>31631.65</v>
      </c>
      <c r="E55" s="8" t="n">
        <v>35467.07</v>
      </c>
      <c r="F55" s="8" t="n">
        <v>42132.61</v>
      </c>
    </row>
    <row r="56" customFormat="false" ht="15" hidden="false" customHeight="false" outlineLevel="0" collapsed="false">
      <c r="A56" s="7" t="s">
        <v>57</v>
      </c>
      <c r="B56" s="8" t="n">
        <v>-19079.93</v>
      </c>
      <c r="C56" s="8" t="n">
        <v>-24523.66</v>
      </c>
      <c r="D56" s="8" t="n">
        <v>-22439.83</v>
      </c>
      <c r="E56" s="8" t="n">
        <v>-29113.42</v>
      </c>
      <c r="F56" s="8" t="n">
        <v>-35582.51</v>
      </c>
    </row>
    <row r="57" customFormat="false" ht="15" hidden="false" customHeight="false" outlineLevel="0" collapsed="false">
      <c r="A57" s="7" t="s">
        <v>58</v>
      </c>
      <c r="B57" s="8" t="n">
        <v>-7434.15</v>
      </c>
      <c r="C57" s="8" t="n">
        <v>-2718.82</v>
      </c>
      <c r="D57" s="8" t="n">
        <v>5944.75</v>
      </c>
      <c r="E57" s="8" t="n">
        <v>6764.76</v>
      </c>
      <c r="F57" s="8" t="n">
        <v>8617.2</v>
      </c>
    </row>
    <row r="58" customFormat="false" ht="15" hidden="false" customHeight="false" outlineLevel="0" collapsed="false">
      <c r="A58" s="7" t="s">
        <v>59</v>
      </c>
      <c r="B58" s="8" t="n">
        <v>0</v>
      </c>
      <c r="C58" s="8" t="n">
        <v>0</v>
      </c>
      <c r="D58" s="8" t="n">
        <v>0</v>
      </c>
      <c r="E58" s="8" t="n">
        <v>9026</v>
      </c>
      <c r="F58" s="8" t="n">
        <v>0</v>
      </c>
    </row>
    <row r="59" customFormat="false" ht="15" hidden="false" customHeight="false" outlineLevel="0" collapsed="false">
      <c r="A59" s="7" t="s">
        <v>60</v>
      </c>
      <c r="B59" s="8" t="n">
        <v>-55.1</v>
      </c>
      <c r="C59" s="8" t="n">
        <v>-230.1</v>
      </c>
      <c r="D59" s="8" t="n">
        <v>-130.89</v>
      </c>
      <c r="E59" s="8" t="n">
        <v>-138.68</v>
      </c>
      <c r="F59" s="8" t="n">
        <v>-209.72</v>
      </c>
    </row>
    <row r="60" customFormat="false" ht="15" hidden="false" customHeight="false" outlineLevel="0" collapsed="false">
      <c r="A60" s="7" t="s">
        <v>28</v>
      </c>
      <c r="B60" s="8" t="n">
        <v>0</v>
      </c>
      <c r="C60" s="8" t="n">
        <v>0</v>
      </c>
      <c r="D60" s="8" t="n">
        <v>0</v>
      </c>
      <c r="E60" s="8" t="n">
        <v>1.35</v>
      </c>
      <c r="F60" s="8" t="n">
        <v>11.05</v>
      </c>
    </row>
    <row r="61" customFormat="false" ht="15" hidden="false" customHeight="false" outlineLevel="0" collapsed="false">
      <c r="A61" s="7" t="s">
        <v>61</v>
      </c>
      <c r="B61" s="8" t="n">
        <v>-12732.88</v>
      </c>
      <c r="C61" s="8" t="n">
        <v>-14822.25</v>
      </c>
      <c r="D61" s="8" t="n">
        <v>-15831.78</v>
      </c>
      <c r="E61" s="8" t="n">
        <v>-17873.54</v>
      </c>
      <c r="F61" s="8" t="n">
        <v>-17537.73</v>
      </c>
    </row>
    <row r="62" customFormat="false" ht="15" hidden="false" customHeight="false" outlineLevel="0" collapsed="false">
      <c r="A62" s="7" t="s">
        <v>62</v>
      </c>
      <c r="B62" s="8" t="n">
        <v>-7106.93</v>
      </c>
      <c r="C62" s="8" t="n">
        <v>-7247.91</v>
      </c>
      <c r="D62" s="8" t="n">
        <v>-7419.43</v>
      </c>
      <c r="E62" s="8" t="n">
        <v>-8206.54</v>
      </c>
      <c r="F62" s="8" t="n">
        <v>-8759.26</v>
      </c>
    </row>
    <row r="63" customFormat="false" ht="15" hidden="false" customHeight="false" outlineLevel="0" collapsed="false">
      <c r="A63" s="9" t="s">
        <v>63</v>
      </c>
      <c r="B63" s="10" t="n">
        <f aca="false">SUM(B55:B62)</f>
        <v>-19171.56</v>
      </c>
      <c r="C63" s="10" t="n">
        <f aca="false">SUM(C55:C62)</f>
        <v>-21216.77</v>
      </c>
      <c r="D63" s="10" t="n">
        <f aca="false">SUM(D55:D62)</f>
        <v>-8245.53</v>
      </c>
      <c r="E63" s="10" t="n">
        <f aca="false">SUM(E55:E62)</f>
        <v>-4073</v>
      </c>
      <c r="F63" s="10" t="n">
        <f aca="false">SUM(F55:F62)</f>
        <v>-11328.36</v>
      </c>
    </row>
    <row r="65" customFormat="false" ht="15" hidden="false" customHeight="false" outlineLevel="0" collapsed="false">
      <c r="A65" s="9" t="s">
        <v>64</v>
      </c>
      <c r="B65" s="10" t="n">
        <f aca="false">B39+B52+B63</f>
        <v>-274.25</v>
      </c>
      <c r="C65" s="10" t="n">
        <f aca="false">C39+C52+C63</f>
        <v>-210.120000000003</v>
      </c>
      <c r="D65" s="10" t="n">
        <f aca="false">D39+D52+D63</f>
        <v>397.689999999997</v>
      </c>
      <c r="E65" s="10" t="n">
        <f aca="false">E39+E52+E63</f>
        <v>563.219999999994</v>
      </c>
      <c r="F65" s="10" t="n">
        <f aca="false">F39+F52+F63</f>
        <v>1995.07000000001</v>
      </c>
    </row>
    <row r="66" customFormat="false" ht="15" hidden="false" customHeight="false" outlineLevel="0" collapsed="false">
      <c r="A66" s="12" t="s">
        <v>65</v>
      </c>
      <c r="B66" s="8" t="n">
        <v>950.02</v>
      </c>
      <c r="C66" s="8" t="n">
        <v>675.77</v>
      </c>
      <c r="D66" s="8" t="n">
        <v>465.65</v>
      </c>
      <c r="E66" s="8" t="n">
        <v>863.34</v>
      </c>
      <c r="F66" s="8" t="n">
        <v>1426.56</v>
      </c>
    </row>
    <row r="67" customFormat="false" ht="15" hidden="false" customHeight="false" outlineLevel="0" collapsed="false">
      <c r="A67" s="9" t="s">
        <v>66</v>
      </c>
      <c r="B67" s="10" t="n">
        <f aca="false">B66+B65</f>
        <v>675.77</v>
      </c>
      <c r="C67" s="10" t="n">
        <f aca="false">C66+C65</f>
        <v>465.649999999997</v>
      </c>
      <c r="D67" s="10" t="n">
        <f aca="false">D66+D65</f>
        <v>863.339999999997</v>
      </c>
      <c r="E67" s="10" t="n">
        <f aca="false">E66+E65</f>
        <v>1426.55999999999</v>
      </c>
      <c r="F67" s="10" t="n">
        <f aca="false">F66+F65</f>
        <v>3421.63000000001</v>
      </c>
    </row>
    <row r="69" customFormat="false" ht="15" hidden="false" customHeight="false" outlineLevel="0" collapsed="false">
      <c r="A69" s="5" t="s">
        <v>67</v>
      </c>
      <c r="B69" s="6"/>
      <c r="C69" s="6"/>
      <c r="D69" s="6"/>
      <c r="E69" s="6"/>
      <c r="F69" s="6"/>
    </row>
    <row r="70" customFormat="false" ht="15" hidden="false" customHeight="false" outlineLevel="0" collapsed="false">
      <c r="A70" s="12" t="s">
        <v>68</v>
      </c>
      <c r="B70" s="8" t="n">
        <v>41788.23</v>
      </c>
      <c r="C70" s="8" t="n">
        <v>47151.78</v>
      </c>
      <c r="D70" s="8" t="n">
        <v>40784.59</v>
      </c>
      <c r="E70" s="8" t="n">
        <v>50487.84</v>
      </c>
      <c r="F70" s="8" t="n">
        <v>50901.81</v>
      </c>
    </row>
    <row r="71" customFormat="false" ht="15" hidden="false" customHeight="false" outlineLevel="0" collapsed="false">
      <c r="A71" s="13" t="s">
        <v>69</v>
      </c>
      <c r="B71" s="14" t="n">
        <f aca="false">ROUND(B39-B70,2)</f>
        <v>0</v>
      </c>
      <c r="C71" s="14" t="n">
        <f aca="false">ROUND(C39-C70,2)</f>
        <v>0</v>
      </c>
      <c r="D71" s="14" t="n">
        <f aca="false">ROUND(D39-D70,2)</f>
        <v>0</v>
      </c>
      <c r="E71" s="14" t="n">
        <f aca="false">ROUND(E39-E70,2)</f>
        <v>0</v>
      </c>
      <c r="F71" s="14" t="n">
        <f aca="false">ROUND(F39-F70,2)</f>
        <v>0</v>
      </c>
    </row>
    <row r="72" customFormat="false" ht="15" hidden="false" customHeight="false" outlineLevel="0" collapsed="false">
      <c r="A72" s="12" t="s">
        <v>70</v>
      </c>
      <c r="B72" s="8" t="n">
        <v>-22890.92</v>
      </c>
      <c r="C72" s="8" t="n">
        <v>-26145.13</v>
      </c>
      <c r="D72" s="8" t="n">
        <v>-32141.37</v>
      </c>
      <c r="E72" s="8" t="n">
        <v>-45851.62</v>
      </c>
      <c r="F72" s="8" t="n">
        <v>-37578.38</v>
      </c>
    </row>
    <row r="73" customFormat="false" ht="15" hidden="false" customHeight="false" outlineLevel="0" collapsed="false">
      <c r="A73" s="13" t="s">
        <v>69</v>
      </c>
      <c r="B73" s="14" t="n">
        <f aca="false">ROUND(B52-B72,2)</f>
        <v>0</v>
      </c>
      <c r="C73" s="14" t="n">
        <f aca="false">ROUND(C52-C72,2)</f>
        <v>0</v>
      </c>
      <c r="D73" s="14" t="n">
        <f aca="false">ROUND(D52-D72,2)</f>
        <v>0</v>
      </c>
      <c r="E73" s="14" t="n">
        <f aca="false">ROUND(E52-E72,2)</f>
        <v>0</v>
      </c>
      <c r="F73" s="14" t="n">
        <f aca="false">ROUND(F52-F72,2)</f>
        <v>0</v>
      </c>
    </row>
    <row r="74" customFormat="false" ht="15" hidden="false" customHeight="false" outlineLevel="0" collapsed="false">
      <c r="A74" s="12" t="s">
        <v>71</v>
      </c>
      <c r="B74" s="8" t="n">
        <v>-19171.56</v>
      </c>
      <c r="C74" s="8" t="n">
        <v>-21216.77</v>
      </c>
      <c r="D74" s="8" t="n">
        <v>-8245.53</v>
      </c>
      <c r="E74" s="8" t="n">
        <v>-4073</v>
      </c>
      <c r="F74" s="8" t="n">
        <v>-11328.36</v>
      </c>
    </row>
    <row r="75" customFormat="false" ht="15" hidden="false" customHeight="false" outlineLevel="0" collapsed="false">
      <c r="A75" s="13" t="s">
        <v>69</v>
      </c>
      <c r="B75" s="14" t="n">
        <f aca="false">ROUND(B63-B74,2)</f>
        <v>0</v>
      </c>
      <c r="C75" s="14" t="n">
        <f aca="false">ROUND(C63-C74,2)</f>
        <v>0</v>
      </c>
      <c r="D75" s="14" t="n">
        <f aca="false">ROUND(D63-D74,2)</f>
        <v>0</v>
      </c>
      <c r="E75" s="14" t="n">
        <f aca="false">ROUND(E63-E74,2)</f>
        <v>0</v>
      </c>
      <c r="F75" s="14" t="n">
        <f aca="false">ROUND(F63-F74,2)</f>
        <v>0</v>
      </c>
    </row>
    <row r="76" customFormat="false" ht="15" hidden="false" customHeight="false" outlineLevel="0" collapsed="false">
      <c r="A76" s="12" t="s">
        <v>72</v>
      </c>
      <c r="B76" s="8" t="n">
        <v>675.77</v>
      </c>
      <c r="C76" s="8" t="n">
        <v>465.65</v>
      </c>
      <c r="D76" s="8" t="n">
        <v>863.34</v>
      </c>
      <c r="E76" s="8" t="n">
        <v>1426.56</v>
      </c>
      <c r="F76" s="8" t="n">
        <v>3421.63</v>
      </c>
    </row>
    <row r="77" customFormat="false" ht="15" hidden="false" customHeight="false" outlineLevel="0" collapsed="false">
      <c r="A77" s="13" t="s">
        <v>69</v>
      </c>
      <c r="B77" s="14" t="n">
        <f aca="false">ROUND(B67-B76,2)</f>
        <v>0</v>
      </c>
      <c r="C77" s="14" t="n">
        <f aca="false">ROUND(C67-C76,2)</f>
        <v>-0</v>
      </c>
      <c r="D77" s="14" t="n">
        <f aca="false">ROUND(D67-D76,2)</f>
        <v>-0</v>
      </c>
      <c r="E77" s="14" t="n">
        <f aca="false">ROUND(E67-E76,2)</f>
        <v>-0</v>
      </c>
      <c r="F77" s="14" t="n">
        <f aca="false">ROUND(F67-F76,2)</f>
        <v>0</v>
      </c>
    </row>
    <row r="78" customFormat="false" ht="15" hidden="false" customHeight="false" outlineLevel="0" collapsed="false">
      <c r="A78" s="12" t="s">
        <v>73</v>
      </c>
      <c r="C78" s="15" t="n">
        <f aca="false">ROUND(C66-B67,2)</f>
        <v>0</v>
      </c>
      <c r="D78" s="15" t="n">
        <f aca="false">ROUND(D66-C67,2)</f>
        <v>0</v>
      </c>
      <c r="E78" s="15" t="n">
        <f aca="false">ROUND(E66-D67,2)</f>
        <v>0</v>
      </c>
      <c r="F78" s="15" t="n">
        <f aca="false">ROUND(F66-E67,2)</f>
        <v>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0"/>
  </cols>
  <sheetData>
    <row r="1" customFormat="false" ht="15" hidden="false" customHeight="false" outlineLevel="0" collapsed="false">
      <c r="A1" s="16" t="s">
        <v>74</v>
      </c>
    </row>
    <row r="2" customFormat="false" ht="23.85" hidden="false" customHeight="false" outlineLevel="0" collapsed="false">
      <c r="A2" s="17" t="s">
        <v>75</v>
      </c>
    </row>
    <row r="3" customFormat="false" ht="15" hidden="false" customHeight="false" outlineLevel="0" collapsed="false">
      <c r="A3" s="17" t="s">
        <v>76</v>
      </c>
    </row>
    <row r="4" customFormat="false" ht="15" hidden="false" customHeight="false" outlineLevel="0" collapsed="false">
      <c r="A4" s="17" t="s">
        <v>77</v>
      </c>
    </row>
    <row r="5" customFormat="false" ht="15" hidden="false" customHeight="false" outlineLevel="0" collapsed="false">
      <c r="A5" s="17" t="s">
        <v>78</v>
      </c>
    </row>
    <row r="6" customFormat="false" ht="15" hidden="false" customHeight="false" outlineLevel="0" collapsed="false">
      <c r="A6" s="17" t="s">
        <v>79</v>
      </c>
    </row>
    <row r="7" customFormat="false" ht="15" hidden="false" customHeight="false" outlineLevel="0" collapsed="false">
      <c r="A7" s="17"/>
    </row>
    <row r="8" customFormat="false" ht="15" hidden="false" customHeight="false" outlineLevel="0" collapsed="false">
      <c r="A8" s="16" t="s">
        <v>80</v>
      </c>
    </row>
    <row r="9" customFormat="false" ht="35.05" hidden="false" customHeight="false" outlineLevel="0" collapsed="false">
      <c r="A9" s="17" t="s">
        <v>81</v>
      </c>
    </row>
    <row r="10" customFormat="false" ht="15" hidden="false" customHeight="false" outlineLevel="0" collapsed="false">
      <c r="A10" s="17" t="s">
        <v>82</v>
      </c>
    </row>
    <row r="11" customFormat="false" ht="23.85" hidden="false" customHeight="false" outlineLevel="0" collapsed="false">
      <c r="A11" s="17" t="s">
        <v>83</v>
      </c>
    </row>
    <row r="12" customFormat="false" ht="15" hidden="false" customHeight="false" outlineLevel="0" collapsed="false">
      <c r="A12" s="17"/>
    </row>
    <row r="13" customFormat="false" ht="15" hidden="false" customHeight="false" outlineLevel="0" collapsed="false">
      <c r="A13" s="16" t="s">
        <v>84</v>
      </c>
    </row>
    <row r="14" customFormat="false" ht="15" hidden="false" customHeight="false" outlineLevel="0" collapsed="false">
      <c r="A14" s="17" t="s">
        <v>85</v>
      </c>
    </row>
    <row r="15" customFormat="false" ht="15" hidden="false" customHeight="false" outlineLevel="0" collapsed="false">
      <c r="A15" s="17" t="s">
        <v>86</v>
      </c>
    </row>
    <row r="16" customFormat="false" ht="15" hidden="false" customHeight="false" outlineLevel="0" collapsed="false">
      <c r="A16" s="17" t="s">
        <v>87</v>
      </c>
    </row>
    <row r="17" customFormat="false" ht="15" hidden="false" customHeight="false" outlineLevel="0" collapsed="false">
      <c r="A17" s="17" t="s">
        <v>88</v>
      </c>
    </row>
    <row r="18" customFormat="false" ht="15" hidden="false" customHeight="false" outlineLevel="0" collapsed="false">
      <c r="A18" s="17" t="s">
        <v>89</v>
      </c>
    </row>
    <row r="19" customFormat="false" ht="15" hidden="false" customHeight="false" outlineLevel="0" collapsed="false">
      <c r="A19" s="17" t="s">
        <v>90</v>
      </c>
    </row>
    <row r="20" customFormat="false" ht="15" hidden="false" customHeight="false" outlineLevel="0" collapsed="false">
      <c r="A20" s="17" t="s">
        <v>91</v>
      </c>
    </row>
    <row r="21" customFormat="false" ht="15" hidden="false" customHeight="false" outlineLevel="0" collapsed="false">
      <c r="A21" s="17" t="s">
        <v>92</v>
      </c>
    </row>
    <row r="22" customFormat="false" ht="15" hidden="false" customHeight="false" outlineLevel="0" collapsed="false">
      <c r="A22" s="17"/>
    </row>
    <row r="23" customFormat="false" ht="15" hidden="false" customHeight="false" outlineLevel="0" collapsed="false">
      <c r="A23" s="17" t="s">
        <v>93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2026-10-25T19:27:50Z</dcterms:created>
  <dc:creator>openpyxl</dc:creator>
  <dc:description/>
  <dc:language>en-US</dc:language>
  <cp:lastModifiedBy/>
  <dcterms:modified xsi:type="dcterms:W3CDTF">2026-10-25T19:27:50Z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