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yfiles\Work\2024-2025\Lectures\L5 Computer Forensics\Assessment\Module Box\"/>
    </mc:Choice>
  </mc:AlternateContent>
  <xr:revisionPtr revIDLastSave="0" documentId="13_ncr:1_{784AEB17-7DAC-45DC-A4CD-4725C211612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Sheet1!$A$2:$E$13</definedName>
    <definedName name="_xlnm.Print_Area" localSheetId="0">Sheet1!$A$1:$J$39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H31" i="1"/>
  <c r="H33" i="1"/>
  <c r="H34" i="1"/>
  <c r="H35" i="1"/>
  <c r="H36" i="1"/>
  <c r="H37" i="1"/>
  <c r="H38" i="1"/>
  <c r="E14" i="1"/>
  <c r="E19" i="1"/>
  <c r="E17" i="1"/>
  <c r="E9" i="1"/>
  <c r="E20" i="1"/>
  <c r="E11" i="1"/>
  <c r="E13" i="1"/>
  <c r="E23" i="1"/>
  <c r="E22" i="1"/>
  <c r="E24" i="1"/>
  <c r="E12" i="1"/>
  <c r="E18" i="1"/>
  <c r="E6" i="1"/>
  <c r="E7" i="1"/>
  <c r="E16" i="1"/>
  <c r="E4" i="1"/>
  <c r="E15" i="1"/>
  <c r="E3" i="1"/>
  <c r="E21" i="1"/>
  <c r="E10" i="1"/>
  <c r="E8" i="1"/>
  <c r="E5" i="1"/>
  <c r="I37" i="1" l="1"/>
  <c r="I38" i="1"/>
  <c r="I30" i="1"/>
  <c r="I35" i="1"/>
  <c r="I34" i="1"/>
  <c r="I36" i="1"/>
  <c r="I31" i="1"/>
  <c r="I33" i="1"/>
  <c r="H39" i="1"/>
  <c r="I3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<sst xmlns="http://schemas.openxmlformats.org/spreadsheetml/2006/main" count="86" uniqueCount="79">
  <si>
    <t>First Name</t>
  </si>
  <si>
    <t>Surname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</si>
  <si>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</si>
  <si>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</si>
  <si>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</si>
  <si>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</si>
  <si>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</si>
  <si>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</si>
  <si>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</si>
  <si>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</si>
  <si>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</si>
  <si>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Overall</t>
  </si>
  <si>
    <t xml:space="preserve"> Assignment</t>
  </si>
  <si>
    <t>Module box</t>
  </si>
  <si>
    <t>WALTERS</t>
  </si>
  <si>
    <t>TURNER</t>
  </si>
  <si>
    <t>BEASLEY</t>
  </si>
  <si>
    <t>MCGINN</t>
  </si>
  <si>
    <t>THOMAS</t>
  </si>
  <si>
    <t>NICKLIN</t>
  </si>
  <si>
    <t>AGUILAR</t>
  </si>
  <si>
    <t>REYNOLDS</t>
  </si>
  <si>
    <t>AWOBOKUN</t>
  </si>
  <si>
    <t>STRICKLAND</t>
  </si>
  <si>
    <t>XIE</t>
  </si>
  <si>
    <t>DELEHAYE</t>
  </si>
  <si>
    <t>DALIGAUD</t>
  </si>
  <si>
    <t>AGOGUÉ</t>
  </si>
  <si>
    <t>AL MUTWALY</t>
  </si>
  <si>
    <t>OCTEAU</t>
  </si>
  <si>
    <t>RONCEY</t>
  </si>
  <si>
    <t>QIAN</t>
  </si>
  <si>
    <t>LEVY</t>
  </si>
  <si>
    <t>HAN</t>
  </si>
  <si>
    <t>CLARK</t>
  </si>
  <si>
    <t xml:space="preserve">THOMAS MARTIN  </t>
  </si>
  <si>
    <t xml:space="preserve">JAMES    </t>
  </si>
  <si>
    <t xml:space="preserve">MAX    </t>
  </si>
  <si>
    <t xml:space="preserve">ORIN    </t>
  </si>
  <si>
    <t xml:space="preserve">KARA    </t>
  </si>
  <si>
    <t xml:space="preserve">JACOB    </t>
  </si>
  <si>
    <t xml:space="preserve">NINO    </t>
  </si>
  <si>
    <t xml:space="preserve">THOMAS    </t>
  </si>
  <si>
    <t xml:space="preserve">MARK ADEYEMI  </t>
  </si>
  <si>
    <t xml:space="preserve">TERRA    </t>
  </si>
  <si>
    <t xml:space="preserve">ZEYU    </t>
  </si>
  <si>
    <t xml:space="preserve">MATTHEW JAMES  </t>
  </si>
  <si>
    <t xml:space="preserve">EWENN    </t>
  </si>
  <si>
    <t xml:space="preserve">FLORIANE MARION    </t>
  </si>
  <si>
    <t xml:space="preserve">RIM    </t>
  </si>
  <si>
    <t xml:space="preserve">ARMAND    </t>
  </si>
  <si>
    <t xml:space="preserve">NOUR    </t>
  </si>
  <si>
    <t xml:space="preserve">MAEVA MARIE  </t>
  </si>
  <si>
    <t>SARAH CASSANDRA JUDITH</t>
  </si>
  <si>
    <t xml:space="preserve">YUELIANG    </t>
  </si>
  <si>
    <t xml:space="preserve">ZOE SELINA  </t>
  </si>
  <si>
    <t>2304088/1</t>
  </si>
  <si>
    <t>2304218/1</t>
  </si>
  <si>
    <t>2304621/1</t>
  </si>
  <si>
    <t>2304862/1</t>
  </si>
  <si>
    <t>2305180/1</t>
  </si>
  <si>
    <t>2305326/2</t>
  </si>
  <si>
    <t>2305662/1</t>
  </si>
  <si>
    <t>2311796/1</t>
  </si>
  <si>
    <t>2316328/1</t>
  </si>
  <si>
    <t>2400706/1</t>
  </si>
  <si>
    <t>2422744/1</t>
  </si>
  <si>
    <t>2422774/1</t>
  </si>
  <si>
    <t>2422783/1</t>
  </si>
  <si>
    <t>2422789/1</t>
  </si>
  <si>
    <t>2422790/1</t>
  </si>
  <si>
    <t>2422859/1</t>
  </si>
  <si>
    <t>2422915/1</t>
  </si>
  <si>
    <t>2422983/1</t>
  </si>
  <si>
    <t>2422988/1</t>
  </si>
  <si>
    <t>2422998/1</t>
  </si>
  <si>
    <t>97011450/2</t>
  </si>
  <si>
    <t>0652274/2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</si>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</sst>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Segoe UI"/>
      <family val="2"/>
    </font>
    <font>
      <sz val="8"/>
      <color theme="1"/>
      <name val="Segoe UI"/>
      <family val="2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0" fillId="0" borderId="1" xfId="0" applyBorder="1"/>
    <xf numFmtId="0" fontId="2" fillId="2" borderId="4" xfId="0" applyFont="1" applyFill="1" applyBorder="1"/>
    <xf numFmtId="0" fontId="2" fillId="2" borderId="5" xfId="0" applyFont="1" applyFill="1" applyBorder="1"/>
    <xf numFmtId="1" fontId="0" fillId="0" borderId="0" xfId="0" applyNumberFormat="1"/>
    <xf numFmtId="0" fontId="2" fillId="2" borderId="6" xfId="0" applyFont="1" applyFill="1" applyBorder="1" applyAlignment="1">
      <alignment vertical="center"/>
    </xf>
    <xf numFmtId="15" fontId="3" fillId="2" borderId="2" xfId="0" applyNumberFormat="1" applyFont="1" applyFill="1" applyBorder="1"/>
    <xf numFmtId="0" fontId="2" fillId="2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1" fontId="5" fillId="3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5" fillId="3" borderId="1" xfId="0" applyFont="1" applyFill="1" applyBorder="1"/>
    <xf numFmtId="1" fontId="5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5" fillId="3" borderId="1" xfId="0" applyFont="1" applyFill="1" applyBorder="1" applyAlignment="1" applyProtection="1">
      <alignment horizontal="right"/>
      <protection locked="0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/>
    </xf>
    <xf numFmtId="1" fontId="6" fillId="3" borderId="1" xfId="0" applyNumberFormat="1" applyFont="1" applyFill="1" applyBorder="1" applyAlignment="1">
      <alignment wrapText="1"/>
    </xf>
    <xf numFmtId="0" fontId="0" fillId="3" borderId="1" xfId="0" applyFill="1" applyBorder="1"/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9" fillId="4" borderId="1" xfId="0" applyFont="1" applyFill="1" applyBorder="1" applyAlignment="1">
      <alignment vertical="top" wrapText="1" readingOrder="1"/>
    </xf>
    <xf numFmtId="0" fontId="9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horizontal="left" vertical="top" wrapText="1" readingOrder="1"/>
    </xf>
    <xf numFmtId="0" fontId="7" fillId="6" borderId="7" xfId="0" applyFont="1" applyFill="1" applyBorder="1" applyAlignment="1">
      <alignment vertical="center" wrapText="1"/>
    </xf>
    <xf numFmtId="0" fontId="7" fillId="7" borderId="8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vertical="center" wrapText="1"/>
    </xf>
    <xf numFmtId="0" fontId="10" fillId="6" borderId="7" xfId="1" applyFill="1" applyBorder="1" applyAlignment="1">
      <alignment vertical="center" wrapText="1"/>
    </xf>
    <xf numFmtId="0" fontId="10" fillId="7" borderId="8" xfId="1" applyFill="1" applyBorder="1" applyAlignment="1">
      <alignment vertical="center" wrapText="1"/>
    </xf>
    <xf numFmtId="0" fontId="10" fillId="6" borderId="8" xfId="1" applyFill="1" applyBorder="1" applyAlignment="1">
      <alignment vertical="center" wrapText="1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305662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422774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422915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304218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422998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305326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422744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422859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304088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422790&amp;ACCESS_LEVEL=N&amp;rs%3AParameterLanguage=" TargetMode="External"/><Relationship Id="rId20" Type="http://schemas.openxmlformats.org/officeDocument/2006/relationships/hyperlink" Target="http://ws106cv.uni.local/ReportServer/?%2FReporting%2FFaculty%20Query%20System%2FStudentDetails&amp;STU_CODE=2422988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0652274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305180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400706&amp;ACCESS_LEVEL=N&amp;rs%3AParameterLanguage=" TargetMode="External"/><Relationship Id="rId24" Type="http://schemas.openxmlformats.org/officeDocument/2006/relationships/queryTable" Target="../queryTables/queryTable1.xml"/><Relationship Id="rId5" Type="http://schemas.openxmlformats.org/officeDocument/2006/relationships/hyperlink" Target="http://ws106cv.uni.local/ReportServer/?%2FReporting%2FFaculty%20Query%20System%2FStudentDetails&amp;STU_CODE=2304862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422789&amp;ACCESS_LEVEL=N&amp;rs%3AParameterLanguage=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s106cv.uni.local/ReportServer/?%2FReporting%2FFaculty%20Query%20System%2FStudentDetails&amp;STU_CODE=2316328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2422983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304621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311796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422783&amp;ACCESS_LEVEL=N&amp;rs%3AParameterLanguage=" TargetMode="External"/><Relationship Id="rId22" Type="http://schemas.openxmlformats.org/officeDocument/2006/relationships/hyperlink" Target="http://ws106cv.uni.local/ReportServer/?%2FReporting%2FFaculty%20Query%20System%2FStudentDetails&amp;STU_CODE=97011450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Layout" topLeftCell="A7" zoomScale="130" zoomScalePageLayoutView="130" workbookViewId="0">
      <selection activeCell="A2" sqref="A2"/>
    </sheetView>
  </sheetViews>
  <sheetFormatPr defaultRowHeight="13.2" x14ac:dyDescent="0.25"/>
  <cols>
    <col min="1" max="1" width="15.33203125" customWidth="1"/>
    <col min="2" max="2" width="20.88671875" customWidth="1"/>
    <col min="3" max="3" width="11.44140625" customWidth="1"/>
    <col min="4" max="4" width="10.6640625" customWidth="1"/>
    <col min="5" max="5" width="8.5546875" customWidth="1"/>
    <col min="6" max="6" width="0.33203125" hidden="1" customWidth="1"/>
    <col min="7" max="7" width="12.44140625" customWidth="1"/>
    <col min="8" max="8" width="10.44140625" customWidth="1"/>
    <col min="9" max="9" width="11.109375" customWidth="1"/>
    <col min="10" max="10" width="7.6640625" customWidth="1"/>
  </cols>
  <sheetData>
    <row r="1" spans="1:7" x14ac:dyDescent="0.25">
      <c r="A1" s="3" t="s">
        <v>1</v>
      </c>
      <c r="B1" s="3" t="s">
        <v>0</v>
      </c>
      <c r="C1" s="3" t="s">
        <v>4</v>
      </c>
      <c r="D1" s="10" t="s">
        <v>12</v>
      </c>
      <c r="E1" s="5"/>
      <c r="F1" s="6"/>
      <c r="G1" s="2"/>
    </row>
    <row r="2" spans="1:7" ht="13.8" thickBot="1" x14ac:dyDescent="0.3">
      <c r="A2" s="8"/>
      <c r="B2" s="8"/>
      <c r="C2" s="8"/>
      <c r="D2" s="9" t="s">
        <v>3</v>
      </c>
      <c r="E2" s="9" t="s">
        <v>2</v>
      </c>
      <c r="F2" s="1"/>
      <c r="G2" t="s">
        <v>13</v>
      </c>
    </row>
    <row r="3" spans="1:7" ht="19.5" customHeight="1" thickBot="1" x14ac:dyDescent="0.3">
      <c r="A3" s="30" t="s">
        <v>30</v>
      </c>
      <c r="B3" s="30" t="s">
        <v>52</v>
      </c>
      <c r="C3" s="33" t="s">
        <v>72</v>
      </c>
      <c r="D3" s="14">
        <v>91</v>
      </c>
      <c r="E3" s="15">
        <f>D3</f>
        <v>91</v>
      </c>
      <c r="G3" s="36" t="s">
        <v>78</v>
      </c>
    </row>
    <row r="4" spans="1:7" ht="19.5" customHeight="1" thickBot="1" x14ac:dyDescent="0.3">
      <c r="A4" s="32" t="s">
        <v>29</v>
      </c>
      <c r="B4" s="32" t="s">
        <v>50</v>
      </c>
      <c r="C4" s="35" t="s">
        <v>70</v>
      </c>
      <c r="D4" s="14">
        <v>90</v>
      </c>
      <c r="E4" s="12">
        <f>D4</f>
        <v>90</v>
      </c>
    </row>
    <row r="5" spans="1:7" ht="19.5" customHeight="1" thickBot="1" x14ac:dyDescent="0.3">
      <c r="A5" s="32" t="s">
        <v>34</v>
      </c>
      <c r="B5" s="32" t="s">
        <v>55</v>
      </c>
      <c r="C5" s="35" t="s">
        <v>76</v>
      </c>
      <c r="D5" s="11">
        <v>86</v>
      </c>
      <c r="E5" s="12">
        <f>+D5</f>
        <v>86</v>
      </c>
      <c r="G5" s="36" t="s">
        <v>78</v>
      </c>
    </row>
    <row r="6" spans="1:7" ht="25.5" customHeight="1" thickBot="1" x14ac:dyDescent="0.3">
      <c r="A6" s="31" t="s">
        <v>26</v>
      </c>
      <c r="B6" s="31" t="s">
        <v>47</v>
      </c>
      <c r="C6" s="34" t="s">
        <v>67</v>
      </c>
      <c r="D6" s="14">
        <v>81</v>
      </c>
      <c r="E6" s="15">
        <f>D6</f>
        <v>81</v>
      </c>
    </row>
    <row r="7" spans="1:7" ht="25.5" customHeight="1" thickBot="1" x14ac:dyDescent="0.3">
      <c r="A7" s="32" t="s">
        <v>27</v>
      </c>
      <c r="B7" s="32" t="s">
        <v>48</v>
      </c>
      <c r="C7" s="35" t="s">
        <v>68</v>
      </c>
      <c r="D7" s="14">
        <v>80</v>
      </c>
      <c r="E7" s="12">
        <f>D7</f>
        <v>80</v>
      </c>
    </row>
    <row r="8" spans="1:7" ht="19.5" customHeight="1" thickBot="1" x14ac:dyDescent="0.3">
      <c r="A8" s="31" t="s">
        <v>33</v>
      </c>
      <c r="B8" s="31" t="s">
        <v>54</v>
      </c>
      <c r="C8" s="34" t="s">
        <v>75</v>
      </c>
      <c r="D8" s="14">
        <v>78</v>
      </c>
      <c r="E8" s="15">
        <f>D8</f>
        <v>78</v>
      </c>
    </row>
    <row r="9" spans="1:7" ht="19.5" customHeight="1" thickBot="1" x14ac:dyDescent="0.3">
      <c r="A9" s="32" t="s">
        <v>17</v>
      </c>
      <c r="B9" s="32" t="s">
        <v>38</v>
      </c>
      <c r="C9" s="35" t="s">
        <v>58</v>
      </c>
      <c r="D9" s="11">
        <v>78</v>
      </c>
      <c r="E9" s="12">
        <f>D9</f>
        <v>78</v>
      </c>
    </row>
    <row r="10" spans="1:7" ht="16.2" customHeight="1" thickBot="1" x14ac:dyDescent="0.3">
      <c r="A10" s="32" t="s">
        <v>32</v>
      </c>
      <c r="B10" s="32" t="s">
        <v>53</v>
      </c>
      <c r="C10" s="35" t="s">
        <v>74</v>
      </c>
      <c r="D10" s="11">
        <v>77</v>
      </c>
      <c r="E10" s="12">
        <f>+D10</f>
        <v>77</v>
      </c>
      <c r="G10" s="36" t="s">
        <v>78</v>
      </c>
    </row>
    <row r="11" spans="1:7" ht="19.5" customHeight="1" thickBot="1" x14ac:dyDescent="0.3">
      <c r="A11" s="32" t="s">
        <v>19</v>
      </c>
      <c r="B11" s="32" t="s">
        <v>40</v>
      </c>
      <c r="C11" s="35" t="s">
        <v>60</v>
      </c>
      <c r="D11" s="11">
        <v>76</v>
      </c>
      <c r="E11" s="12">
        <f>D11</f>
        <v>76</v>
      </c>
    </row>
    <row r="12" spans="1:7" ht="19.5" customHeight="1" thickBot="1" x14ac:dyDescent="0.3">
      <c r="A12" s="31" t="s">
        <v>24</v>
      </c>
      <c r="B12" s="31" t="s">
        <v>45</v>
      </c>
      <c r="C12" s="34" t="s">
        <v>65</v>
      </c>
      <c r="D12" s="11">
        <v>72</v>
      </c>
      <c r="E12" s="12">
        <f>D12</f>
        <v>72</v>
      </c>
    </row>
    <row r="13" spans="1:7" ht="23.25" customHeight="1" thickBot="1" x14ac:dyDescent="0.3">
      <c r="A13" s="31" t="s">
        <v>20</v>
      </c>
      <c r="B13" s="31" t="s">
        <v>41</v>
      </c>
      <c r="C13" s="34" t="s">
        <v>61</v>
      </c>
      <c r="D13" s="11">
        <v>69</v>
      </c>
      <c r="E13" s="12">
        <f>D13</f>
        <v>69</v>
      </c>
    </row>
    <row r="14" spans="1:7" ht="13.8" thickBot="1" x14ac:dyDescent="0.3">
      <c r="A14" s="32" t="s">
        <v>14</v>
      </c>
      <c r="B14" s="32" t="s">
        <v>35</v>
      </c>
      <c r="C14" s="35" t="s">
        <v>77</v>
      </c>
      <c r="D14" s="11">
        <v>69</v>
      </c>
      <c r="E14" s="12">
        <f>D14</f>
        <v>69</v>
      </c>
    </row>
    <row r="15" spans="1:7" ht="13.8" thickBot="1" x14ac:dyDescent="0.3">
      <c r="A15" s="31" t="s">
        <v>28</v>
      </c>
      <c r="B15" s="31" t="s">
        <v>51</v>
      </c>
      <c r="C15" s="34" t="s">
        <v>71</v>
      </c>
      <c r="D15" s="18">
        <v>66</v>
      </c>
      <c r="E15" s="15">
        <f>D15</f>
        <v>66</v>
      </c>
    </row>
    <row r="16" spans="1:7" ht="13.8" thickBot="1" x14ac:dyDescent="0.3">
      <c r="A16" s="31" t="s">
        <v>28</v>
      </c>
      <c r="B16" s="31" t="s">
        <v>49</v>
      </c>
      <c r="C16" s="34" t="s">
        <v>69</v>
      </c>
      <c r="D16" s="14">
        <v>65</v>
      </c>
      <c r="E16" s="15">
        <f>D16</f>
        <v>65</v>
      </c>
    </row>
    <row r="17" spans="1:9" ht="13.8" thickBot="1" x14ac:dyDescent="0.3">
      <c r="A17" s="31" t="s">
        <v>16</v>
      </c>
      <c r="B17" s="31" t="s">
        <v>37</v>
      </c>
      <c r="C17" s="34" t="s">
        <v>57</v>
      </c>
      <c r="D17" s="14">
        <v>65</v>
      </c>
      <c r="E17" s="12">
        <f>D17</f>
        <v>65</v>
      </c>
      <c r="G17" s="36" t="s">
        <v>78</v>
      </c>
    </row>
    <row r="18" spans="1:9" ht="13.8" thickBot="1" x14ac:dyDescent="0.3">
      <c r="A18" s="32" t="s">
        <v>25</v>
      </c>
      <c r="B18" s="32" t="s">
        <v>46</v>
      </c>
      <c r="C18" s="35" t="s">
        <v>66</v>
      </c>
      <c r="D18" s="14">
        <v>58</v>
      </c>
      <c r="E18" s="15">
        <f>D18</f>
        <v>58</v>
      </c>
    </row>
    <row r="19" spans="1:9" ht="13.8" thickBot="1" x14ac:dyDescent="0.3">
      <c r="A19" s="32" t="s">
        <v>15</v>
      </c>
      <c r="B19" s="32" t="s">
        <v>36</v>
      </c>
      <c r="C19" s="35" t="s">
        <v>56</v>
      </c>
      <c r="D19" s="11">
        <v>58</v>
      </c>
      <c r="E19" s="12">
        <f>D19</f>
        <v>58</v>
      </c>
    </row>
    <row r="20" spans="1:9" ht="13.8" thickBot="1" x14ac:dyDescent="0.3">
      <c r="A20" s="31" t="s">
        <v>18</v>
      </c>
      <c r="B20" s="31" t="s">
        <v>39</v>
      </c>
      <c r="C20" s="34" t="s">
        <v>59</v>
      </c>
      <c r="D20" s="14">
        <v>56</v>
      </c>
      <c r="E20" s="15">
        <f>D20</f>
        <v>56</v>
      </c>
    </row>
    <row r="21" spans="1:9" ht="16.95" customHeight="1" thickBot="1" x14ac:dyDescent="0.3">
      <c r="A21" s="31" t="s">
        <v>31</v>
      </c>
      <c r="B21" s="31" t="s">
        <v>42</v>
      </c>
      <c r="C21" s="34" t="s">
        <v>73</v>
      </c>
      <c r="D21" s="14">
        <v>55</v>
      </c>
      <c r="E21" s="12">
        <f>D21</f>
        <v>55</v>
      </c>
      <c r="G21" s="36" t="s">
        <v>78</v>
      </c>
    </row>
    <row r="22" spans="1:9" ht="16.95" customHeight="1" thickBot="1" x14ac:dyDescent="0.3">
      <c r="A22" s="31" t="s">
        <v>22</v>
      </c>
      <c r="B22" s="31" t="s">
        <v>43</v>
      </c>
      <c r="C22" s="34" t="s">
        <v>63</v>
      </c>
      <c r="D22" s="14">
        <v>52</v>
      </c>
      <c r="E22" s="12">
        <f>D22</f>
        <v>52</v>
      </c>
    </row>
    <row r="23" spans="1:9" ht="16.5" customHeight="1" thickBot="1" x14ac:dyDescent="0.3">
      <c r="A23" s="32" t="s">
        <v>21</v>
      </c>
      <c r="B23" s="32" t="s">
        <v>42</v>
      </c>
      <c r="C23" s="35" t="s">
        <v>62</v>
      </c>
      <c r="D23" s="14">
        <v>51</v>
      </c>
      <c r="E23" s="15">
        <f>D23</f>
        <v>51</v>
      </c>
    </row>
    <row r="24" spans="1:9" ht="12.6" customHeight="1" thickBot="1" x14ac:dyDescent="0.3">
      <c r="A24" s="32" t="s">
        <v>23</v>
      </c>
      <c r="B24" s="32" t="s">
        <v>44</v>
      </c>
      <c r="C24" s="35" t="s">
        <v>64</v>
      </c>
      <c r="D24" s="18">
        <v>50</v>
      </c>
      <c r="E24" s="15">
        <f>D24</f>
        <v>50</v>
      </c>
      <c r="G24" s="36" t="s">
        <v>78</v>
      </c>
    </row>
    <row r="25" spans="1:9" ht="13.8" thickBot="1" x14ac:dyDescent="0.3">
      <c r="A25" s="31"/>
      <c r="B25" s="31"/>
      <c r="C25" s="34"/>
      <c r="D25" s="14"/>
      <c r="E25" s="15"/>
    </row>
    <row r="26" spans="1:9" x14ac:dyDescent="0.25">
      <c r="A26" s="27"/>
      <c r="B26" s="25"/>
      <c r="C26" s="28"/>
      <c r="D26" s="14"/>
      <c r="E26" s="12"/>
    </row>
    <row r="27" spans="1:9" x14ac:dyDescent="0.25">
      <c r="A27" s="26"/>
      <c r="B27" s="23"/>
      <c r="C27" s="24"/>
      <c r="D27" s="14"/>
      <c r="E27" s="12"/>
    </row>
    <row r="28" spans="1:9" x14ac:dyDescent="0.25">
      <c r="A28" s="27"/>
      <c r="B28" s="25"/>
      <c r="C28" s="28"/>
      <c r="D28" s="14"/>
      <c r="E28" s="12"/>
      <c r="H28" t="s">
        <v>10</v>
      </c>
      <c r="I28" t="s">
        <v>11</v>
      </c>
    </row>
    <row r="29" spans="1:9" x14ac:dyDescent="0.25">
      <c r="A29" s="26"/>
      <c r="B29" s="23"/>
      <c r="C29" s="24"/>
      <c r="D29" s="14"/>
      <c r="E29" s="12"/>
    </row>
    <row r="30" spans="1:9" x14ac:dyDescent="0.25">
      <c r="A30" s="27"/>
      <c r="B30" s="25"/>
      <c r="C30" s="28"/>
      <c r="D30" s="14"/>
      <c r="E30" s="12"/>
      <c r="G30" t="s">
        <v>5</v>
      </c>
      <c r="H30" s="7">
        <f>SUMIF(D3:D34,"&lt;&gt;0")/COUNTIF(D3:D34,"&lt;&gt;0")</f>
        <v>47.59375</v>
      </c>
      <c r="I30" s="7">
        <f>SUMIF(E3:E34,"&lt;&gt;0")/COUNTIF(E3:E34,"&lt;&gt;0")</f>
        <v>47.59375</v>
      </c>
    </row>
    <row r="31" spans="1:9" x14ac:dyDescent="0.25">
      <c r="A31" s="26"/>
      <c r="B31" s="23"/>
      <c r="C31" s="24"/>
      <c r="D31" s="17"/>
      <c r="E31" s="12"/>
      <c r="G31" t="s">
        <v>6</v>
      </c>
      <c r="H31" s="7">
        <f>STDEV(D3:D34)</f>
        <v>12.693949883167313</v>
      </c>
      <c r="I31" s="7">
        <f>STDEV(E3:E34)</f>
        <v>12.693949883167313</v>
      </c>
    </row>
    <row r="32" spans="1:9" x14ac:dyDescent="0.25">
      <c r="A32" s="25"/>
      <c r="B32" s="25"/>
      <c r="C32" s="29"/>
      <c r="D32" s="14"/>
      <c r="E32" s="12"/>
      <c r="H32" s="7"/>
      <c r="I32" s="7"/>
    </row>
    <row r="33" spans="1:9" x14ac:dyDescent="0.25">
      <c r="A33" s="13"/>
      <c r="B33" s="13"/>
      <c r="C33" s="16"/>
      <c r="D33" s="14"/>
      <c r="E33" s="15"/>
      <c r="G33" t="s">
        <v>7</v>
      </c>
      <c r="H33" s="7">
        <f>MAX(D3:D34)</f>
        <v>91</v>
      </c>
      <c r="I33" s="7">
        <f>MAX(E3:E34)</f>
        <v>91</v>
      </c>
    </row>
    <row r="34" spans="1:9" x14ac:dyDescent="0.25">
      <c r="A34" s="23"/>
      <c r="B34" s="23"/>
      <c r="C34" s="24"/>
      <c r="D34" s="14"/>
      <c r="E34" s="15"/>
      <c r="G34" t="s">
        <v>8</v>
      </c>
      <c r="H34">
        <f>COUNTIF(D3:D34,"&gt;=70")</f>
        <v>10</v>
      </c>
      <c r="I34" s="7">
        <f>MIN(E3:E34)</f>
        <v>50</v>
      </c>
    </row>
    <row r="35" spans="1:9" x14ac:dyDescent="0.25">
      <c r="A35" s="19"/>
      <c r="B35" s="19"/>
      <c r="C35" s="20"/>
      <c r="D35" s="19"/>
      <c r="E35" s="21"/>
      <c r="G35">
        <v>1</v>
      </c>
      <c r="H35">
        <f>COUNTIF(D3:D34,"&gt;=70")</f>
        <v>10</v>
      </c>
      <c r="I35">
        <f>COUNTIF(E3:E34,"&gt;=70")</f>
        <v>10</v>
      </c>
    </row>
    <row r="36" spans="1:9" x14ac:dyDescent="0.25">
      <c r="A36" s="22"/>
      <c r="B36" s="22"/>
      <c r="C36" s="22"/>
      <c r="D36" s="22"/>
      <c r="E36" s="22"/>
      <c r="G36">
        <v>2.1</v>
      </c>
      <c r="H36">
        <f>COUNTIF(D3:D34,"&gt;=70")</f>
        <v>10</v>
      </c>
      <c r="I36" s="7">
        <f>COUNTIF(E3:E34,"&gt;59")-COUNTIF(E3:E34,"&gt;=70")</f>
        <v>5</v>
      </c>
    </row>
    <row r="37" spans="1:9" x14ac:dyDescent="0.25">
      <c r="A37" s="22"/>
      <c r="B37" s="22"/>
      <c r="C37" s="22"/>
      <c r="D37" s="22"/>
      <c r="E37" s="22"/>
      <c r="G37">
        <v>2.2000000000000002</v>
      </c>
      <c r="H37">
        <f>COUNTIF(D3:D34,"&gt;=70")</f>
        <v>10</v>
      </c>
      <c r="I37" s="7">
        <f>COUNTIF(E3:E34,"&gt;=50")-COUNTIF(E3:E34,"&gt;=59")</f>
        <v>7</v>
      </c>
    </row>
    <row r="38" spans="1:9" x14ac:dyDescent="0.25">
      <c r="A38" s="22"/>
      <c r="B38" s="22"/>
      <c r="C38" s="22"/>
      <c r="D38" s="22"/>
      <c r="E38" s="22"/>
      <c r="G38">
        <v>3</v>
      </c>
      <c r="H38">
        <f>COUNTIF(D3:D34,"&gt;=70")</f>
        <v>10</v>
      </c>
      <c r="I38" s="7">
        <f>COUNTIF(E3:E34,"&gt;=40")-COUNTIF(E3:E34,"&gt;=50")</f>
        <v>0</v>
      </c>
    </row>
    <row r="39" spans="1:9" x14ac:dyDescent="0.25">
      <c r="A39" s="4"/>
      <c r="B39" s="4"/>
      <c r="C39" s="4"/>
      <c r="D39" s="4"/>
      <c r="E39" s="4"/>
      <c r="G39" t="s">
        <v>9</v>
      </c>
      <c r="H39">
        <f>COUNTIF(D3:D34,"&lt;40")</f>
        <v>0</v>
      </c>
      <c r="I39">
        <f>COUNTIF(E3:E34,"&lt;40")</f>
        <v>0</v>
      </c>
    </row>
  </sheetData>
  <sortState xmlns:xlrd2="http://schemas.microsoft.com/office/spreadsheetml/2017/richdata2" ref="A3:E25">
    <sortCondition descending="1" ref="D3:D25"/>
  </sortState>
  <hyperlinks>
    <hyperlink ref="C14" r:id="rId1" display="http://ws106cv.uni.local/ReportServer/?%2FReporting%2FFaculty%20Query%20System%2FStudentDetails&amp;STU_CODE=0652274&amp;ACCESS_LEVEL=N&amp;rs%3AParameterLanguage=" xr:uid="{0E3D3459-A9FD-44BB-ADAC-6DF818238DA1}"/>
    <hyperlink ref="C19" r:id="rId2" display="http://ws106cv.uni.local/ReportServer/?%2FReporting%2FFaculty%20Query%20System%2FStudentDetails&amp;STU_CODE=2304088&amp;ACCESS_LEVEL=N&amp;rs%3AParameterLanguage=" xr:uid="{D565B0EA-2A57-4FB3-999D-6E4F6B450D6F}"/>
    <hyperlink ref="C17" r:id="rId3" display="http://ws106cv.uni.local/ReportServer/?%2FReporting%2FFaculty%20Query%20System%2FStudentDetails&amp;STU_CODE=2304218&amp;ACCESS_LEVEL=N&amp;rs%3AParameterLanguage=" xr:uid="{4C7C828F-6DE1-4B7D-A6AD-405CEB4551C4}"/>
    <hyperlink ref="C9" r:id="rId4" display="http://ws106cv.uni.local/ReportServer/?%2FReporting%2FFaculty%20Query%20System%2FStudentDetails&amp;STU_CODE=2304621&amp;ACCESS_LEVEL=N&amp;rs%3AParameterLanguage=" xr:uid="{2A04A171-4690-451E-927A-E30C1BAA1034}"/>
    <hyperlink ref="C20" r:id="rId5" display="http://ws106cv.uni.local/ReportServer/?%2FReporting%2FFaculty%20Query%20System%2FStudentDetails&amp;STU_CODE=2304862&amp;ACCESS_LEVEL=N&amp;rs%3AParameterLanguage=" xr:uid="{E8B7775C-63F1-4C51-BDE6-6D3D057F8A22}"/>
    <hyperlink ref="C11" r:id="rId6" display="http://ws106cv.uni.local/ReportServer/?%2FReporting%2FFaculty%20Query%20System%2FStudentDetails&amp;STU_CODE=2305180&amp;ACCESS_LEVEL=N&amp;rs%3AParameterLanguage=" xr:uid="{F7F7535B-BD47-4650-ADC2-B9264AEAF3B3}"/>
    <hyperlink ref="C13" r:id="rId7" display="http://ws106cv.uni.local/ReportServer/?%2FReporting%2FFaculty%20Query%20System%2FStudentDetails&amp;STU_CODE=2305326&amp;ACCESS_LEVEL=N&amp;rs%3AParameterLanguage=" xr:uid="{2473EFE9-8757-4913-9CF6-CDB5F838944C}"/>
    <hyperlink ref="C23" r:id="rId8" display="http://ws106cv.uni.local/ReportServer/?%2FReporting%2FFaculty%20Query%20System%2FStudentDetails&amp;STU_CODE=2305662&amp;ACCESS_LEVEL=N&amp;rs%3AParameterLanguage=" xr:uid="{168876C6-2EAB-4466-9C95-B7078051B63C}"/>
    <hyperlink ref="C22" r:id="rId9" display="http://ws106cv.uni.local/ReportServer/?%2FReporting%2FFaculty%20Query%20System%2FStudentDetails&amp;STU_CODE=2311796&amp;ACCESS_LEVEL=N&amp;rs%3AParameterLanguage=" xr:uid="{353919E3-CEFC-4B07-A886-B71102DECE93}"/>
    <hyperlink ref="C24" r:id="rId10" display="http://ws106cv.uni.local/ReportServer/?%2FReporting%2FFaculty%20Query%20System%2FStudentDetails&amp;STU_CODE=2316328&amp;ACCESS_LEVEL=N&amp;rs%3AParameterLanguage=" xr:uid="{86BE9F38-1721-4769-922A-D07ADAC5550F}"/>
    <hyperlink ref="C12" r:id="rId11" display="http://ws106cv.uni.local/ReportServer/?%2FReporting%2FFaculty%20Query%20System%2FStudentDetails&amp;STU_CODE=2400706&amp;ACCESS_LEVEL=N&amp;rs%3AParameterLanguage=" xr:uid="{8DC2EEE9-C9DB-46B1-A701-B01416613288}"/>
    <hyperlink ref="C18" r:id="rId12" display="http://ws106cv.uni.local/ReportServer/?%2FReporting%2FFaculty%20Query%20System%2FStudentDetails&amp;STU_CODE=2422744&amp;ACCESS_LEVEL=N&amp;rs%3AParameterLanguage=" xr:uid="{FE2DB4E3-3DF1-4A45-8B34-AB2A633CE498}"/>
    <hyperlink ref="C6" r:id="rId13" display="http://ws106cv.uni.local/ReportServer/?%2FReporting%2FFaculty%20Query%20System%2FStudentDetails&amp;STU_CODE=2422774&amp;ACCESS_LEVEL=N&amp;rs%3AParameterLanguage=" xr:uid="{CC665B90-73FF-42E6-B97A-2A66B6C346A7}"/>
    <hyperlink ref="C7" r:id="rId14" display="http://ws106cv.uni.local/ReportServer/?%2FReporting%2FFaculty%20Query%20System%2FStudentDetails&amp;STU_CODE=2422783&amp;ACCESS_LEVEL=N&amp;rs%3AParameterLanguage=" xr:uid="{89626117-D92E-479D-98AE-46CF10041F16}"/>
    <hyperlink ref="C16" r:id="rId15" display="http://ws106cv.uni.local/ReportServer/?%2FReporting%2FFaculty%20Query%20System%2FStudentDetails&amp;STU_CODE=2422789&amp;ACCESS_LEVEL=N&amp;rs%3AParameterLanguage=" xr:uid="{E212FEF9-A818-4CE9-A817-C844640E4695}"/>
    <hyperlink ref="C4" r:id="rId16" display="http://ws106cv.uni.local/ReportServer/?%2FReporting%2FFaculty%20Query%20System%2FStudentDetails&amp;STU_CODE=2422790&amp;ACCESS_LEVEL=N&amp;rs%3AParameterLanguage=" xr:uid="{B2239312-C461-4502-96E9-9EA2783500C3}"/>
    <hyperlink ref="C15" r:id="rId17" display="http://ws106cv.uni.local/ReportServer/?%2FReporting%2FFaculty%20Query%20System%2FStudentDetails&amp;STU_CODE=2422859&amp;ACCESS_LEVEL=N&amp;rs%3AParameterLanguage=" xr:uid="{5F9790E1-00E4-4D37-B74F-1B2D2006E441}"/>
    <hyperlink ref="C3" r:id="rId18" display="http://ws106cv.uni.local/ReportServer/?%2FReporting%2FFaculty%20Query%20System%2FStudentDetails&amp;STU_CODE=2422915&amp;ACCESS_LEVEL=N&amp;rs%3AParameterLanguage=" xr:uid="{0BE583BD-E590-4DD3-8C97-6BBABF2487C9}"/>
    <hyperlink ref="C21" r:id="rId19" display="http://ws106cv.uni.local/ReportServer/?%2FReporting%2FFaculty%20Query%20System%2FStudentDetails&amp;STU_CODE=2422983&amp;ACCESS_LEVEL=N&amp;rs%3AParameterLanguage=" xr:uid="{73AC377C-5367-43E2-975F-FB52DBD2F26A}"/>
    <hyperlink ref="C10" r:id="rId20" display="http://ws106cv.uni.local/ReportServer/?%2FReporting%2FFaculty%20Query%20System%2FStudentDetails&amp;STU_CODE=2422988&amp;ACCESS_LEVEL=N&amp;rs%3AParameterLanguage=" xr:uid="{FF029D4F-8CA6-4BD8-B306-0E404D22CA1B}"/>
    <hyperlink ref="C8" r:id="rId21" display="http://ws106cv.uni.local/ReportServer/?%2FReporting%2FFaculty%20Query%20System%2FStudentDetails&amp;STU_CODE=2422998&amp;ACCESS_LEVEL=N&amp;rs%3AParameterLanguage=" xr:uid="{73A4BBB7-DDB5-4E23-8425-EBA065F0EE97}"/>
    <hyperlink ref="C5" r:id="rId22" display="http://ws106cv.uni.local/ReportServer/?%2FReporting%2FFaculty%20Query%20System%2FStudentDetails&amp;STU_CODE=97011450&amp;ACCESS_LEVEL=N&amp;rs%3AParameterLanguage=" xr:uid="{A5393CA6-F837-4A20-83E5-18131385BCD9}"/>
  </hyperlinks>
  <pageMargins left="0.70866141732283472" right="0.70866141732283472" top="0.94488188976377963" bottom="0.74803149606299213" header="0.19685039370078741" footer="0.31496062992125984"/>
  <pageSetup paperSize="9" orientation="landscape" r:id="rId23"/>
  <headerFooter>
    <oddHeader xml:space="preserve">&amp;CComputer Forensics
HN/BSc (Hons) Computer Networks &amp; Cybersecurity
ACCD5000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</cp:lastModifiedBy>
  <cp:lastPrinted>2013-05-30T08:21:21Z</cp:lastPrinted>
  <dcterms:created xsi:type="dcterms:W3CDTF">2011-10-03T16:29:17Z</dcterms:created>
  <dcterms:modified xsi:type="dcterms:W3CDTF">2025-05-28T13:58:33Z</dcterms:modified>
</cp:coreProperties>
</file>