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4.xml" ContentType="application/vnd.openxmlformats-officedocument.drawing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18"/>
  <workbookPr/>
  <mc:AlternateContent xmlns:mc="http://schemas.openxmlformats.org/markup-compatibility/2006">
    <mc:Choice Requires="x15">
      <x15ac:absPath xmlns:x15ac="http://schemas.microsoft.com/office/spreadsheetml/2010/11/ac" url="https://uowtsd-my.sharepoint.com/personal/hannah_williams_uwtsd_ac_uk/Documents/2024-2025 Modules/ACBA4027 Skills for Professional Practice/"/>
    </mc:Choice>
  </mc:AlternateContent>
  <xr:revisionPtr revIDLastSave="266" documentId="8_{C45D9403-EC21-4DA6-8062-F0FFE10D93B3}" xr6:coauthVersionLast="47" xr6:coauthVersionMax="47" xr10:uidLastSave="{A6242E16-3E26-4622-A5AF-51C0ABAAD983}"/>
  <bookViews>
    <workbookView xWindow="-98" yWindow="-98" windowWidth="20715" windowHeight="13276" firstSheet="1" activeTab="1" xr2:uid="{57363410-EDD2-4A68-B6DF-98D6D7B370F4}"/>
  </bookViews>
  <sheets>
    <sheet name="Table 1" sheetId="1" r:id="rId1"/>
    <sheet name="Table 2" sheetId="2" r:id="rId2"/>
    <sheet name="Table 3" sheetId="3" r:id="rId3"/>
    <sheet name="Table 4" sheetId="4" r:id="rId4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33" i="4" l="1"/>
  <c r="G32" i="4"/>
  <c r="G31" i="4"/>
  <c r="G30" i="4"/>
  <c r="G29" i="4"/>
  <c r="G28" i="4"/>
  <c r="G27" i="4"/>
  <c r="G26" i="4"/>
  <c r="G25" i="4"/>
  <c r="G24" i="4"/>
  <c r="G23" i="4"/>
  <c r="G22" i="4"/>
  <c r="G21" i="4"/>
  <c r="F22" i="4"/>
  <c r="F23" i="4"/>
  <c r="F24" i="4"/>
  <c r="F25" i="4"/>
  <c r="F26" i="4"/>
  <c r="F27" i="4"/>
  <c r="F28" i="4"/>
  <c r="F29" i="4"/>
  <c r="F30" i="4"/>
  <c r="F31" i="4"/>
  <c r="F32" i="4"/>
  <c r="F33" i="4"/>
  <c r="F21" i="4"/>
  <c r="E22" i="4"/>
  <c r="E23" i="4"/>
  <c r="E24" i="4"/>
  <c r="E25" i="4"/>
  <c r="E26" i="4"/>
  <c r="E27" i="4"/>
  <c r="E28" i="4"/>
  <c r="E29" i="4"/>
  <c r="E30" i="4"/>
  <c r="E31" i="4"/>
  <c r="E32" i="4"/>
  <c r="E33" i="4"/>
  <c r="E21" i="4"/>
  <c r="D22" i="4"/>
  <c r="D23" i="4"/>
  <c r="D24" i="4"/>
  <c r="D25" i="4"/>
  <c r="D26" i="4"/>
  <c r="D27" i="4"/>
  <c r="D28" i="4"/>
  <c r="D29" i="4"/>
  <c r="D30" i="4"/>
  <c r="D31" i="4"/>
  <c r="D32" i="4"/>
  <c r="D33" i="4"/>
  <c r="D21" i="4"/>
  <c r="C22" i="4"/>
  <c r="C23" i="4"/>
  <c r="C24" i="4"/>
  <c r="C25" i="4"/>
  <c r="C26" i="4"/>
  <c r="C27" i="4"/>
  <c r="C28" i="4"/>
  <c r="C29" i="4"/>
  <c r="C30" i="4"/>
  <c r="C31" i="4"/>
  <c r="C32" i="4"/>
  <c r="C33" i="4"/>
  <c r="C21" i="4"/>
  <c r="B22" i="4"/>
  <c r="B23" i="4"/>
  <c r="B24" i="4"/>
  <c r="B25" i="4"/>
  <c r="B26" i="4"/>
  <c r="B27" i="4"/>
  <c r="B28" i="4"/>
  <c r="B29" i="4"/>
  <c r="B30" i="4"/>
  <c r="B31" i="4"/>
  <c r="B32" i="4"/>
  <c r="B33" i="4"/>
  <c r="B21" i="4"/>
  <c r="G37" i="3"/>
  <c r="G35" i="3"/>
  <c r="G34" i="3"/>
  <c r="G33" i="3"/>
  <c r="G31" i="3"/>
  <c r="G30" i="3"/>
  <c r="G29" i="3"/>
  <c r="G28" i="3"/>
  <c r="G27" i="3"/>
  <c r="G26" i="3"/>
  <c r="F26" i="3"/>
  <c r="G25" i="3"/>
  <c r="G24" i="3"/>
  <c r="G23" i="3"/>
  <c r="F24" i="3"/>
  <c r="F25" i="3"/>
  <c r="F27" i="3"/>
  <c r="F28" i="3"/>
  <c r="F29" i="3"/>
  <c r="F30" i="3"/>
  <c r="F31" i="3"/>
  <c r="F33" i="3"/>
  <c r="F34" i="3"/>
  <c r="F35" i="3"/>
  <c r="F37" i="3"/>
  <c r="F23" i="3"/>
  <c r="E24" i="3"/>
  <c r="E25" i="3"/>
  <c r="E26" i="3"/>
  <c r="E27" i="3"/>
  <c r="E28" i="3"/>
  <c r="E29" i="3"/>
  <c r="E30" i="3"/>
  <c r="E31" i="3"/>
  <c r="E33" i="3"/>
  <c r="E34" i="3"/>
  <c r="E35" i="3"/>
  <c r="E37" i="3"/>
  <c r="E23" i="3"/>
  <c r="D24" i="3"/>
  <c r="D25" i="3"/>
  <c r="D26" i="3"/>
  <c r="D27" i="3"/>
  <c r="D28" i="3"/>
  <c r="D29" i="3"/>
  <c r="D30" i="3"/>
  <c r="D31" i="3"/>
  <c r="D33" i="3"/>
  <c r="D34" i="3"/>
  <c r="D35" i="3"/>
  <c r="D37" i="3"/>
  <c r="D23" i="3"/>
  <c r="C24" i="3"/>
  <c r="C25" i="3"/>
  <c r="C26" i="3"/>
  <c r="C27" i="3"/>
  <c r="C28" i="3"/>
  <c r="C29" i="3"/>
  <c r="C30" i="3"/>
  <c r="C31" i="3"/>
  <c r="C33" i="3"/>
  <c r="C34" i="3"/>
  <c r="C35" i="3"/>
  <c r="C37" i="3"/>
  <c r="C23" i="3"/>
  <c r="B24" i="3"/>
  <c r="B25" i="3"/>
  <c r="B26" i="3"/>
  <c r="B27" i="3"/>
  <c r="B28" i="3"/>
  <c r="B29" i="3"/>
  <c r="B30" i="3"/>
  <c r="B31" i="3"/>
  <c r="B33" i="3"/>
  <c r="B34" i="3"/>
  <c r="B35" i="3"/>
  <c r="B37" i="3"/>
  <c r="B23" i="3"/>
  <c r="G38" i="2"/>
  <c r="G37" i="2"/>
  <c r="G36" i="2"/>
  <c r="G35" i="2"/>
  <c r="F35" i="2"/>
  <c r="G34" i="2"/>
  <c r="G33" i="2"/>
  <c r="F33" i="2"/>
  <c r="G32" i="2"/>
  <c r="G31" i="2"/>
  <c r="G30" i="2"/>
  <c r="G29" i="2"/>
  <c r="G28" i="2"/>
  <c r="G27" i="2"/>
  <c r="G26" i="2"/>
  <c r="G25" i="2"/>
  <c r="G24" i="2"/>
  <c r="F25" i="2"/>
  <c r="F26" i="2"/>
  <c r="F27" i="2"/>
  <c r="F28" i="2"/>
  <c r="F29" i="2"/>
  <c r="F30" i="2"/>
  <c r="F31" i="2"/>
  <c r="F32" i="2"/>
  <c r="F34" i="2"/>
  <c r="F36" i="2"/>
  <c r="F37" i="2"/>
  <c r="F38" i="2"/>
  <c r="F24" i="2"/>
  <c r="E25" i="2"/>
  <c r="E26" i="2"/>
  <c r="E27" i="2"/>
  <c r="E28" i="2"/>
  <c r="E29" i="2"/>
  <c r="E30" i="2"/>
  <c r="E31" i="2"/>
  <c r="E32" i="2"/>
  <c r="E33" i="2"/>
  <c r="E34" i="2"/>
  <c r="E35" i="2"/>
  <c r="E36" i="2"/>
  <c r="E37" i="2"/>
  <c r="E38" i="2"/>
  <c r="E24" i="2"/>
  <c r="D25" i="2"/>
  <c r="D26" i="2"/>
  <c r="D27" i="2"/>
  <c r="D28" i="2"/>
  <c r="D29" i="2"/>
  <c r="D30" i="2"/>
  <c r="D31" i="2"/>
  <c r="D32" i="2"/>
  <c r="D33" i="2"/>
  <c r="D34" i="2"/>
  <c r="D35" i="2"/>
  <c r="D36" i="2"/>
  <c r="D37" i="2"/>
  <c r="D38" i="2"/>
  <c r="D24" i="2"/>
  <c r="G38" i="1"/>
  <c r="G37" i="1"/>
  <c r="G36" i="1"/>
  <c r="F37" i="1"/>
  <c r="G35" i="1"/>
  <c r="G34" i="1"/>
  <c r="G33" i="1"/>
  <c r="G32" i="1"/>
  <c r="G31" i="1"/>
  <c r="G30" i="1"/>
  <c r="G29" i="1"/>
  <c r="G28" i="1"/>
  <c r="G27" i="1"/>
  <c r="G26" i="1"/>
  <c r="G25" i="1"/>
  <c r="B26" i="2"/>
  <c r="B27" i="2"/>
  <c r="B28" i="2"/>
  <c r="B29" i="2"/>
  <c r="B30" i="2"/>
  <c r="B31" i="2"/>
  <c r="B32" i="2"/>
  <c r="B33" i="2"/>
  <c r="B34" i="2"/>
  <c r="B35" i="2"/>
  <c r="B36" i="2"/>
  <c r="B37" i="2"/>
  <c r="B38" i="2"/>
  <c r="C38" i="2"/>
  <c r="C25" i="2"/>
  <c r="C26" i="2"/>
  <c r="C27" i="2"/>
  <c r="C28" i="2"/>
  <c r="C29" i="2"/>
  <c r="C30" i="2"/>
  <c r="C31" i="2"/>
  <c r="C32" i="2"/>
  <c r="C33" i="2"/>
  <c r="C34" i="2"/>
  <c r="C35" i="2"/>
  <c r="C36" i="2"/>
  <c r="C37" i="2"/>
  <c r="C24" i="2"/>
  <c r="B25" i="2"/>
  <c r="B24" i="2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25" i="1"/>
  <c r="E25" i="1"/>
  <c r="F26" i="1"/>
  <c r="F27" i="1"/>
  <c r="F28" i="1"/>
  <c r="F29" i="1"/>
  <c r="F30" i="1"/>
  <c r="F31" i="1"/>
  <c r="F32" i="1"/>
  <c r="F33" i="1"/>
  <c r="F34" i="1"/>
  <c r="F35" i="1"/>
  <c r="F36" i="1"/>
  <c r="F38" i="1"/>
  <c r="F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C28" i="1"/>
  <c r="C29" i="1"/>
  <c r="C30" i="1"/>
  <c r="C31" i="1"/>
  <c r="C32" i="1"/>
  <c r="C33" i="1"/>
  <c r="C34" i="1"/>
  <c r="C35" i="1"/>
  <c r="C36" i="1"/>
  <c r="C37" i="1"/>
  <c r="C38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C27" i="1"/>
  <c r="C26" i="1"/>
  <c r="C25" i="1"/>
  <c r="B25" i="1"/>
</calcChain>
</file>

<file path=xl/sharedStrings.xml><?xml version="1.0" encoding="utf-8"?>
<sst xmlns="http://schemas.openxmlformats.org/spreadsheetml/2006/main" count="142" uniqueCount="55">
  <si>
    <t xml:space="preserve">Table 1: Construction firms:  Number of Firms, by size of Firm, Great Britain    </t>
  </si>
  <si>
    <t xml:space="preserve">Size of Firm </t>
  </si>
  <si>
    <t>1</t>
  </si>
  <si>
    <t>2-3</t>
  </si>
  <si>
    <t>4-7</t>
  </si>
  <si>
    <t>8-13</t>
  </si>
  <si>
    <t>14-24</t>
  </si>
  <si>
    <t>25-34</t>
  </si>
  <si>
    <t>35-59</t>
  </si>
  <si>
    <t>60-79</t>
  </si>
  <si>
    <t>80-114</t>
  </si>
  <si>
    <t>115-299</t>
  </si>
  <si>
    <t>300-599</t>
  </si>
  <si>
    <t>600-1,199</t>
  </si>
  <si>
    <t>1,200 and over</t>
  </si>
  <si>
    <t>All firms</t>
  </si>
  <si>
    <t>median</t>
  </si>
  <si>
    <t>mode</t>
  </si>
  <si>
    <t>standard devision</t>
  </si>
  <si>
    <t xml:space="preserve"> (min)</t>
  </si>
  <si>
    <t>(max)</t>
  </si>
  <si>
    <t>range</t>
  </si>
  <si>
    <t>Table 2: Construction firms: Number of firms, By region of registration, Great Britain</t>
  </si>
  <si>
    <t>Region</t>
  </si>
  <si>
    <t>North East</t>
  </si>
  <si>
    <t>North West</t>
  </si>
  <si>
    <t>Yorkshire and the Humber</t>
  </si>
  <si>
    <t>East Midlands</t>
  </si>
  <si>
    <t>West Midlands</t>
  </si>
  <si>
    <t xml:space="preserve">East </t>
  </si>
  <si>
    <t>Greater London</t>
  </si>
  <si>
    <t>South East:</t>
  </si>
  <si>
    <t>South West</t>
  </si>
  <si>
    <t>England</t>
  </si>
  <si>
    <t>Wales</t>
  </si>
  <si>
    <t>Scotland</t>
  </si>
  <si>
    <t>Great Britain</t>
  </si>
  <si>
    <t>Reigion</t>
  </si>
  <si>
    <t>Table 3: Construction Firms:  Total Employees, by region of registration, Great Britain</t>
  </si>
  <si>
    <t>East</t>
  </si>
  <si>
    <t>London</t>
  </si>
  <si>
    <t xml:space="preserve">Table 4: Construction firms:  Number of Firms, By turnover size band, Great Britain       </t>
  </si>
  <si>
    <t>Size of firm (by turnover size band)</t>
  </si>
  <si>
    <t>£0 - &lt;£500k</t>
  </si>
  <si>
    <t>£500k - &lt;£1m</t>
  </si>
  <si>
    <t>£1m - &lt;£5m</t>
  </si>
  <si>
    <t>£5m - &lt;£10m</t>
  </si>
  <si>
    <t>£10m - &lt;£20m</t>
  </si>
  <si>
    <t>£20m - &lt;£30m</t>
  </si>
  <si>
    <t>£30m - &lt;£40m</t>
  </si>
  <si>
    <t>£40m - &lt;£50m</t>
  </si>
  <si>
    <t>£50m - &lt;£100m</t>
  </si>
  <si>
    <t>£100m - &lt;£500m</t>
  </si>
  <si>
    <t>£500m - &lt;£1000m</t>
  </si>
  <si>
    <t>£1000m +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</si>
</sst>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1"/>
      <color theme="1"/>
      <name val="Aptos Narrow"/>
      <family val="2"/>
      <scheme val="minor"/>
    </font>
    <font>
      <b/>
      <sz val="15"/>
      <color theme="3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89999084444715716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ck">
        <color theme="4"/>
      </bottom>
      <diagonal/>
    </border>
  </borders>
  <cellStyleXfs count="2">
    <xf numFmtId="0" fontId="0" fillId="0" borderId="0"/>
    <xf numFmtId="0" fontId="1" fillId="0" borderId="1" applyNumberFormat="0" applyFill="0" applyAlignment="0" applyProtection="0"/>
  </cellStyleXfs>
  <cellXfs count="5">
    <xf numFmtId="0" fontId="0" fillId="0" borderId="0" xfId="0"/>
    <xf numFmtId="0" fontId="2" fillId="0" borderId="0" xfId="0" applyFont="1"/>
    <xf numFmtId="1" fontId="2" fillId="0" borderId="0" xfId="0" applyNumberFormat="1" applyFont="1"/>
    <xf numFmtId="0" fontId="0" fillId="2" borderId="0" xfId="0" applyFill="1"/>
    <xf numFmtId="0" fontId="2" fillId="2" borderId="0" xfId="0" applyFont="1" applyFill="1"/>
  </cellXfs>
  <cellStyles count="2">
    <cellStyle name="Heading 1 2" xfId="1" xr:uid="{18D023CE-241C-4325-9960-B6A78C1F79C8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pieChart>
        <c:varyColors val="1"/>
        <c:ser>
          <c:idx val="0"/>
          <c:order val="0"/>
          <c:tx>
            <c:strRef>
              <c:f>'Table 1'!$B$24</c:f>
              <c:strCache>
                <c:ptCount val="1"/>
                <c:pt idx="0">
                  <c:v>median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cat>
            <c:strRef>
              <c:f>'Table 1'!$A$25:$A$38</c:f>
              <c:strCache>
                <c:ptCount val="14"/>
                <c:pt idx="0">
                  <c:v>1</c:v>
                </c:pt>
                <c:pt idx="1">
                  <c:v>2-3</c:v>
                </c:pt>
                <c:pt idx="2">
                  <c:v>4-7</c:v>
                </c:pt>
                <c:pt idx="3">
                  <c:v>8-13</c:v>
                </c:pt>
                <c:pt idx="4">
                  <c:v>14-24</c:v>
                </c:pt>
                <c:pt idx="5">
                  <c:v>25-34</c:v>
                </c:pt>
                <c:pt idx="6">
                  <c:v>35-59</c:v>
                </c:pt>
                <c:pt idx="7">
                  <c:v>60-79</c:v>
                </c:pt>
                <c:pt idx="8">
                  <c:v>80-114</c:v>
                </c:pt>
                <c:pt idx="9">
                  <c:v>115-299</c:v>
                </c:pt>
                <c:pt idx="10">
                  <c:v>300-599</c:v>
                </c:pt>
                <c:pt idx="11">
                  <c:v>600-1,199</c:v>
                </c:pt>
                <c:pt idx="12">
                  <c:v>1,200 and over</c:v>
                </c:pt>
                <c:pt idx="13">
                  <c:v>All firms</c:v>
                </c:pt>
              </c:strCache>
            </c:strRef>
          </c:cat>
          <c:val>
            <c:numRef>
              <c:f>'Table 1'!$B$25:$B$38</c:f>
              <c:numCache>
                <c:formatCode>General</c:formatCode>
                <c:ptCount val="14"/>
                <c:pt idx="0">
                  <c:v>98983.653846153844</c:v>
                </c:pt>
                <c:pt idx="1">
                  <c:v>66876.61538461539</c:v>
                </c:pt>
                <c:pt idx="2">
                  <c:v>29076.961538461539</c:v>
                </c:pt>
                <c:pt idx="3">
                  <c:v>10713.576923076924</c:v>
                </c:pt>
                <c:pt idx="4">
                  <c:v>5791.5384615384619</c:v>
                </c:pt>
                <c:pt idx="5">
                  <c:v>1815.4230769230769</c:v>
                </c:pt>
                <c:pt idx="6">
                  <c:v>1754.2307692307693</c:v>
                </c:pt>
                <c:pt idx="7">
                  <c:v>527.88461538461536</c:v>
                </c:pt>
                <c:pt idx="8">
                  <c:v>424.19230769230768</c:v>
                </c:pt>
                <c:pt idx="9">
                  <c:v>506.76923076923077</c:v>
                </c:pt>
                <c:pt idx="10">
                  <c:v>137</c:v>
                </c:pt>
                <c:pt idx="11">
                  <c:v>60.115384615384613</c:v>
                </c:pt>
                <c:pt idx="12">
                  <c:v>54.96153846153846</c:v>
                </c:pt>
                <c:pt idx="13">
                  <c:v>237188.76923076922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01E9-464A-A15E-0EC809A2CAD5}"/>
            </c:ext>
          </c:extLst>
        </c:ser>
        <c:ser>
          <c:idx val="1"/>
          <c:order val="1"/>
          <c:tx>
            <c:strRef>
              <c:f>'Table 1'!$C$24</c:f>
              <c:strCache>
                <c:ptCount val="1"/>
                <c:pt idx="0">
                  <c:v>mode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cat>
            <c:strRef>
              <c:f>'Table 1'!$A$25:$A$38</c:f>
              <c:strCache>
                <c:ptCount val="14"/>
                <c:pt idx="0">
                  <c:v>1</c:v>
                </c:pt>
                <c:pt idx="1">
                  <c:v>2-3</c:v>
                </c:pt>
                <c:pt idx="2">
                  <c:v>4-7</c:v>
                </c:pt>
                <c:pt idx="3">
                  <c:v>8-13</c:v>
                </c:pt>
                <c:pt idx="4">
                  <c:v>14-24</c:v>
                </c:pt>
                <c:pt idx="5">
                  <c:v>25-34</c:v>
                </c:pt>
                <c:pt idx="6">
                  <c:v>35-59</c:v>
                </c:pt>
                <c:pt idx="7">
                  <c:v>60-79</c:v>
                </c:pt>
                <c:pt idx="8">
                  <c:v>80-114</c:v>
                </c:pt>
                <c:pt idx="9">
                  <c:v>115-299</c:v>
                </c:pt>
                <c:pt idx="10">
                  <c:v>300-599</c:v>
                </c:pt>
                <c:pt idx="11">
                  <c:v>600-1,199</c:v>
                </c:pt>
                <c:pt idx="12">
                  <c:v>1,200 and over</c:v>
                </c:pt>
                <c:pt idx="13">
                  <c:v>All firms</c:v>
                </c:pt>
              </c:strCache>
            </c:strRef>
          </c:cat>
          <c:val>
            <c:numRef>
              <c:f>'Table 1'!$C$25:$C$38</c:f>
              <c:numCache>
                <c:formatCode>General</c:formatCode>
                <c:ptCount val="14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11455</c:v>
                </c:pt>
                <c:pt idx="5">
                  <c:v>#N/A</c:v>
                </c:pt>
                <c:pt idx="6">
                  <c:v>1201</c:v>
                </c:pt>
                <c:pt idx="7">
                  <c:v>#N/A</c:v>
                </c:pt>
                <c:pt idx="8">
                  <c:v>583</c:v>
                </c:pt>
                <c:pt idx="9">
                  <c:v>304</c:v>
                </c:pt>
                <c:pt idx="10">
                  <c:v>483</c:v>
                </c:pt>
                <c:pt idx="11">
                  <c:v>148</c:v>
                </c:pt>
                <c:pt idx="12">
                  <c:v>56</c:v>
                </c:pt>
                <c:pt idx="13">
                  <c:v>60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01E9-464A-A15E-0EC809A2CAD5}"/>
            </c:ext>
          </c:extLst>
        </c:ser>
        <c:ser>
          <c:idx val="2"/>
          <c:order val="2"/>
          <c:tx>
            <c:strRef>
              <c:f>'Table 1'!$D$24</c:f>
              <c:strCache>
                <c:ptCount val="1"/>
                <c:pt idx="0">
                  <c:v>standard devision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cat>
            <c:strRef>
              <c:f>'Table 1'!$A$25:$A$38</c:f>
              <c:strCache>
                <c:ptCount val="14"/>
                <c:pt idx="0">
                  <c:v>1</c:v>
                </c:pt>
                <c:pt idx="1">
                  <c:v>2-3</c:v>
                </c:pt>
                <c:pt idx="2">
                  <c:v>4-7</c:v>
                </c:pt>
                <c:pt idx="3">
                  <c:v>8-13</c:v>
                </c:pt>
                <c:pt idx="4">
                  <c:v>14-24</c:v>
                </c:pt>
                <c:pt idx="5">
                  <c:v>25-34</c:v>
                </c:pt>
                <c:pt idx="6">
                  <c:v>35-59</c:v>
                </c:pt>
                <c:pt idx="7">
                  <c:v>60-79</c:v>
                </c:pt>
                <c:pt idx="8">
                  <c:v>80-114</c:v>
                </c:pt>
                <c:pt idx="9">
                  <c:v>115-299</c:v>
                </c:pt>
                <c:pt idx="10">
                  <c:v>300-599</c:v>
                </c:pt>
                <c:pt idx="11">
                  <c:v>600-1,199</c:v>
                </c:pt>
                <c:pt idx="12">
                  <c:v>1,200 and over</c:v>
                </c:pt>
                <c:pt idx="13">
                  <c:v>All firms</c:v>
                </c:pt>
              </c:strCache>
            </c:strRef>
          </c:cat>
          <c:val>
            <c:numRef>
              <c:f>'Table 1'!$D$25:$D$38</c:f>
              <c:numCache>
                <c:formatCode>General</c:formatCode>
                <c:ptCount val="14"/>
                <c:pt idx="0">
                  <c:v>28948.913198173512</c:v>
                </c:pt>
                <c:pt idx="1">
                  <c:v>17010.872050725487</c:v>
                </c:pt>
                <c:pt idx="2">
                  <c:v>6924.3415772520639</c:v>
                </c:pt>
                <c:pt idx="3">
                  <c:v>3209.4998261171709</c:v>
                </c:pt>
                <c:pt idx="4">
                  <c:v>1225.4747400340561</c:v>
                </c:pt>
                <c:pt idx="5">
                  <c:v>289.54836184332595</c:v>
                </c:pt>
                <c:pt idx="6">
                  <c:v>325.40956441903228</c:v>
                </c:pt>
                <c:pt idx="7">
                  <c:v>80.926300754737085</c:v>
                </c:pt>
                <c:pt idx="8">
                  <c:v>67.700528346989444</c:v>
                </c:pt>
                <c:pt idx="9">
                  <c:v>69.505860295262877</c:v>
                </c:pt>
                <c:pt idx="10">
                  <c:v>16.840427548016709</c:v>
                </c:pt>
                <c:pt idx="11">
                  <c:v>6.7783592296479656</c:v>
                </c:pt>
                <c:pt idx="12">
                  <c:v>7.6445053167920074</c:v>
                </c:pt>
                <c:pt idx="13">
                  <c:v>70254.244856411475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01E9-464A-A15E-0EC809A2CAD5}"/>
            </c:ext>
          </c:extLst>
        </c:ser>
        <c:ser>
          <c:idx val="3"/>
          <c:order val="3"/>
          <c:tx>
            <c:strRef>
              <c:f>'Table 1'!$E$24</c:f>
              <c:strCache>
                <c:ptCount val="1"/>
                <c:pt idx="0">
                  <c:v> (min)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cat>
            <c:strRef>
              <c:f>'Table 1'!$A$25:$A$38</c:f>
              <c:strCache>
                <c:ptCount val="14"/>
                <c:pt idx="0">
                  <c:v>1</c:v>
                </c:pt>
                <c:pt idx="1">
                  <c:v>2-3</c:v>
                </c:pt>
                <c:pt idx="2">
                  <c:v>4-7</c:v>
                </c:pt>
                <c:pt idx="3">
                  <c:v>8-13</c:v>
                </c:pt>
                <c:pt idx="4">
                  <c:v>14-24</c:v>
                </c:pt>
                <c:pt idx="5">
                  <c:v>25-34</c:v>
                </c:pt>
                <c:pt idx="6">
                  <c:v>35-59</c:v>
                </c:pt>
                <c:pt idx="7">
                  <c:v>60-79</c:v>
                </c:pt>
                <c:pt idx="8">
                  <c:v>80-114</c:v>
                </c:pt>
                <c:pt idx="9">
                  <c:v>115-299</c:v>
                </c:pt>
                <c:pt idx="10">
                  <c:v>300-599</c:v>
                </c:pt>
                <c:pt idx="11">
                  <c:v>600-1,199</c:v>
                </c:pt>
                <c:pt idx="12">
                  <c:v>1,200 and over</c:v>
                </c:pt>
                <c:pt idx="13">
                  <c:v>All firms</c:v>
                </c:pt>
              </c:strCache>
            </c:strRef>
          </c:cat>
          <c:val>
            <c:numRef>
              <c:f>'Table 1'!$E$25:$E$38</c:f>
              <c:numCache>
                <c:formatCode>General</c:formatCode>
                <c:ptCount val="14"/>
                <c:pt idx="0">
                  <c:v>70370</c:v>
                </c:pt>
                <c:pt idx="1">
                  <c:v>47644</c:v>
                </c:pt>
                <c:pt idx="2">
                  <c:v>15737</c:v>
                </c:pt>
                <c:pt idx="3">
                  <c:v>3787</c:v>
                </c:pt>
                <c:pt idx="4">
                  <c:v>3101</c:v>
                </c:pt>
                <c:pt idx="5">
                  <c:v>1176</c:v>
                </c:pt>
                <c:pt idx="6">
                  <c:v>999</c:v>
                </c:pt>
                <c:pt idx="7">
                  <c:v>354</c:v>
                </c:pt>
                <c:pt idx="8">
                  <c:v>271</c:v>
                </c:pt>
                <c:pt idx="9">
                  <c:v>341</c:v>
                </c:pt>
                <c:pt idx="10">
                  <c:v>91</c:v>
                </c:pt>
                <c:pt idx="11">
                  <c:v>48</c:v>
                </c:pt>
                <c:pt idx="12">
                  <c:v>35</c:v>
                </c:pt>
                <c:pt idx="13">
                  <c:v>160148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01E9-464A-A15E-0EC809A2CAD5}"/>
            </c:ext>
          </c:extLst>
        </c:ser>
        <c:ser>
          <c:idx val="4"/>
          <c:order val="4"/>
          <c:tx>
            <c:strRef>
              <c:f>'Table 1'!$F$24</c:f>
              <c:strCache>
                <c:ptCount val="1"/>
                <c:pt idx="0">
                  <c:v>(max)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cat>
            <c:strRef>
              <c:f>'Table 1'!$A$25:$A$38</c:f>
              <c:strCache>
                <c:ptCount val="14"/>
                <c:pt idx="0">
                  <c:v>1</c:v>
                </c:pt>
                <c:pt idx="1">
                  <c:v>2-3</c:v>
                </c:pt>
                <c:pt idx="2">
                  <c:v>4-7</c:v>
                </c:pt>
                <c:pt idx="3">
                  <c:v>8-13</c:v>
                </c:pt>
                <c:pt idx="4">
                  <c:v>14-24</c:v>
                </c:pt>
                <c:pt idx="5">
                  <c:v>25-34</c:v>
                </c:pt>
                <c:pt idx="6">
                  <c:v>35-59</c:v>
                </c:pt>
                <c:pt idx="7">
                  <c:v>60-79</c:v>
                </c:pt>
                <c:pt idx="8">
                  <c:v>80-114</c:v>
                </c:pt>
                <c:pt idx="9">
                  <c:v>115-299</c:v>
                </c:pt>
                <c:pt idx="10">
                  <c:v>300-599</c:v>
                </c:pt>
                <c:pt idx="11">
                  <c:v>600-1,199</c:v>
                </c:pt>
                <c:pt idx="12">
                  <c:v>1,200 and over</c:v>
                </c:pt>
                <c:pt idx="13">
                  <c:v>All firms</c:v>
                </c:pt>
              </c:strCache>
            </c:strRef>
          </c:cat>
          <c:val>
            <c:numRef>
              <c:f>'Table 1'!$F$25:$F$38</c:f>
              <c:numCache>
                <c:formatCode>General</c:formatCode>
                <c:ptCount val="14"/>
                <c:pt idx="0">
                  <c:v>157012</c:v>
                </c:pt>
                <c:pt idx="1">
                  <c:v>103938</c:v>
                </c:pt>
                <c:pt idx="2">
                  <c:v>41044</c:v>
                </c:pt>
                <c:pt idx="3">
                  <c:v>14378</c:v>
                </c:pt>
                <c:pt idx="4">
                  <c:v>7102</c:v>
                </c:pt>
                <c:pt idx="5">
                  <c:v>2262</c:v>
                </c:pt>
                <c:pt idx="6">
                  <c:v>2211</c:v>
                </c:pt>
                <c:pt idx="7">
                  <c:v>647</c:v>
                </c:pt>
                <c:pt idx="8">
                  <c:v>511</c:v>
                </c:pt>
                <c:pt idx="9">
                  <c:v>602</c:v>
                </c:pt>
                <c:pt idx="10">
                  <c:v>164</c:v>
                </c:pt>
                <c:pt idx="11">
                  <c:v>75</c:v>
                </c:pt>
                <c:pt idx="12">
                  <c:v>64</c:v>
                </c:pt>
                <c:pt idx="13">
                  <c:v>374332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01E9-464A-A15E-0EC809A2CAD5}"/>
            </c:ext>
          </c:extLst>
        </c:ser>
        <c:ser>
          <c:idx val="5"/>
          <c:order val="5"/>
          <c:tx>
            <c:strRef>
              <c:f>'Table 1'!$G$24</c:f>
              <c:strCache>
                <c:ptCount val="1"/>
                <c:pt idx="0">
                  <c:v>range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cat>
            <c:strRef>
              <c:f>'Table 1'!$A$25:$A$38</c:f>
              <c:strCache>
                <c:ptCount val="14"/>
                <c:pt idx="0">
                  <c:v>1</c:v>
                </c:pt>
                <c:pt idx="1">
                  <c:v>2-3</c:v>
                </c:pt>
                <c:pt idx="2">
                  <c:v>4-7</c:v>
                </c:pt>
                <c:pt idx="3">
                  <c:v>8-13</c:v>
                </c:pt>
                <c:pt idx="4">
                  <c:v>14-24</c:v>
                </c:pt>
                <c:pt idx="5">
                  <c:v>25-34</c:v>
                </c:pt>
                <c:pt idx="6">
                  <c:v>35-59</c:v>
                </c:pt>
                <c:pt idx="7">
                  <c:v>60-79</c:v>
                </c:pt>
                <c:pt idx="8">
                  <c:v>80-114</c:v>
                </c:pt>
                <c:pt idx="9">
                  <c:v>115-299</c:v>
                </c:pt>
                <c:pt idx="10">
                  <c:v>300-599</c:v>
                </c:pt>
                <c:pt idx="11">
                  <c:v>600-1,199</c:v>
                </c:pt>
                <c:pt idx="12">
                  <c:v>1,200 and over</c:v>
                </c:pt>
                <c:pt idx="13">
                  <c:v>All firms</c:v>
                </c:pt>
              </c:strCache>
            </c:strRef>
          </c:cat>
          <c:val>
            <c:numRef>
              <c:f>'Table 1'!$G$25:$G$38</c:f>
              <c:numCache>
                <c:formatCode>General</c:formatCode>
                <c:ptCount val="14"/>
                <c:pt idx="0">
                  <c:v>86642</c:v>
                </c:pt>
                <c:pt idx="1">
                  <c:v>56294</c:v>
                </c:pt>
                <c:pt idx="2">
                  <c:v>25307</c:v>
                </c:pt>
                <c:pt idx="3">
                  <c:v>10591</c:v>
                </c:pt>
                <c:pt idx="4">
                  <c:v>4001</c:v>
                </c:pt>
                <c:pt idx="5">
                  <c:v>1086</c:v>
                </c:pt>
                <c:pt idx="6">
                  <c:v>1212</c:v>
                </c:pt>
                <c:pt idx="7">
                  <c:v>293</c:v>
                </c:pt>
                <c:pt idx="8">
                  <c:v>240</c:v>
                </c:pt>
                <c:pt idx="9">
                  <c:v>261</c:v>
                </c:pt>
                <c:pt idx="10">
                  <c:v>73</c:v>
                </c:pt>
                <c:pt idx="11">
                  <c:v>27</c:v>
                </c:pt>
                <c:pt idx="12">
                  <c:v>29</c:v>
                </c:pt>
                <c:pt idx="13">
                  <c:v>214184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01E9-464A-A15E-0EC809A2CAD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Reigional construction firms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'Table 2'!$A$23</c:f>
              <c:strCache>
                <c:ptCount val="1"/>
                <c:pt idx="0">
                  <c:v>Reigion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val>
            <c:numRef>
              <c:f>'Table 2'!$A$24:$A$39</c:f>
              <c:numCache>
                <c:formatCode>General</c:formatCode>
                <c:ptCount val="1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4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5196-4881-8122-79D32062CB4B}"/>
            </c:ext>
          </c:extLst>
        </c:ser>
        <c:ser>
          <c:idx val="1"/>
          <c:order val="1"/>
          <c:tx>
            <c:strRef>
              <c:f>'Table 2'!$B$23</c:f>
              <c:strCache>
                <c:ptCount val="1"/>
                <c:pt idx="0">
                  <c:v>median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val>
            <c:numRef>
              <c:f>'Table 2'!$B$24:$B$39</c:f>
              <c:numCache>
                <c:formatCode>General</c:formatCode>
                <c:ptCount val="16"/>
                <c:pt idx="0">
                  <c:v>6473.3076923076924</c:v>
                </c:pt>
                <c:pt idx="1">
                  <c:v>22372.076923076922</c:v>
                </c:pt>
                <c:pt idx="2">
                  <c:v>17745.538461538461</c:v>
                </c:pt>
                <c:pt idx="3">
                  <c:v>17249.615384615383</c:v>
                </c:pt>
                <c:pt idx="4">
                  <c:v>19475.807692307691</c:v>
                </c:pt>
                <c:pt idx="5">
                  <c:v>30313.73076923077</c:v>
                </c:pt>
                <c:pt idx="6">
                  <c:v>31847</c:v>
                </c:pt>
                <c:pt idx="7">
                  <c:v>41345.115384615383</c:v>
                </c:pt>
                <c:pt idx="8">
                  <c:v>24084.153846153848</c:v>
                </c:pt>
                <c:pt idx="9">
                  <c:v>0</c:v>
                </c:pt>
                <c:pt idx="10">
                  <c:v>210905.11538461538</c:v>
                </c:pt>
                <c:pt idx="11">
                  <c:v>10233.538461538461</c:v>
                </c:pt>
                <c:pt idx="12">
                  <c:v>16053.692307692309</c:v>
                </c:pt>
                <c:pt idx="13">
                  <c:v>0</c:v>
                </c:pt>
                <c:pt idx="14">
                  <c:v>237188.76923076922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5196-4881-8122-79D32062CB4B}"/>
            </c:ext>
          </c:extLst>
        </c:ser>
        <c:ser>
          <c:idx val="2"/>
          <c:order val="2"/>
          <c:tx>
            <c:strRef>
              <c:f>'Table 2'!$C$23</c:f>
              <c:strCache>
                <c:ptCount val="1"/>
                <c:pt idx="0">
                  <c:v>mode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val>
            <c:numRef>
              <c:f>'Table 2'!$C$24:$C$39</c:f>
              <c:numCache>
                <c:formatCode>General</c:formatCode>
                <c:ptCount val="16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5196-4881-8122-79D32062CB4B}"/>
            </c:ext>
          </c:extLst>
        </c:ser>
        <c:ser>
          <c:idx val="3"/>
          <c:order val="3"/>
          <c:tx>
            <c:strRef>
              <c:f>'Table 2'!$D$23</c:f>
              <c:strCache>
                <c:ptCount val="1"/>
                <c:pt idx="0">
                  <c:v>standard devision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val>
            <c:numRef>
              <c:f>'Table 2'!$D$24:$D$39</c:f>
              <c:numCache>
                <c:formatCode>General</c:formatCode>
                <c:ptCount val="16"/>
                <c:pt idx="0">
                  <c:v>2032.5144972517312</c:v>
                </c:pt>
                <c:pt idx="1">
                  <c:v>6393.1047476047297</c:v>
                </c:pt>
                <c:pt idx="2">
                  <c:v>4647.3941535511631</c:v>
                </c:pt>
                <c:pt idx="3">
                  <c:v>4711.400709571818</c:v>
                </c:pt>
                <c:pt idx="4">
                  <c:v>4753.3671435665965</c:v>
                </c:pt>
                <c:pt idx="5">
                  <c:v>8709.2859985543782</c:v>
                </c:pt>
                <c:pt idx="6">
                  <c:v>16526.200480449217</c:v>
                </c:pt>
                <c:pt idx="7">
                  <c:v>11176.094395903869</c:v>
                </c:pt>
                <c:pt idx="8">
                  <c:v>5945.7606254695957</c:v>
                </c:pt>
                <c:pt idx="9">
                  <c:v>0</c:v>
                </c:pt>
                <c:pt idx="10">
                  <c:v>64637.992600839272</c:v>
                </c:pt>
                <c:pt idx="11">
                  <c:v>2186.9330530360394</c:v>
                </c:pt>
                <c:pt idx="12">
                  <c:v>3484.0543941704568</c:v>
                </c:pt>
                <c:pt idx="13">
                  <c:v>0</c:v>
                </c:pt>
                <c:pt idx="14">
                  <c:v>70254.244856411475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5196-4881-8122-79D32062CB4B}"/>
            </c:ext>
          </c:extLst>
        </c:ser>
        <c:ser>
          <c:idx val="4"/>
          <c:order val="4"/>
          <c:tx>
            <c:strRef>
              <c:f>'Table 2'!$E$23</c:f>
              <c:strCache>
                <c:ptCount val="1"/>
                <c:pt idx="0">
                  <c:v> (min)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val>
            <c:numRef>
              <c:f>'Table 2'!$E$24:$E$39</c:f>
              <c:numCache>
                <c:formatCode>General</c:formatCode>
                <c:ptCount val="16"/>
                <c:pt idx="0">
                  <c:v>1997</c:v>
                </c:pt>
                <c:pt idx="1">
                  <c:v>4079</c:v>
                </c:pt>
                <c:pt idx="2">
                  <c:v>12442</c:v>
                </c:pt>
                <c:pt idx="3">
                  <c:v>11396</c:v>
                </c:pt>
                <c:pt idx="4">
                  <c:v>11396</c:v>
                </c:pt>
                <c:pt idx="5">
                  <c:v>13974</c:v>
                </c:pt>
                <c:pt idx="6">
                  <c:v>15936</c:v>
                </c:pt>
                <c:pt idx="7">
                  <c:v>15936</c:v>
                </c:pt>
                <c:pt idx="8">
                  <c:v>16462</c:v>
                </c:pt>
                <c:pt idx="9">
                  <c:v>16462</c:v>
                </c:pt>
                <c:pt idx="10">
                  <c:v>139500</c:v>
                </c:pt>
                <c:pt idx="11">
                  <c:v>7676</c:v>
                </c:pt>
                <c:pt idx="12">
                  <c:v>7676</c:v>
                </c:pt>
                <c:pt idx="13">
                  <c:v>11624</c:v>
                </c:pt>
                <c:pt idx="14">
                  <c:v>160148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5196-4881-8122-79D32062CB4B}"/>
            </c:ext>
          </c:extLst>
        </c:ser>
        <c:ser>
          <c:idx val="5"/>
          <c:order val="5"/>
          <c:tx>
            <c:strRef>
              <c:f>'Table 2'!$F$23</c:f>
              <c:strCache>
                <c:ptCount val="1"/>
                <c:pt idx="0">
                  <c:v>(max)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val>
            <c:numRef>
              <c:f>'Table 2'!$F$24:$F$39</c:f>
              <c:numCache>
                <c:formatCode>General</c:formatCode>
                <c:ptCount val="16"/>
                <c:pt idx="0">
                  <c:v>10264</c:v>
                </c:pt>
                <c:pt idx="1">
                  <c:v>34818</c:v>
                </c:pt>
                <c:pt idx="2">
                  <c:v>27459</c:v>
                </c:pt>
                <c:pt idx="3">
                  <c:v>26609</c:v>
                </c:pt>
                <c:pt idx="4">
                  <c:v>29918</c:v>
                </c:pt>
                <c:pt idx="5">
                  <c:v>47315</c:v>
                </c:pt>
                <c:pt idx="6">
                  <c:v>63700</c:v>
                </c:pt>
                <c:pt idx="7">
                  <c:v>62351</c:v>
                </c:pt>
                <c:pt idx="8">
                  <c:v>35344</c:v>
                </c:pt>
                <c:pt idx="9">
                  <c:v>0</c:v>
                </c:pt>
                <c:pt idx="10">
                  <c:v>337778</c:v>
                </c:pt>
                <c:pt idx="11">
                  <c:v>14587</c:v>
                </c:pt>
                <c:pt idx="12">
                  <c:v>21967</c:v>
                </c:pt>
                <c:pt idx="13">
                  <c:v>0</c:v>
                </c:pt>
                <c:pt idx="14">
                  <c:v>374332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5196-4881-8122-79D32062CB4B}"/>
            </c:ext>
          </c:extLst>
        </c:ser>
        <c:ser>
          <c:idx val="6"/>
          <c:order val="6"/>
          <c:tx>
            <c:strRef>
              <c:f>'Table 2'!$G$23</c:f>
              <c:strCache>
                <c:ptCount val="1"/>
                <c:pt idx="0">
                  <c:v>range</c:v>
                </c:pt>
              </c:strCache>
            </c:strRef>
          </c:tx>
          <c:spPr>
            <a:solidFill>
              <a:schemeClr val="accent1">
                <a:lumMod val="60000"/>
              </a:schemeClr>
            </a:solidFill>
            <a:ln>
              <a:noFill/>
            </a:ln>
            <a:effectLst/>
          </c:spPr>
          <c:invertIfNegative val="0"/>
          <c:val>
            <c:numRef>
              <c:f>'Table 2'!$G$24:$G$39</c:f>
              <c:numCache>
                <c:formatCode>General</c:formatCode>
                <c:ptCount val="16"/>
                <c:pt idx="0">
                  <c:v>8267</c:v>
                </c:pt>
                <c:pt idx="1">
                  <c:v>30739</c:v>
                </c:pt>
                <c:pt idx="2">
                  <c:v>15017</c:v>
                </c:pt>
                <c:pt idx="3">
                  <c:v>15213</c:v>
                </c:pt>
                <c:pt idx="4">
                  <c:v>18522</c:v>
                </c:pt>
                <c:pt idx="5">
                  <c:v>33341</c:v>
                </c:pt>
                <c:pt idx="6">
                  <c:v>47764</c:v>
                </c:pt>
                <c:pt idx="7">
                  <c:v>46415</c:v>
                </c:pt>
                <c:pt idx="8">
                  <c:v>18882</c:v>
                </c:pt>
                <c:pt idx="9">
                  <c:v>16462</c:v>
                </c:pt>
                <c:pt idx="10">
                  <c:v>198278</c:v>
                </c:pt>
                <c:pt idx="11">
                  <c:v>6911</c:v>
                </c:pt>
                <c:pt idx="12">
                  <c:v>14291</c:v>
                </c:pt>
                <c:pt idx="13">
                  <c:v>11624</c:v>
                </c:pt>
                <c:pt idx="14">
                  <c:v>214184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D-5196-4881-8122-79D32062CB4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2"/>
        <c:axId val="1372935688"/>
        <c:axId val="1372937736"/>
      </c:barChart>
      <c:catAx>
        <c:axId val="1372935688"/>
        <c:scaling>
          <c:orientation val="minMax"/>
        </c:scaling>
        <c:delete val="0"/>
        <c:axPos val="l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72937736"/>
        <c:crosses val="autoZero"/>
        <c:auto val="1"/>
        <c:lblAlgn val="ctr"/>
        <c:lblOffset val="100"/>
        <c:noMultiLvlLbl val="0"/>
      </c:catAx>
      <c:valAx>
        <c:axId val="137293773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7293568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pieChart>
        <c:varyColors val="1"/>
        <c:ser>
          <c:idx val="0"/>
          <c:order val="0"/>
          <c:tx>
            <c:strRef>
              <c:f>'Table 3'!$B$22</c:f>
              <c:strCache>
                <c:ptCount val="1"/>
                <c:pt idx="0">
                  <c:v>median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4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cat>
            <c:strRef>
              <c:f>'Table 3'!$A$23:$A$37</c:f>
              <c:strCache>
                <c:ptCount val="15"/>
                <c:pt idx="0">
                  <c:v>North East</c:v>
                </c:pt>
                <c:pt idx="1">
                  <c:v>North West</c:v>
                </c:pt>
                <c:pt idx="2">
                  <c:v>Yorkshire and the Humber</c:v>
                </c:pt>
                <c:pt idx="3">
                  <c:v>East Midlands</c:v>
                </c:pt>
                <c:pt idx="4">
                  <c:v>West Midlands</c:v>
                </c:pt>
                <c:pt idx="5">
                  <c:v>East</c:v>
                </c:pt>
                <c:pt idx="6">
                  <c:v>London</c:v>
                </c:pt>
                <c:pt idx="7">
                  <c:v>South East:</c:v>
                </c:pt>
                <c:pt idx="8">
                  <c:v>South West</c:v>
                </c:pt>
                <c:pt idx="10">
                  <c:v>England</c:v>
                </c:pt>
                <c:pt idx="11">
                  <c:v>Wales</c:v>
                </c:pt>
                <c:pt idx="12">
                  <c:v>Scotland</c:v>
                </c:pt>
                <c:pt idx="14">
                  <c:v>Great Britain</c:v>
                </c:pt>
              </c:strCache>
            </c:strRef>
          </c:cat>
          <c:val>
            <c:numRef>
              <c:f>'Table 3'!$B$23:$B$37</c:f>
              <c:numCache>
                <c:formatCode>General</c:formatCode>
                <c:ptCount val="15"/>
                <c:pt idx="0">
                  <c:v>41.016807692307687</c:v>
                </c:pt>
                <c:pt idx="1">
                  <c:v>129.98400000000001</c:v>
                </c:pt>
                <c:pt idx="2">
                  <c:v>99.99357692307693</c:v>
                </c:pt>
                <c:pt idx="3">
                  <c:v>77.9966923076923</c:v>
                </c:pt>
                <c:pt idx="4">
                  <c:v>99.008192307692312</c:v>
                </c:pt>
                <c:pt idx="5">
                  <c:v>129.87619230769229</c:v>
                </c:pt>
                <c:pt idx="6">
                  <c:v>154.1032692307692</c:v>
                </c:pt>
                <c:pt idx="7">
                  <c:v>181.02803846153847</c:v>
                </c:pt>
                <c:pt idx="8">
                  <c:v>99.030653846153854</c:v>
                </c:pt>
                <c:pt idx="10">
                  <c:v>1012.068192307692</c:v>
                </c:pt>
                <c:pt idx="11">
                  <c:v>44.641769230769221</c:v>
                </c:pt>
                <c:pt idx="12">
                  <c:v>110.21003846153846</c:v>
                </c:pt>
                <c:pt idx="14">
                  <c:v>1166.9276923076923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1C6E-4DB7-9C87-CDBBA55F22A5}"/>
            </c:ext>
          </c:extLst>
        </c:ser>
        <c:ser>
          <c:idx val="1"/>
          <c:order val="1"/>
          <c:tx>
            <c:strRef>
              <c:f>'Table 3'!$C$22</c:f>
              <c:strCache>
                <c:ptCount val="1"/>
                <c:pt idx="0">
                  <c:v>mode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4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cat>
            <c:strRef>
              <c:f>'Table 3'!$A$23:$A$37</c:f>
              <c:strCache>
                <c:ptCount val="15"/>
                <c:pt idx="0">
                  <c:v>North East</c:v>
                </c:pt>
                <c:pt idx="1">
                  <c:v>North West</c:v>
                </c:pt>
                <c:pt idx="2">
                  <c:v>Yorkshire and the Humber</c:v>
                </c:pt>
                <c:pt idx="3">
                  <c:v>East Midlands</c:v>
                </c:pt>
                <c:pt idx="4">
                  <c:v>West Midlands</c:v>
                </c:pt>
                <c:pt idx="5">
                  <c:v>East</c:v>
                </c:pt>
                <c:pt idx="6">
                  <c:v>London</c:v>
                </c:pt>
                <c:pt idx="7">
                  <c:v>South East:</c:v>
                </c:pt>
                <c:pt idx="8">
                  <c:v>South West</c:v>
                </c:pt>
                <c:pt idx="10">
                  <c:v>England</c:v>
                </c:pt>
                <c:pt idx="11">
                  <c:v>Wales</c:v>
                </c:pt>
                <c:pt idx="12">
                  <c:v>Scotland</c:v>
                </c:pt>
                <c:pt idx="14">
                  <c:v>Great Britain</c:v>
                </c:pt>
              </c:strCache>
            </c:strRef>
          </c:cat>
          <c:val>
            <c:numRef>
              <c:f>'Table 3'!$C$23:$C$37</c:f>
              <c:numCache>
                <c:formatCode>General</c:formatCode>
                <c:ptCount val="15"/>
                <c:pt idx="0">
                  <c:v>42.2</c:v>
                </c:pt>
                <c:pt idx="1">
                  <c:v>#N/A</c:v>
                </c:pt>
                <c:pt idx="2">
                  <c:v>#N/A</c:v>
                </c:pt>
                <c:pt idx="3">
                  <c:v>76.3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10">
                  <c:v>1000.1</c:v>
                </c:pt>
                <c:pt idx="11">
                  <c:v>#N/A</c:v>
                </c:pt>
                <c:pt idx="12">
                  <c:v>129.4</c:v>
                </c:pt>
                <c:pt idx="14">
                  <c:v>#N/A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1C6E-4DB7-9C87-CDBBA55F22A5}"/>
            </c:ext>
          </c:extLst>
        </c:ser>
        <c:ser>
          <c:idx val="2"/>
          <c:order val="2"/>
          <c:tx>
            <c:strRef>
              <c:f>'Table 3'!$D$22</c:f>
              <c:strCache>
                <c:ptCount val="1"/>
                <c:pt idx="0">
                  <c:v>standard devision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4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cat>
            <c:strRef>
              <c:f>'Table 3'!$A$23:$A$37</c:f>
              <c:strCache>
                <c:ptCount val="15"/>
                <c:pt idx="0">
                  <c:v>North East</c:v>
                </c:pt>
                <c:pt idx="1">
                  <c:v>North West</c:v>
                </c:pt>
                <c:pt idx="2">
                  <c:v>Yorkshire and the Humber</c:v>
                </c:pt>
                <c:pt idx="3">
                  <c:v>East Midlands</c:v>
                </c:pt>
                <c:pt idx="4">
                  <c:v>West Midlands</c:v>
                </c:pt>
                <c:pt idx="5">
                  <c:v>East</c:v>
                </c:pt>
                <c:pt idx="6">
                  <c:v>London</c:v>
                </c:pt>
                <c:pt idx="7">
                  <c:v>South East:</c:v>
                </c:pt>
                <c:pt idx="8">
                  <c:v>South West</c:v>
                </c:pt>
                <c:pt idx="10">
                  <c:v>England</c:v>
                </c:pt>
                <c:pt idx="11">
                  <c:v>Wales</c:v>
                </c:pt>
                <c:pt idx="12">
                  <c:v>Scotland</c:v>
                </c:pt>
                <c:pt idx="14">
                  <c:v>Great Britain</c:v>
                </c:pt>
              </c:strCache>
            </c:strRef>
          </c:cat>
          <c:val>
            <c:numRef>
              <c:f>'Table 3'!$D$23:$D$37</c:f>
              <c:numCache>
                <c:formatCode>General</c:formatCode>
                <c:ptCount val="15"/>
                <c:pt idx="0">
                  <c:v>6.3712122050312079</c:v>
                </c:pt>
                <c:pt idx="1">
                  <c:v>23.442943842444262</c:v>
                </c:pt>
                <c:pt idx="2">
                  <c:v>10.5857451628993</c:v>
                </c:pt>
                <c:pt idx="3">
                  <c:v>11.304962293680582</c:v>
                </c:pt>
                <c:pt idx="4">
                  <c:v>10.176454832678047</c:v>
                </c:pt>
                <c:pt idx="5">
                  <c:v>26.813635653553884</c:v>
                </c:pt>
                <c:pt idx="6">
                  <c:v>33.492762768762681</c:v>
                </c:pt>
                <c:pt idx="7">
                  <c:v>29.040510739972504</c:v>
                </c:pt>
                <c:pt idx="8">
                  <c:v>16.962526200875388</c:v>
                </c:pt>
                <c:pt idx="10">
                  <c:v>155.42111334359302</c:v>
                </c:pt>
                <c:pt idx="11">
                  <c:v>6.8535317453570066</c:v>
                </c:pt>
                <c:pt idx="12">
                  <c:v>15.838298773493982</c:v>
                </c:pt>
                <c:pt idx="14">
                  <c:v>175.83870910144134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1C6E-4DB7-9C87-CDBBA55F22A5}"/>
            </c:ext>
          </c:extLst>
        </c:ser>
        <c:ser>
          <c:idx val="3"/>
          <c:order val="3"/>
          <c:tx>
            <c:strRef>
              <c:f>'Table 3'!$E$22</c:f>
              <c:strCache>
                <c:ptCount val="1"/>
                <c:pt idx="0">
                  <c:v> (min)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4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cat>
            <c:strRef>
              <c:f>'Table 3'!$A$23:$A$37</c:f>
              <c:strCache>
                <c:ptCount val="15"/>
                <c:pt idx="0">
                  <c:v>North East</c:v>
                </c:pt>
                <c:pt idx="1">
                  <c:v>North West</c:v>
                </c:pt>
                <c:pt idx="2">
                  <c:v>Yorkshire and the Humber</c:v>
                </c:pt>
                <c:pt idx="3">
                  <c:v>East Midlands</c:v>
                </c:pt>
                <c:pt idx="4">
                  <c:v>West Midlands</c:v>
                </c:pt>
                <c:pt idx="5">
                  <c:v>East</c:v>
                </c:pt>
                <c:pt idx="6">
                  <c:v>London</c:v>
                </c:pt>
                <c:pt idx="7">
                  <c:v>South East:</c:v>
                </c:pt>
                <c:pt idx="8">
                  <c:v>South West</c:v>
                </c:pt>
                <c:pt idx="10">
                  <c:v>England</c:v>
                </c:pt>
                <c:pt idx="11">
                  <c:v>Wales</c:v>
                </c:pt>
                <c:pt idx="12">
                  <c:v>Scotland</c:v>
                </c:pt>
                <c:pt idx="14">
                  <c:v>Great Britain</c:v>
                </c:pt>
              </c:strCache>
            </c:strRef>
          </c:cat>
          <c:val>
            <c:numRef>
              <c:f>'Table 3'!$E$23:$E$37</c:f>
              <c:numCache>
                <c:formatCode>General</c:formatCode>
                <c:ptCount val="15"/>
                <c:pt idx="0">
                  <c:v>28.9</c:v>
                </c:pt>
                <c:pt idx="1">
                  <c:v>85</c:v>
                </c:pt>
                <c:pt idx="2">
                  <c:v>75.3</c:v>
                </c:pt>
                <c:pt idx="3">
                  <c:v>51.6</c:v>
                </c:pt>
                <c:pt idx="4">
                  <c:v>73</c:v>
                </c:pt>
                <c:pt idx="5">
                  <c:v>77.900000000000006</c:v>
                </c:pt>
                <c:pt idx="6">
                  <c:v>98.8</c:v>
                </c:pt>
                <c:pt idx="7">
                  <c:v>110.5</c:v>
                </c:pt>
                <c:pt idx="8">
                  <c:v>61.2</c:v>
                </c:pt>
                <c:pt idx="10">
                  <c:v>663.7</c:v>
                </c:pt>
                <c:pt idx="11">
                  <c:v>30.6</c:v>
                </c:pt>
                <c:pt idx="12">
                  <c:v>83.9</c:v>
                </c:pt>
                <c:pt idx="14">
                  <c:v>778.5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1C6E-4DB7-9C87-CDBBA55F22A5}"/>
            </c:ext>
          </c:extLst>
        </c:ser>
        <c:ser>
          <c:idx val="4"/>
          <c:order val="4"/>
          <c:tx>
            <c:strRef>
              <c:f>'Table 3'!$F$22</c:f>
              <c:strCache>
                <c:ptCount val="1"/>
                <c:pt idx="0">
                  <c:v>(max)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4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cat>
            <c:strRef>
              <c:f>'Table 3'!$A$23:$A$37</c:f>
              <c:strCache>
                <c:ptCount val="15"/>
                <c:pt idx="0">
                  <c:v>North East</c:v>
                </c:pt>
                <c:pt idx="1">
                  <c:v>North West</c:v>
                </c:pt>
                <c:pt idx="2">
                  <c:v>Yorkshire and the Humber</c:v>
                </c:pt>
                <c:pt idx="3">
                  <c:v>East Midlands</c:v>
                </c:pt>
                <c:pt idx="4">
                  <c:v>West Midlands</c:v>
                </c:pt>
                <c:pt idx="5">
                  <c:v>East</c:v>
                </c:pt>
                <c:pt idx="6">
                  <c:v>London</c:v>
                </c:pt>
                <c:pt idx="7">
                  <c:v>South East:</c:v>
                </c:pt>
                <c:pt idx="8">
                  <c:v>South West</c:v>
                </c:pt>
                <c:pt idx="10">
                  <c:v>England</c:v>
                </c:pt>
                <c:pt idx="11">
                  <c:v>Wales</c:v>
                </c:pt>
                <c:pt idx="12">
                  <c:v>Scotland</c:v>
                </c:pt>
                <c:pt idx="14">
                  <c:v>Great Britain</c:v>
                </c:pt>
              </c:strCache>
            </c:strRef>
          </c:cat>
          <c:val>
            <c:numRef>
              <c:f>'Table 3'!$F$23:$F$37</c:f>
              <c:numCache>
                <c:formatCode>General</c:formatCode>
                <c:ptCount val="15"/>
                <c:pt idx="0">
                  <c:v>52.1</c:v>
                </c:pt>
                <c:pt idx="1">
                  <c:v>163.5</c:v>
                </c:pt>
                <c:pt idx="2">
                  <c:v>118</c:v>
                </c:pt>
                <c:pt idx="3">
                  <c:v>94</c:v>
                </c:pt>
                <c:pt idx="4">
                  <c:v>110.3</c:v>
                </c:pt>
                <c:pt idx="5">
                  <c:v>173.28100000000001</c:v>
                </c:pt>
                <c:pt idx="6">
                  <c:v>211.2</c:v>
                </c:pt>
                <c:pt idx="7">
                  <c:v>234.3</c:v>
                </c:pt>
                <c:pt idx="8">
                  <c:v>128.30000000000001</c:v>
                </c:pt>
                <c:pt idx="10">
                  <c:v>1255.7</c:v>
                </c:pt>
                <c:pt idx="11">
                  <c:v>55.6</c:v>
                </c:pt>
                <c:pt idx="12">
                  <c:v>138.06100000000001</c:v>
                </c:pt>
                <c:pt idx="14">
                  <c:v>1436.7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1C6E-4DB7-9C87-CDBBA55F22A5}"/>
            </c:ext>
          </c:extLst>
        </c:ser>
        <c:ser>
          <c:idx val="5"/>
          <c:order val="5"/>
          <c:tx>
            <c:strRef>
              <c:f>'Table 3'!$G$22</c:f>
              <c:strCache>
                <c:ptCount val="1"/>
                <c:pt idx="0">
                  <c:v>range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4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cat>
            <c:strRef>
              <c:f>'Table 3'!$A$23:$A$37</c:f>
              <c:strCache>
                <c:ptCount val="15"/>
                <c:pt idx="0">
                  <c:v>North East</c:v>
                </c:pt>
                <c:pt idx="1">
                  <c:v>North West</c:v>
                </c:pt>
                <c:pt idx="2">
                  <c:v>Yorkshire and the Humber</c:v>
                </c:pt>
                <c:pt idx="3">
                  <c:v>East Midlands</c:v>
                </c:pt>
                <c:pt idx="4">
                  <c:v>West Midlands</c:v>
                </c:pt>
                <c:pt idx="5">
                  <c:v>East</c:v>
                </c:pt>
                <c:pt idx="6">
                  <c:v>London</c:v>
                </c:pt>
                <c:pt idx="7">
                  <c:v>South East:</c:v>
                </c:pt>
                <c:pt idx="8">
                  <c:v>South West</c:v>
                </c:pt>
                <c:pt idx="10">
                  <c:v>England</c:v>
                </c:pt>
                <c:pt idx="11">
                  <c:v>Wales</c:v>
                </c:pt>
                <c:pt idx="12">
                  <c:v>Scotland</c:v>
                </c:pt>
                <c:pt idx="14">
                  <c:v>Great Britain</c:v>
                </c:pt>
              </c:strCache>
            </c:strRef>
          </c:cat>
          <c:val>
            <c:numRef>
              <c:f>'Table 3'!$G$23:$G$37</c:f>
              <c:numCache>
                <c:formatCode>General</c:formatCode>
                <c:ptCount val="15"/>
                <c:pt idx="0">
                  <c:v>23.200000000000003</c:v>
                </c:pt>
                <c:pt idx="1">
                  <c:v>78.5</c:v>
                </c:pt>
                <c:pt idx="2">
                  <c:v>42.7</c:v>
                </c:pt>
                <c:pt idx="3">
                  <c:v>42.4</c:v>
                </c:pt>
                <c:pt idx="4">
                  <c:v>37.299999999999997</c:v>
                </c:pt>
                <c:pt idx="5">
                  <c:v>95.381</c:v>
                </c:pt>
                <c:pt idx="6">
                  <c:v>112.39999999999999</c:v>
                </c:pt>
                <c:pt idx="7">
                  <c:v>123.80000000000001</c:v>
                </c:pt>
                <c:pt idx="8">
                  <c:v>67.100000000000009</c:v>
                </c:pt>
                <c:pt idx="10">
                  <c:v>592</c:v>
                </c:pt>
                <c:pt idx="11">
                  <c:v>25</c:v>
                </c:pt>
                <c:pt idx="12">
                  <c:v>54.161000000000001</c:v>
                </c:pt>
                <c:pt idx="14">
                  <c:v>658.2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1C6E-4DB7-9C87-CDBBA55F22A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'standard devision', 'range' by 'Size of firm (by turnover size band)'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'Table 4'!D20</c:f>
              <c:strCache>
                <c:ptCount val="1"/>
                <c:pt idx="0">
                  <c:v>standard devision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'Table 4'!$A$21:$A$33</c:f>
              <c:strCache>
                <c:ptCount val="13"/>
                <c:pt idx="0">
                  <c:v>£0 - &lt;£500k</c:v>
                </c:pt>
                <c:pt idx="1">
                  <c:v>£500k - &lt;£1m</c:v>
                </c:pt>
                <c:pt idx="2">
                  <c:v>£1m - &lt;£5m</c:v>
                </c:pt>
                <c:pt idx="3">
                  <c:v>£5m - &lt;£10m</c:v>
                </c:pt>
                <c:pt idx="4">
                  <c:v>£10m - &lt;£20m</c:v>
                </c:pt>
                <c:pt idx="5">
                  <c:v>£20m - &lt;£30m</c:v>
                </c:pt>
                <c:pt idx="6">
                  <c:v>£30m - &lt;£40m</c:v>
                </c:pt>
                <c:pt idx="7">
                  <c:v>£40m - &lt;£50m</c:v>
                </c:pt>
                <c:pt idx="8">
                  <c:v>£50m - &lt;£100m</c:v>
                </c:pt>
                <c:pt idx="9">
                  <c:v>£100m - &lt;£500m</c:v>
                </c:pt>
                <c:pt idx="10">
                  <c:v>£500m - &lt;£1000m</c:v>
                </c:pt>
                <c:pt idx="11">
                  <c:v>£1000m +</c:v>
                </c:pt>
                <c:pt idx="12">
                  <c:v>All firms</c:v>
                </c:pt>
              </c:strCache>
            </c:strRef>
          </c:cat>
          <c:val>
            <c:numRef>
              <c:f>'Table 4'!$D$21:$D$33</c:f>
              <c:numCache>
                <c:formatCode>General</c:formatCode>
                <c:ptCount val="13"/>
                <c:pt idx="0">
                  <c:v>25876.653940238433</c:v>
                </c:pt>
                <c:pt idx="1">
                  <c:v>3588.9489682118037</c:v>
                </c:pt>
                <c:pt idx="2">
                  <c:v>2391.4989583642187</c:v>
                </c:pt>
                <c:pt idx="3">
                  <c:v>347.83729776187846</c:v>
                </c:pt>
                <c:pt idx="4">
                  <c:v>219.41724766168355</c:v>
                </c:pt>
                <c:pt idx="5">
                  <c:v>60.541455690649343</c:v>
                </c:pt>
                <c:pt idx="6">
                  <c:v>39.458613037677118</c:v>
                </c:pt>
                <c:pt idx="7">
                  <c:v>22.119400017696165</c:v>
                </c:pt>
                <c:pt idx="8">
                  <c:v>42.734228502621711</c:v>
                </c:pt>
                <c:pt idx="9">
                  <c:v>19.573579131063383</c:v>
                </c:pt>
                <c:pt idx="10">
                  <c:v>4.5903625751598938</c:v>
                </c:pt>
                <c:pt idx="11">
                  <c:v>4.8623921214621451</c:v>
                </c:pt>
                <c:pt idx="12">
                  <c:v>32058.647274509705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C7350814-54E3-4F0C-AF10-5D3061B321CD}"/>
            </c:ext>
          </c:extLst>
        </c:ser>
        <c:ser>
          <c:idx val="1"/>
          <c:order val="1"/>
          <c:tx>
            <c:strRef>
              <c:f>'Table 4'!G20</c:f>
              <c:strCache>
                <c:ptCount val="1"/>
                <c:pt idx="0">
                  <c:v>range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'Table 4'!$A$21:$A$33</c:f>
              <c:strCache>
                <c:ptCount val="13"/>
                <c:pt idx="0">
                  <c:v>£0 - &lt;£500k</c:v>
                </c:pt>
                <c:pt idx="1">
                  <c:v>£500k - &lt;£1m</c:v>
                </c:pt>
                <c:pt idx="2">
                  <c:v>£1m - &lt;£5m</c:v>
                </c:pt>
                <c:pt idx="3">
                  <c:v>£5m - &lt;£10m</c:v>
                </c:pt>
                <c:pt idx="4">
                  <c:v>£10m - &lt;£20m</c:v>
                </c:pt>
                <c:pt idx="5">
                  <c:v>£20m - &lt;£30m</c:v>
                </c:pt>
                <c:pt idx="6">
                  <c:v>£30m - &lt;£40m</c:v>
                </c:pt>
                <c:pt idx="7">
                  <c:v>£40m - &lt;£50m</c:v>
                </c:pt>
                <c:pt idx="8">
                  <c:v>£50m - &lt;£100m</c:v>
                </c:pt>
                <c:pt idx="9">
                  <c:v>£100m - &lt;£500m</c:v>
                </c:pt>
                <c:pt idx="10">
                  <c:v>£500m - &lt;£1000m</c:v>
                </c:pt>
                <c:pt idx="11">
                  <c:v>£1000m +</c:v>
                </c:pt>
                <c:pt idx="12">
                  <c:v>All firms</c:v>
                </c:pt>
              </c:strCache>
            </c:strRef>
          </c:cat>
          <c:val>
            <c:numRef>
              <c:f>'Table 4'!$G$21:$G$33</c:f>
              <c:numCache>
                <c:formatCode>General</c:formatCode>
                <c:ptCount val="13"/>
                <c:pt idx="0">
                  <c:v>83629</c:v>
                </c:pt>
                <c:pt idx="1">
                  <c:v>9937</c:v>
                </c:pt>
                <c:pt idx="2">
                  <c:v>7284</c:v>
                </c:pt>
                <c:pt idx="3">
                  <c:v>1025</c:v>
                </c:pt>
                <c:pt idx="4">
                  <c:v>639</c:v>
                </c:pt>
                <c:pt idx="5">
                  <c:v>175</c:v>
                </c:pt>
                <c:pt idx="6">
                  <c:v>107</c:v>
                </c:pt>
                <c:pt idx="7">
                  <c:v>63</c:v>
                </c:pt>
                <c:pt idx="8">
                  <c:v>152</c:v>
                </c:pt>
                <c:pt idx="9">
                  <c:v>53</c:v>
                </c:pt>
                <c:pt idx="10">
                  <c:v>15</c:v>
                </c:pt>
                <c:pt idx="11">
                  <c:v>12</c:v>
                </c:pt>
                <c:pt idx="12">
                  <c:v>100557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3E5C34F7-7069-4930-802B-D4168B8E750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40"/>
        <c:overlap val="-30"/>
        <c:axId val="1678460424"/>
        <c:axId val="1678465544"/>
      </c:barChart>
      <c:catAx>
        <c:axId val="1678460424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Size of firm (by turnover size band)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78465544"/>
        <c:crosses val="autoZero"/>
        <c:auto val="1"/>
        <c:lblAlgn val="ctr"/>
        <c:lblOffset val="100"/>
        <c:noMultiLvlLbl val="0"/>
      </c:catAx>
      <c:valAx>
        <c:axId val="167846554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78460424"/>
        <c:crosses val="autoZero"/>
        <c:crossBetween val="between"/>
        <c:dispUnits>
          <c:builtInUnit val="thousands"/>
          <c:dispUnitsLbl>
            <c:spPr>
              <a:noFill/>
              <a:ln>
                <a:noFill/>
              </a:ln>
              <a:effectLst/>
            </c:spPr>
            <c:txPr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</c:dispUnitsLbl>
        </c:dispUnits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342900</xdr:colOff>
      <xdr:row>21</xdr:row>
      <xdr:rowOff>76200</xdr:rowOff>
    </xdr:from>
    <xdr:to>
      <xdr:col>19</xdr:col>
      <xdr:colOff>171450</xdr:colOff>
      <xdr:row>42</xdr:row>
      <xdr:rowOff>28575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ABE113FB-0186-C582-14F6-B9DE48D5A77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457200</xdr:colOff>
      <xdr:row>26</xdr:row>
      <xdr:rowOff>142875</xdr:rowOff>
    </xdr:from>
    <xdr:to>
      <xdr:col>19</xdr:col>
      <xdr:colOff>561975</xdr:colOff>
      <xdr:row>45</xdr:row>
      <xdr:rowOff>38100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7B85EBE1-3BC8-6334-7E76-DC81A682D28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66675</xdr:colOff>
      <xdr:row>20</xdr:row>
      <xdr:rowOff>104775</xdr:rowOff>
    </xdr:from>
    <xdr:to>
      <xdr:col>21</xdr:col>
      <xdr:colOff>0</xdr:colOff>
      <xdr:row>44</xdr:row>
      <xdr:rowOff>57150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E3BC59F0-455F-1EB9-B17D-7B7FCB30D53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285750</xdr:colOff>
      <xdr:row>14</xdr:row>
      <xdr:rowOff>171450</xdr:rowOff>
    </xdr:from>
    <xdr:to>
      <xdr:col>21</xdr:col>
      <xdr:colOff>381000</xdr:colOff>
      <xdr:row>40</xdr:row>
      <xdr:rowOff>47625</xdr:rowOff>
    </xdr:to>
    <xdr:graphicFrame macro="">
      <xdr:nvGraphicFramePr>
        <xdr:cNvPr id="3" name="Chart 2" descr="Chart type: Clustered Column. 'standard devision', 'range' by 'Size of firm (by turnover size band)'&#10;&#10;Description automatically generated">
          <a:extLst>
            <a:ext uri="{FF2B5EF4-FFF2-40B4-BE49-F238E27FC236}">
              <a16:creationId xmlns:a16="http://schemas.microsoft.com/office/drawing/2014/main" id="{6A7AB208-D1B1-E6C4-117F-DAF7AB03A16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229265-4FC2-411C-8EA0-FE52AEF19184}">
  <dimension ref="A1:AA38"/>
  <sheetViews>
    <sheetView topLeftCell="A17" workbookViewId="0">
      <selection activeCell="A24" sqref="A24:G38"/>
    </sheetView>
  </sheetViews>
  <sheetFormatPr defaultRowHeight="14.25"/>
  <cols>
    <col min="1" max="1" width="26.7109375" customWidth="1"/>
    <col min="4" max="4" width="17" customWidth="1"/>
  </cols>
  <sheetData>
    <row r="1" spans="1:27">
      <c r="A1" t="s">
        <v>0</v>
      </c>
    </row>
    <row r="3" spans="1:27" s="1" customFormat="1">
      <c r="A3" s="1" t="s">
        <v>1</v>
      </c>
      <c r="B3" s="1">
        <v>1997</v>
      </c>
      <c r="C3" s="1">
        <v>1998</v>
      </c>
      <c r="D3" s="1">
        <v>1999</v>
      </c>
      <c r="E3" s="1">
        <v>2000</v>
      </c>
      <c r="F3" s="1">
        <v>2001</v>
      </c>
      <c r="G3" s="1">
        <v>2002</v>
      </c>
      <c r="H3" s="1">
        <v>2003</v>
      </c>
      <c r="I3" s="1">
        <v>2004</v>
      </c>
      <c r="J3" s="1">
        <v>2005</v>
      </c>
      <c r="K3" s="1">
        <v>2006</v>
      </c>
      <c r="L3" s="1">
        <v>2007</v>
      </c>
      <c r="M3" s="1">
        <v>2008</v>
      </c>
      <c r="N3" s="1">
        <v>2009</v>
      </c>
      <c r="O3" s="1">
        <v>2010</v>
      </c>
      <c r="P3" s="1">
        <v>2011</v>
      </c>
      <c r="Q3" s="1">
        <v>2012</v>
      </c>
      <c r="R3" s="1">
        <v>2013</v>
      </c>
      <c r="S3" s="1">
        <v>2014</v>
      </c>
      <c r="T3" s="1">
        <v>2015</v>
      </c>
      <c r="U3" s="1">
        <v>2016</v>
      </c>
      <c r="V3" s="1">
        <v>2017</v>
      </c>
      <c r="W3" s="1">
        <v>2018</v>
      </c>
      <c r="X3" s="1">
        <v>2019</v>
      </c>
      <c r="Y3" s="1">
        <v>2020</v>
      </c>
      <c r="Z3" s="1">
        <v>2021</v>
      </c>
      <c r="AA3" s="1">
        <v>2022</v>
      </c>
    </row>
    <row r="4" spans="1:27">
      <c r="A4" s="1" t="s">
        <v>2</v>
      </c>
      <c r="B4">
        <v>86269</v>
      </c>
      <c r="C4">
        <v>87837</v>
      </c>
      <c r="D4">
        <v>88018</v>
      </c>
      <c r="E4">
        <v>87712</v>
      </c>
      <c r="F4">
        <v>77926</v>
      </c>
      <c r="G4">
        <v>71431</v>
      </c>
      <c r="H4">
        <v>70370</v>
      </c>
      <c r="I4">
        <v>71620</v>
      </c>
      <c r="J4">
        <v>73117</v>
      </c>
      <c r="K4">
        <v>71960</v>
      </c>
      <c r="L4">
        <v>74325</v>
      </c>
      <c r="M4">
        <v>78826</v>
      </c>
      <c r="N4">
        <v>75382</v>
      </c>
      <c r="O4">
        <v>86274</v>
      </c>
      <c r="P4">
        <v>89132</v>
      </c>
      <c r="Q4">
        <v>90647</v>
      </c>
      <c r="R4">
        <v>92635</v>
      </c>
      <c r="S4">
        <v>92926</v>
      </c>
      <c r="T4">
        <v>108691</v>
      </c>
      <c r="U4">
        <v>123489</v>
      </c>
      <c r="V4">
        <v>133472</v>
      </c>
      <c r="W4">
        <v>138069</v>
      </c>
      <c r="X4">
        <v>144229</v>
      </c>
      <c r="Y4">
        <v>148584</v>
      </c>
      <c r="Z4">
        <v>153622</v>
      </c>
      <c r="AA4">
        <v>157012</v>
      </c>
    </row>
    <row r="5" spans="1:27">
      <c r="A5" s="1" t="s">
        <v>3</v>
      </c>
      <c r="B5">
        <v>47644</v>
      </c>
      <c r="C5">
        <v>47918</v>
      </c>
      <c r="D5">
        <v>49350</v>
      </c>
      <c r="E5">
        <v>48773</v>
      </c>
      <c r="F5">
        <v>50653</v>
      </c>
      <c r="G5">
        <v>50306</v>
      </c>
      <c r="H5">
        <v>53022</v>
      </c>
      <c r="I5">
        <v>55027</v>
      </c>
      <c r="J5">
        <v>57320</v>
      </c>
      <c r="K5">
        <v>58910</v>
      </c>
      <c r="L5">
        <v>60313</v>
      </c>
      <c r="M5">
        <v>62910</v>
      </c>
      <c r="N5">
        <v>60625</v>
      </c>
      <c r="O5">
        <v>65432</v>
      </c>
      <c r="P5">
        <v>65689</v>
      </c>
      <c r="Q5">
        <v>62008</v>
      </c>
      <c r="R5">
        <v>66054</v>
      </c>
      <c r="S5">
        <v>66135</v>
      </c>
      <c r="T5">
        <v>72128</v>
      </c>
      <c r="U5">
        <v>76845</v>
      </c>
      <c r="V5">
        <v>82783</v>
      </c>
      <c r="W5">
        <v>88297</v>
      </c>
      <c r="X5">
        <v>91843</v>
      </c>
      <c r="Y5">
        <v>94651</v>
      </c>
      <c r="Z5">
        <v>100218</v>
      </c>
      <c r="AA5">
        <v>103938</v>
      </c>
    </row>
    <row r="6" spans="1:27">
      <c r="A6" s="1" t="s">
        <v>4</v>
      </c>
      <c r="B6">
        <v>15737</v>
      </c>
      <c r="C6">
        <v>16391</v>
      </c>
      <c r="D6">
        <v>16969</v>
      </c>
      <c r="E6">
        <v>16584</v>
      </c>
      <c r="F6">
        <v>22455</v>
      </c>
      <c r="G6">
        <v>23963</v>
      </c>
      <c r="H6">
        <v>25704</v>
      </c>
      <c r="I6">
        <v>26865</v>
      </c>
      <c r="J6">
        <v>28435</v>
      </c>
      <c r="K6">
        <v>30375</v>
      </c>
      <c r="L6">
        <v>31814</v>
      </c>
      <c r="M6">
        <v>33594</v>
      </c>
      <c r="N6">
        <v>33069</v>
      </c>
      <c r="O6">
        <v>32119</v>
      </c>
      <c r="P6">
        <v>30142</v>
      </c>
      <c r="Q6">
        <v>28875</v>
      </c>
      <c r="R6">
        <v>29014</v>
      </c>
      <c r="S6">
        <v>29142</v>
      </c>
      <c r="T6">
        <v>30855</v>
      </c>
      <c r="U6">
        <v>32339</v>
      </c>
      <c r="V6">
        <v>33933</v>
      </c>
      <c r="W6">
        <v>35434</v>
      </c>
      <c r="X6">
        <v>36071</v>
      </c>
      <c r="Y6">
        <v>36725</v>
      </c>
      <c r="Z6">
        <v>38353</v>
      </c>
      <c r="AA6">
        <v>41044</v>
      </c>
    </row>
    <row r="7" spans="1:27">
      <c r="A7" s="1" t="s">
        <v>5</v>
      </c>
      <c r="B7">
        <v>3787</v>
      </c>
      <c r="C7">
        <v>3988</v>
      </c>
      <c r="D7">
        <v>4148</v>
      </c>
      <c r="E7">
        <v>3790</v>
      </c>
      <c r="F7">
        <v>8044</v>
      </c>
      <c r="G7">
        <v>9819</v>
      </c>
      <c r="H7">
        <v>10508</v>
      </c>
      <c r="I7">
        <v>10982</v>
      </c>
      <c r="J7">
        <v>11599</v>
      </c>
      <c r="K7">
        <v>12230</v>
      </c>
      <c r="L7">
        <v>12669</v>
      </c>
      <c r="M7">
        <v>13459</v>
      </c>
      <c r="N7">
        <v>12390</v>
      </c>
      <c r="O7">
        <v>11774</v>
      </c>
      <c r="P7">
        <v>11234</v>
      </c>
      <c r="Q7">
        <v>11455</v>
      </c>
      <c r="R7">
        <v>11425</v>
      </c>
      <c r="S7">
        <v>11455</v>
      </c>
      <c r="T7">
        <v>11923</v>
      </c>
      <c r="U7">
        <v>12255</v>
      </c>
      <c r="V7">
        <v>12665</v>
      </c>
      <c r="W7">
        <v>12890</v>
      </c>
      <c r="X7">
        <v>12908</v>
      </c>
      <c r="Y7">
        <v>13269</v>
      </c>
      <c r="Z7">
        <v>13509</v>
      </c>
      <c r="AA7">
        <v>14378</v>
      </c>
    </row>
    <row r="8" spans="1:27">
      <c r="A8" s="1" t="s">
        <v>6</v>
      </c>
      <c r="B8">
        <v>3101</v>
      </c>
      <c r="C8">
        <v>3274</v>
      </c>
      <c r="D8">
        <v>3271</v>
      </c>
      <c r="E8">
        <v>3104</v>
      </c>
      <c r="F8">
        <v>4920</v>
      </c>
      <c r="G8">
        <v>5427</v>
      </c>
      <c r="H8">
        <v>5892</v>
      </c>
      <c r="I8">
        <v>6161</v>
      </c>
      <c r="J8">
        <v>6341</v>
      </c>
      <c r="K8">
        <v>6656</v>
      </c>
      <c r="L8">
        <v>6860</v>
      </c>
      <c r="M8">
        <v>7102</v>
      </c>
      <c r="N8">
        <v>6502</v>
      </c>
      <c r="O8">
        <v>6029</v>
      </c>
      <c r="P8">
        <v>5778</v>
      </c>
      <c r="Q8">
        <v>6078</v>
      </c>
      <c r="R8">
        <v>5985</v>
      </c>
      <c r="S8">
        <v>6016</v>
      </c>
      <c r="T8">
        <v>6203</v>
      </c>
      <c r="U8">
        <v>6230</v>
      </c>
      <c r="V8">
        <v>6328</v>
      </c>
      <c r="W8">
        <v>6444</v>
      </c>
      <c r="X8">
        <v>6508</v>
      </c>
      <c r="Y8">
        <v>6633</v>
      </c>
      <c r="Z8">
        <v>6648</v>
      </c>
      <c r="AA8">
        <v>7089</v>
      </c>
    </row>
    <row r="9" spans="1:27">
      <c r="A9" s="1" t="s">
        <v>7</v>
      </c>
      <c r="B9">
        <v>1176</v>
      </c>
      <c r="C9">
        <v>1201</v>
      </c>
      <c r="D9">
        <v>1332</v>
      </c>
      <c r="E9">
        <v>1201</v>
      </c>
      <c r="F9">
        <v>1782</v>
      </c>
      <c r="G9">
        <v>1809</v>
      </c>
      <c r="H9">
        <v>1932</v>
      </c>
      <c r="I9">
        <v>1985</v>
      </c>
      <c r="J9">
        <v>2037</v>
      </c>
      <c r="K9">
        <v>2056</v>
      </c>
      <c r="L9">
        <v>2128</v>
      </c>
      <c r="M9">
        <v>2262</v>
      </c>
      <c r="N9">
        <v>2104</v>
      </c>
      <c r="O9">
        <v>1864</v>
      </c>
      <c r="P9">
        <v>1713</v>
      </c>
      <c r="Q9">
        <v>1815</v>
      </c>
      <c r="R9">
        <v>1757</v>
      </c>
      <c r="S9">
        <v>1756</v>
      </c>
      <c r="T9">
        <v>1722</v>
      </c>
      <c r="U9">
        <v>1842</v>
      </c>
      <c r="V9">
        <v>1885</v>
      </c>
      <c r="W9">
        <v>1939</v>
      </c>
      <c r="X9">
        <v>1905</v>
      </c>
      <c r="Y9">
        <v>1937</v>
      </c>
      <c r="Z9">
        <v>1993</v>
      </c>
      <c r="AA9">
        <v>2068</v>
      </c>
    </row>
    <row r="10" spans="1:27">
      <c r="A10" s="1" t="s">
        <v>8</v>
      </c>
      <c r="B10">
        <v>1156</v>
      </c>
      <c r="C10">
        <v>1263</v>
      </c>
      <c r="D10">
        <v>1188</v>
      </c>
      <c r="E10">
        <v>1109</v>
      </c>
      <c r="F10">
        <v>999</v>
      </c>
      <c r="G10">
        <v>1782</v>
      </c>
      <c r="H10">
        <v>1821</v>
      </c>
      <c r="I10">
        <v>1906</v>
      </c>
      <c r="J10">
        <v>1928</v>
      </c>
      <c r="K10">
        <v>2034</v>
      </c>
      <c r="L10">
        <v>2129</v>
      </c>
      <c r="M10">
        <v>2211</v>
      </c>
      <c r="N10">
        <v>2064</v>
      </c>
      <c r="O10">
        <v>1896</v>
      </c>
      <c r="P10">
        <v>1774</v>
      </c>
      <c r="Q10">
        <v>1796</v>
      </c>
      <c r="R10">
        <v>1756</v>
      </c>
      <c r="S10">
        <v>1752</v>
      </c>
      <c r="T10">
        <v>1849</v>
      </c>
      <c r="U10">
        <v>1848</v>
      </c>
      <c r="V10">
        <v>1879</v>
      </c>
      <c r="W10">
        <v>1932</v>
      </c>
      <c r="X10">
        <v>1918</v>
      </c>
      <c r="Y10">
        <v>1913</v>
      </c>
      <c r="Z10">
        <v>1847</v>
      </c>
      <c r="AA10">
        <v>1860</v>
      </c>
    </row>
    <row r="11" spans="1:27">
      <c r="A11" s="1" t="s">
        <v>9</v>
      </c>
      <c r="B11">
        <v>396</v>
      </c>
      <c r="C11">
        <v>419</v>
      </c>
      <c r="D11">
        <v>397</v>
      </c>
      <c r="E11">
        <v>364</v>
      </c>
      <c r="F11">
        <v>354</v>
      </c>
      <c r="G11">
        <v>457</v>
      </c>
      <c r="H11">
        <v>583</v>
      </c>
      <c r="I11">
        <v>550</v>
      </c>
      <c r="J11">
        <v>573</v>
      </c>
      <c r="K11">
        <v>583</v>
      </c>
      <c r="L11">
        <v>597</v>
      </c>
      <c r="M11">
        <v>647</v>
      </c>
      <c r="N11">
        <v>596</v>
      </c>
      <c r="O11">
        <v>593</v>
      </c>
      <c r="P11">
        <v>547</v>
      </c>
      <c r="Q11">
        <v>530</v>
      </c>
      <c r="R11">
        <v>523</v>
      </c>
      <c r="S11">
        <v>521</v>
      </c>
      <c r="T11">
        <v>511</v>
      </c>
      <c r="U11">
        <v>534</v>
      </c>
      <c r="V11">
        <v>542</v>
      </c>
      <c r="W11">
        <v>556</v>
      </c>
      <c r="X11">
        <v>549</v>
      </c>
      <c r="Y11">
        <v>584</v>
      </c>
      <c r="Z11">
        <v>602</v>
      </c>
      <c r="AA11">
        <v>617</v>
      </c>
    </row>
    <row r="12" spans="1:27">
      <c r="A12" s="1" t="s">
        <v>10</v>
      </c>
      <c r="B12">
        <v>296</v>
      </c>
      <c r="C12">
        <v>319</v>
      </c>
      <c r="D12">
        <v>304</v>
      </c>
      <c r="E12">
        <v>271</v>
      </c>
      <c r="F12">
        <v>304</v>
      </c>
      <c r="G12">
        <v>425</v>
      </c>
      <c r="H12">
        <v>451</v>
      </c>
      <c r="I12">
        <v>464</v>
      </c>
      <c r="J12">
        <v>469</v>
      </c>
      <c r="K12">
        <v>467</v>
      </c>
      <c r="L12">
        <v>490</v>
      </c>
      <c r="M12">
        <v>511</v>
      </c>
      <c r="N12">
        <v>484</v>
      </c>
      <c r="O12">
        <v>472</v>
      </c>
      <c r="P12">
        <v>450</v>
      </c>
      <c r="Q12">
        <v>417</v>
      </c>
      <c r="R12">
        <v>406</v>
      </c>
      <c r="S12">
        <v>405</v>
      </c>
      <c r="T12">
        <v>436</v>
      </c>
      <c r="U12">
        <v>468</v>
      </c>
      <c r="V12">
        <v>486</v>
      </c>
      <c r="W12">
        <v>474</v>
      </c>
      <c r="X12">
        <v>445</v>
      </c>
      <c r="Y12">
        <v>441</v>
      </c>
      <c r="Z12">
        <v>441</v>
      </c>
      <c r="AA12">
        <v>433</v>
      </c>
    </row>
    <row r="13" spans="1:27">
      <c r="A13" s="1" t="s">
        <v>11</v>
      </c>
      <c r="B13">
        <v>381</v>
      </c>
      <c r="C13">
        <v>405</v>
      </c>
      <c r="D13">
        <v>379</v>
      </c>
      <c r="E13">
        <v>341</v>
      </c>
      <c r="F13">
        <v>433</v>
      </c>
      <c r="G13">
        <v>520</v>
      </c>
      <c r="H13">
        <v>535</v>
      </c>
      <c r="I13">
        <v>560</v>
      </c>
      <c r="J13">
        <v>556</v>
      </c>
      <c r="K13">
        <v>562</v>
      </c>
      <c r="L13">
        <v>595</v>
      </c>
      <c r="M13">
        <v>602</v>
      </c>
      <c r="N13">
        <v>531</v>
      </c>
      <c r="O13">
        <v>525</v>
      </c>
      <c r="P13">
        <v>483</v>
      </c>
      <c r="Q13">
        <v>483</v>
      </c>
      <c r="R13">
        <v>481</v>
      </c>
      <c r="S13">
        <v>482</v>
      </c>
      <c r="T13">
        <v>489</v>
      </c>
      <c r="U13">
        <v>498</v>
      </c>
      <c r="V13">
        <v>538</v>
      </c>
      <c r="W13">
        <v>554</v>
      </c>
      <c r="X13">
        <v>573</v>
      </c>
      <c r="Y13">
        <v>573</v>
      </c>
      <c r="Z13">
        <v>544</v>
      </c>
      <c r="AA13">
        <v>553</v>
      </c>
    </row>
    <row r="14" spans="1:27">
      <c r="A14" s="1" t="s">
        <v>12</v>
      </c>
      <c r="B14">
        <v>107</v>
      </c>
      <c r="C14">
        <v>125</v>
      </c>
      <c r="D14">
        <v>105</v>
      </c>
      <c r="E14">
        <v>91</v>
      </c>
      <c r="F14">
        <v>129</v>
      </c>
      <c r="G14">
        <v>123</v>
      </c>
      <c r="H14">
        <v>135</v>
      </c>
      <c r="I14">
        <v>148</v>
      </c>
      <c r="J14">
        <v>148</v>
      </c>
      <c r="K14">
        <v>148</v>
      </c>
      <c r="L14">
        <v>154</v>
      </c>
      <c r="M14">
        <v>164</v>
      </c>
      <c r="N14">
        <v>154</v>
      </c>
      <c r="O14">
        <v>145</v>
      </c>
      <c r="P14">
        <v>147</v>
      </c>
      <c r="Q14">
        <v>145</v>
      </c>
      <c r="R14">
        <v>136</v>
      </c>
      <c r="S14">
        <v>138</v>
      </c>
      <c r="T14">
        <v>143</v>
      </c>
      <c r="U14">
        <v>147</v>
      </c>
      <c r="V14">
        <v>144</v>
      </c>
      <c r="W14">
        <v>145</v>
      </c>
      <c r="X14">
        <v>149</v>
      </c>
      <c r="Y14">
        <v>143</v>
      </c>
      <c r="Z14">
        <v>124</v>
      </c>
      <c r="AA14">
        <v>125</v>
      </c>
    </row>
    <row r="15" spans="1:27">
      <c r="A15" s="1" t="s">
        <v>13</v>
      </c>
      <c r="B15">
        <v>60</v>
      </c>
      <c r="C15">
        <v>56</v>
      </c>
      <c r="D15">
        <v>58</v>
      </c>
      <c r="E15">
        <v>51</v>
      </c>
      <c r="F15">
        <v>68</v>
      </c>
      <c r="G15">
        <v>62</v>
      </c>
      <c r="H15">
        <v>75</v>
      </c>
      <c r="I15">
        <v>75</v>
      </c>
      <c r="J15">
        <v>65</v>
      </c>
      <c r="K15">
        <v>72</v>
      </c>
      <c r="L15">
        <v>65</v>
      </c>
      <c r="M15">
        <v>60</v>
      </c>
      <c r="N15">
        <v>62</v>
      </c>
      <c r="O15">
        <v>60</v>
      </c>
      <c r="P15">
        <v>56</v>
      </c>
      <c r="Q15">
        <v>55</v>
      </c>
      <c r="R15">
        <v>51</v>
      </c>
      <c r="S15">
        <v>48</v>
      </c>
      <c r="T15">
        <v>56</v>
      </c>
      <c r="U15">
        <v>57</v>
      </c>
      <c r="V15">
        <v>60</v>
      </c>
      <c r="W15">
        <v>56</v>
      </c>
      <c r="X15">
        <v>59</v>
      </c>
      <c r="Y15">
        <v>58</v>
      </c>
      <c r="Z15">
        <v>56</v>
      </c>
      <c r="AA15">
        <v>62</v>
      </c>
    </row>
    <row r="16" spans="1:27">
      <c r="A16" s="1" t="s">
        <v>14</v>
      </c>
      <c r="B16">
        <v>38</v>
      </c>
      <c r="C16">
        <v>40</v>
      </c>
      <c r="D16">
        <v>42</v>
      </c>
      <c r="E16">
        <v>35</v>
      </c>
      <c r="F16">
        <v>56</v>
      </c>
      <c r="G16">
        <v>57</v>
      </c>
      <c r="H16">
        <v>64</v>
      </c>
      <c r="I16">
        <v>60</v>
      </c>
      <c r="J16">
        <v>56</v>
      </c>
      <c r="K16">
        <v>54</v>
      </c>
      <c r="L16">
        <v>60</v>
      </c>
      <c r="M16">
        <v>59</v>
      </c>
      <c r="N16">
        <v>62</v>
      </c>
      <c r="O16">
        <v>62</v>
      </c>
      <c r="P16">
        <v>60</v>
      </c>
      <c r="Q16">
        <v>59</v>
      </c>
      <c r="R16">
        <v>60</v>
      </c>
      <c r="S16">
        <v>60</v>
      </c>
      <c r="T16">
        <v>58</v>
      </c>
      <c r="U16">
        <v>57</v>
      </c>
      <c r="V16">
        <v>56</v>
      </c>
      <c r="W16">
        <v>58</v>
      </c>
      <c r="X16">
        <v>54</v>
      </c>
      <c r="Y16">
        <v>54</v>
      </c>
      <c r="Z16">
        <v>56</v>
      </c>
      <c r="AA16">
        <v>52</v>
      </c>
    </row>
    <row r="17" spans="1:27">
      <c r="A17" s="1" t="s">
        <v>15</v>
      </c>
      <c r="B17">
        <v>160148</v>
      </c>
      <c r="C17">
        <v>163236</v>
      </c>
      <c r="D17">
        <v>165561</v>
      </c>
      <c r="E17">
        <v>163426</v>
      </c>
      <c r="F17">
        <v>168123</v>
      </c>
      <c r="G17">
        <v>166181</v>
      </c>
      <c r="H17">
        <v>171092</v>
      </c>
      <c r="I17">
        <v>176403</v>
      </c>
      <c r="J17">
        <v>182644</v>
      </c>
      <c r="K17">
        <v>186107</v>
      </c>
      <c r="L17">
        <v>192199</v>
      </c>
      <c r="M17">
        <v>202407</v>
      </c>
      <c r="N17">
        <v>194025</v>
      </c>
      <c r="O17">
        <v>256441</v>
      </c>
      <c r="P17">
        <v>253121</v>
      </c>
      <c r="Q17">
        <v>247105</v>
      </c>
      <c r="R17">
        <v>250964</v>
      </c>
      <c r="S17">
        <v>251647</v>
      </c>
      <c r="T17">
        <v>273775</v>
      </c>
      <c r="U17">
        <v>296093</v>
      </c>
      <c r="V17">
        <v>314590</v>
      </c>
      <c r="W17">
        <v>325736</v>
      </c>
      <c r="X17">
        <v>335731</v>
      </c>
      <c r="Y17">
        <v>342456</v>
      </c>
      <c r="Z17">
        <v>353365</v>
      </c>
      <c r="AA17">
        <v>374332</v>
      </c>
    </row>
    <row r="24" spans="1:27">
      <c r="A24" s="3" t="s">
        <v>1</v>
      </c>
      <c r="B24" s="3" t="s">
        <v>16</v>
      </c>
      <c r="C24" s="3" t="s">
        <v>17</v>
      </c>
      <c r="D24" s="3" t="s">
        <v>18</v>
      </c>
      <c r="E24" s="3" t="s">
        <v>19</v>
      </c>
      <c r="F24" s="3" t="s">
        <v>20</v>
      </c>
      <c r="G24" s="3" t="s">
        <v>21</v>
      </c>
    </row>
    <row r="25" spans="1:27" ht="15">
      <c r="A25" s="1" t="s">
        <v>2</v>
      </c>
      <c r="B25">
        <f>AVERAGE(B4:AA4)</f>
        <v>98983.653846153844</v>
      </c>
      <c r="C25" t="e">
        <f>MODE(B4:AA4)</f>
        <v>#N/A</v>
      </c>
      <c r="D25">
        <f>_xlfn.STDEV.S(B4:AA4)</f>
        <v>28948.913198173512</v>
      </c>
      <c r="E25">
        <f>MIN(B4:AA4)</f>
        <v>70370</v>
      </c>
      <c r="F25">
        <f>MAX(B4:AA4)</f>
        <v>157012</v>
      </c>
      <c r="G25">
        <f>F25-E25</f>
        <v>86642</v>
      </c>
    </row>
    <row r="26" spans="1:27" ht="15">
      <c r="A26" s="1" t="s">
        <v>3</v>
      </c>
      <c r="B26">
        <f t="shared" ref="B26:B38" si="0">AVERAGE(B5:AA5)</f>
        <v>66876.61538461539</v>
      </c>
      <c r="C26" t="e">
        <f>MODE(B5:AA5)</f>
        <v>#N/A</v>
      </c>
      <c r="D26">
        <f t="shared" ref="D26:D38" si="1">_xlfn.STDEV.S(B5:AA5)</f>
        <v>17010.872050725487</v>
      </c>
      <c r="E26">
        <f t="shared" ref="E26:E38" si="2">MIN(B5:AA5)</f>
        <v>47644</v>
      </c>
      <c r="F26">
        <f t="shared" ref="F26:F38" si="3">MAX(B5:AA5)</f>
        <v>103938</v>
      </c>
      <c r="G26">
        <f>F26-E26</f>
        <v>56294</v>
      </c>
    </row>
    <row r="27" spans="1:27" ht="15">
      <c r="A27" s="1" t="s">
        <v>4</v>
      </c>
      <c r="B27">
        <f t="shared" si="0"/>
        <v>29076.961538461539</v>
      </c>
      <c r="C27" t="e">
        <f>MODE(B5:AA5)</f>
        <v>#N/A</v>
      </c>
      <c r="D27">
        <f t="shared" si="1"/>
        <v>6924.3415772520639</v>
      </c>
      <c r="E27">
        <f t="shared" si="2"/>
        <v>15737</v>
      </c>
      <c r="F27">
        <f t="shared" si="3"/>
        <v>41044</v>
      </c>
      <c r="G27">
        <f>F27-E27</f>
        <v>25307</v>
      </c>
    </row>
    <row r="28" spans="1:27" ht="15">
      <c r="A28" s="1" t="s">
        <v>5</v>
      </c>
      <c r="B28">
        <f t="shared" si="0"/>
        <v>10713.576923076924</v>
      </c>
      <c r="C28" t="e">
        <f t="shared" ref="C28:C39" si="4">MODE(B6:AA6)</f>
        <v>#N/A</v>
      </c>
      <c r="D28">
        <f t="shared" si="1"/>
        <v>3209.4998261171709</v>
      </c>
      <c r="E28">
        <f t="shared" si="2"/>
        <v>3787</v>
      </c>
      <c r="F28">
        <f t="shared" si="3"/>
        <v>14378</v>
      </c>
      <c r="G28">
        <f>F28-E28</f>
        <v>10591</v>
      </c>
    </row>
    <row r="29" spans="1:27" ht="15">
      <c r="A29" s="1" t="s">
        <v>6</v>
      </c>
      <c r="B29">
        <f t="shared" si="0"/>
        <v>5791.5384615384619</v>
      </c>
      <c r="C29">
        <f t="shared" si="4"/>
        <v>11455</v>
      </c>
      <c r="D29">
        <f t="shared" si="1"/>
        <v>1225.4747400340561</v>
      </c>
      <c r="E29">
        <f t="shared" si="2"/>
        <v>3101</v>
      </c>
      <c r="F29">
        <f t="shared" si="3"/>
        <v>7102</v>
      </c>
      <c r="G29">
        <f>F29-E29</f>
        <v>4001</v>
      </c>
    </row>
    <row r="30" spans="1:27" ht="15">
      <c r="A30" s="1" t="s">
        <v>7</v>
      </c>
      <c r="B30">
        <f t="shared" si="0"/>
        <v>1815.4230769230769</v>
      </c>
      <c r="C30" t="e">
        <f t="shared" si="4"/>
        <v>#N/A</v>
      </c>
      <c r="D30">
        <f t="shared" si="1"/>
        <v>289.54836184332595</v>
      </c>
      <c r="E30">
        <f t="shared" si="2"/>
        <v>1176</v>
      </c>
      <c r="F30">
        <f t="shared" si="3"/>
        <v>2262</v>
      </c>
      <c r="G30">
        <f>F30-E30</f>
        <v>1086</v>
      </c>
    </row>
    <row r="31" spans="1:27" ht="15">
      <c r="A31" s="1" t="s">
        <v>8</v>
      </c>
      <c r="B31">
        <f t="shared" si="0"/>
        <v>1754.2307692307693</v>
      </c>
      <c r="C31">
        <f t="shared" si="4"/>
        <v>1201</v>
      </c>
      <c r="D31">
        <f t="shared" si="1"/>
        <v>325.40956441903228</v>
      </c>
      <c r="E31">
        <f t="shared" si="2"/>
        <v>999</v>
      </c>
      <c r="F31">
        <f t="shared" si="3"/>
        <v>2211</v>
      </c>
      <c r="G31">
        <f>F31-E31</f>
        <v>1212</v>
      </c>
    </row>
    <row r="32" spans="1:27" ht="15">
      <c r="A32" s="1" t="s">
        <v>9</v>
      </c>
      <c r="B32">
        <f t="shared" si="0"/>
        <v>527.88461538461536</v>
      </c>
      <c r="C32" t="e">
        <f t="shared" si="4"/>
        <v>#N/A</v>
      </c>
      <c r="D32">
        <f t="shared" si="1"/>
        <v>80.926300754737085</v>
      </c>
      <c r="E32">
        <f t="shared" si="2"/>
        <v>354</v>
      </c>
      <c r="F32">
        <f t="shared" si="3"/>
        <v>647</v>
      </c>
      <c r="G32">
        <f>F32-E32</f>
        <v>293</v>
      </c>
    </row>
    <row r="33" spans="1:7" ht="15">
      <c r="A33" s="1" t="s">
        <v>10</v>
      </c>
      <c r="B33">
        <f t="shared" si="0"/>
        <v>424.19230769230768</v>
      </c>
      <c r="C33">
        <f t="shared" si="4"/>
        <v>583</v>
      </c>
      <c r="D33">
        <f t="shared" si="1"/>
        <v>67.700528346989444</v>
      </c>
      <c r="E33">
        <f t="shared" si="2"/>
        <v>271</v>
      </c>
      <c r="F33">
        <f t="shared" si="3"/>
        <v>511</v>
      </c>
      <c r="G33">
        <f>F33-E33</f>
        <v>240</v>
      </c>
    </row>
    <row r="34" spans="1:7" ht="15">
      <c r="A34" s="1" t="s">
        <v>11</v>
      </c>
      <c r="B34">
        <f t="shared" si="0"/>
        <v>506.76923076923077</v>
      </c>
      <c r="C34">
        <f t="shared" si="4"/>
        <v>304</v>
      </c>
      <c r="D34">
        <f t="shared" si="1"/>
        <v>69.505860295262877</v>
      </c>
      <c r="E34">
        <f t="shared" si="2"/>
        <v>341</v>
      </c>
      <c r="F34">
        <f t="shared" si="3"/>
        <v>602</v>
      </c>
      <c r="G34">
        <f>F34-E34</f>
        <v>261</v>
      </c>
    </row>
    <row r="35" spans="1:7" ht="15">
      <c r="A35" s="1" t="s">
        <v>12</v>
      </c>
      <c r="B35">
        <f t="shared" si="0"/>
        <v>137</v>
      </c>
      <c r="C35">
        <f t="shared" si="4"/>
        <v>483</v>
      </c>
      <c r="D35">
        <f t="shared" si="1"/>
        <v>16.840427548016709</v>
      </c>
      <c r="E35">
        <f t="shared" si="2"/>
        <v>91</v>
      </c>
      <c r="F35">
        <f t="shared" si="3"/>
        <v>164</v>
      </c>
      <c r="G35">
        <f>F35-E35</f>
        <v>73</v>
      </c>
    </row>
    <row r="36" spans="1:7" ht="15">
      <c r="A36" s="1" t="s">
        <v>13</v>
      </c>
      <c r="B36">
        <f t="shared" si="0"/>
        <v>60.115384615384613</v>
      </c>
      <c r="C36">
        <f t="shared" si="4"/>
        <v>148</v>
      </c>
      <c r="D36">
        <f t="shared" si="1"/>
        <v>6.7783592296479656</v>
      </c>
      <c r="E36">
        <f t="shared" si="2"/>
        <v>48</v>
      </c>
      <c r="F36">
        <f t="shared" si="3"/>
        <v>75</v>
      </c>
      <c r="G36">
        <f>F36-E36</f>
        <v>27</v>
      </c>
    </row>
    <row r="37" spans="1:7" ht="15">
      <c r="A37" s="1" t="s">
        <v>14</v>
      </c>
      <c r="B37">
        <f t="shared" si="0"/>
        <v>54.96153846153846</v>
      </c>
      <c r="C37">
        <f t="shared" si="4"/>
        <v>56</v>
      </c>
      <c r="D37">
        <f t="shared" si="1"/>
        <v>7.6445053167920074</v>
      </c>
      <c r="E37">
        <f t="shared" si="2"/>
        <v>35</v>
      </c>
      <c r="F37">
        <f t="shared" si="3"/>
        <v>64</v>
      </c>
      <c r="G37">
        <f>F37-E37</f>
        <v>29</v>
      </c>
    </row>
    <row r="38" spans="1:7" ht="15">
      <c r="A38" s="1" t="s">
        <v>15</v>
      </c>
      <c r="B38">
        <f t="shared" si="0"/>
        <v>237188.76923076922</v>
      </c>
      <c r="C38">
        <f t="shared" si="4"/>
        <v>60</v>
      </c>
      <c r="D38">
        <f t="shared" si="1"/>
        <v>70254.244856411475</v>
      </c>
      <c r="E38">
        <f t="shared" si="2"/>
        <v>160148</v>
      </c>
      <c r="F38">
        <f t="shared" si="3"/>
        <v>374332</v>
      </c>
      <c r="G38">
        <f>F38-E38</f>
        <v>214184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47AB23-CF07-4C99-A7DF-2167561D1270}">
  <dimension ref="A1:AA38"/>
  <sheetViews>
    <sheetView tabSelected="1" workbookViewId="0">
      <selection activeCell="K25" sqref="K25"/>
    </sheetView>
  </sheetViews>
  <sheetFormatPr defaultRowHeight="14.25"/>
  <cols>
    <col min="1" max="1" width="26.7109375" customWidth="1"/>
    <col min="4" max="4" width="18" customWidth="1"/>
  </cols>
  <sheetData>
    <row r="1" spans="1:27">
      <c r="A1" t="s">
        <v>22</v>
      </c>
    </row>
    <row r="3" spans="1:27" s="1" customFormat="1">
      <c r="A3" s="1" t="s">
        <v>23</v>
      </c>
      <c r="B3" s="1">
        <v>1997</v>
      </c>
      <c r="C3" s="1">
        <v>1998</v>
      </c>
      <c r="D3" s="1">
        <v>1999</v>
      </c>
      <c r="E3" s="1">
        <v>2000</v>
      </c>
      <c r="F3" s="1">
        <v>2001</v>
      </c>
      <c r="G3" s="1">
        <v>2002</v>
      </c>
      <c r="H3" s="1">
        <v>2003</v>
      </c>
      <c r="I3" s="1">
        <v>2004</v>
      </c>
      <c r="J3" s="1">
        <v>2005</v>
      </c>
      <c r="K3" s="1">
        <v>2006</v>
      </c>
      <c r="L3" s="1">
        <v>2007</v>
      </c>
      <c r="M3" s="1">
        <v>2008</v>
      </c>
      <c r="N3" s="1">
        <v>2009</v>
      </c>
      <c r="O3" s="1">
        <v>2010</v>
      </c>
      <c r="P3" s="1">
        <v>2011</v>
      </c>
      <c r="Q3" s="1">
        <v>2012</v>
      </c>
      <c r="R3" s="1">
        <v>2013</v>
      </c>
      <c r="S3" s="1">
        <v>2014</v>
      </c>
      <c r="T3" s="1">
        <v>2015</v>
      </c>
      <c r="U3" s="1">
        <v>2016</v>
      </c>
      <c r="V3" s="1">
        <v>2017</v>
      </c>
      <c r="W3" s="1">
        <v>2018</v>
      </c>
      <c r="X3" s="1">
        <v>2019</v>
      </c>
      <c r="Y3" s="1">
        <v>2020</v>
      </c>
      <c r="Z3" s="1">
        <v>2021</v>
      </c>
      <c r="AA3" s="1">
        <v>2022</v>
      </c>
    </row>
    <row r="4" spans="1:27">
      <c r="A4" s="1" t="s">
        <v>24</v>
      </c>
      <c r="B4">
        <v>4255</v>
      </c>
      <c r="C4">
        <v>4210</v>
      </c>
      <c r="D4">
        <v>4647</v>
      </c>
      <c r="E4">
        <v>4079</v>
      </c>
      <c r="F4">
        <v>4246</v>
      </c>
      <c r="G4">
        <v>4191</v>
      </c>
      <c r="H4">
        <v>4389</v>
      </c>
      <c r="I4">
        <v>4634</v>
      </c>
      <c r="J4">
        <v>5008</v>
      </c>
      <c r="K4">
        <v>5139</v>
      </c>
      <c r="L4">
        <v>5466</v>
      </c>
      <c r="M4">
        <v>5666</v>
      </c>
      <c r="N4">
        <v>5390</v>
      </c>
      <c r="O4">
        <v>7088</v>
      </c>
      <c r="P4">
        <v>6866</v>
      </c>
      <c r="Q4">
        <v>6702</v>
      </c>
      <c r="R4">
        <v>6914</v>
      </c>
      <c r="S4">
        <v>6938</v>
      </c>
      <c r="T4">
        <v>7604</v>
      </c>
      <c r="U4">
        <v>8281</v>
      </c>
      <c r="V4">
        <v>8722</v>
      </c>
      <c r="W4">
        <v>9076</v>
      </c>
      <c r="X4">
        <v>9295</v>
      </c>
      <c r="Y4">
        <v>9516</v>
      </c>
      <c r="Z4">
        <v>9720</v>
      </c>
      <c r="AA4">
        <v>10264</v>
      </c>
    </row>
    <row r="5" spans="1:27">
      <c r="A5" s="1" t="s">
        <v>25</v>
      </c>
      <c r="B5">
        <v>15508</v>
      </c>
      <c r="C5">
        <v>15676</v>
      </c>
      <c r="D5">
        <v>16112</v>
      </c>
      <c r="E5">
        <v>15303</v>
      </c>
      <c r="F5">
        <v>15874</v>
      </c>
      <c r="G5">
        <v>15661</v>
      </c>
      <c r="H5">
        <v>16185</v>
      </c>
      <c r="I5">
        <v>16873</v>
      </c>
      <c r="J5">
        <v>17427</v>
      </c>
      <c r="K5">
        <v>17744</v>
      </c>
      <c r="L5">
        <v>18427</v>
      </c>
      <c r="M5">
        <v>19151</v>
      </c>
      <c r="N5">
        <v>18094</v>
      </c>
      <c r="O5">
        <v>25149</v>
      </c>
      <c r="P5">
        <v>24203</v>
      </c>
      <c r="Q5">
        <v>23378</v>
      </c>
      <c r="R5">
        <v>23820</v>
      </c>
      <c r="S5">
        <v>23906</v>
      </c>
      <c r="T5">
        <v>25323</v>
      </c>
      <c r="U5">
        <v>27352</v>
      </c>
      <c r="V5">
        <v>29408</v>
      </c>
      <c r="W5">
        <v>30900</v>
      </c>
      <c r="X5">
        <v>31086</v>
      </c>
      <c r="Y5">
        <v>31623</v>
      </c>
      <c r="Z5">
        <v>32673</v>
      </c>
      <c r="AA5">
        <v>34818</v>
      </c>
    </row>
    <row r="6" spans="1:27">
      <c r="A6" s="1" t="s">
        <v>26</v>
      </c>
      <c r="B6">
        <v>12581</v>
      </c>
      <c r="C6">
        <v>12543</v>
      </c>
      <c r="D6">
        <v>12442</v>
      </c>
      <c r="E6">
        <v>12913</v>
      </c>
      <c r="F6">
        <v>12625</v>
      </c>
      <c r="G6">
        <v>12476</v>
      </c>
      <c r="H6">
        <v>13156</v>
      </c>
      <c r="I6">
        <v>13788</v>
      </c>
      <c r="J6">
        <v>14275</v>
      </c>
      <c r="K6">
        <v>14588</v>
      </c>
      <c r="L6">
        <v>15402</v>
      </c>
      <c r="M6">
        <v>15932</v>
      </c>
      <c r="N6">
        <v>15098</v>
      </c>
      <c r="O6">
        <v>19895</v>
      </c>
      <c r="P6">
        <v>19469</v>
      </c>
      <c r="Q6">
        <v>18735</v>
      </c>
      <c r="R6">
        <v>18912</v>
      </c>
      <c r="S6">
        <v>18947</v>
      </c>
      <c r="T6">
        <v>19831</v>
      </c>
      <c r="U6">
        <v>21807</v>
      </c>
      <c r="V6">
        <v>22927</v>
      </c>
      <c r="W6">
        <v>23113</v>
      </c>
      <c r="X6">
        <v>23670</v>
      </c>
      <c r="Y6">
        <v>23995</v>
      </c>
      <c r="Z6">
        <v>24805</v>
      </c>
      <c r="AA6">
        <v>27459</v>
      </c>
    </row>
    <row r="7" spans="1:27">
      <c r="A7" s="1" t="s">
        <v>27</v>
      </c>
      <c r="B7">
        <v>11489</v>
      </c>
      <c r="C7">
        <v>11956</v>
      </c>
      <c r="D7">
        <v>11396</v>
      </c>
      <c r="E7">
        <v>11759</v>
      </c>
      <c r="F7">
        <v>12325</v>
      </c>
      <c r="G7">
        <v>12245</v>
      </c>
      <c r="H7">
        <v>12911</v>
      </c>
      <c r="I7">
        <v>13446</v>
      </c>
      <c r="J7">
        <v>14100</v>
      </c>
      <c r="K7">
        <v>14482</v>
      </c>
      <c r="L7">
        <v>14858</v>
      </c>
      <c r="M7">
        <v>15471</v>
      </c>
      <c r="N7">
        <v>14712</v>
      </c>
      <c r="O7">
        <v>19244</v>
      </c>
      <c r="P7">
        <v>18808</v>
      </c>
      <c r="Q7">
        <v>18129</v>
      </c>
      <c r="R7">
        <v>18393</v>
      </c>
      <c r="S7">
        <v>18427</v>
      </c>
      <c r="T7">
        <v>19503</v>
      </c>
      <c r="U7">
        <v>20772</v>
      </c>
      <c r="V7">
        <v>22494</v>
      </c>
      <c r="W7">
        <v>22589</v>
      </c>
      <c r="X7">
        <v>23356</v>
      </c>
      <c r="Y7">
        <v>24194</v>
      </c>
      <c r="Z7">
        <v>24822</v>
      </c>
      <c r="AA7">
        <v>26609</v>
      </c>
    </row>
    <row r="8" spans="1:27">
      <c r="A8" s="1" t="s">
        <v>28</v>
      </c>
      <c r="B8">
        <v>14656</v>
      </c>
      <c r="C8">
        <v>14844</v>
      </c>
      <c r="D8">
        <v>13974</v>
      </c>
      <c r="E8">
        <v>14076</v>
      </c>
      <c r="F8">
        <v>14917</v>
      </c>
      <c r="G8">
        <v>14746</v>
      </c>
      <c r="H8">
        <v>15093</v>
      </c>
      <c r="I8">
        <v>15553</v>
      </c>
      <c r="J8">
        <v>15999</v>
      </c>
      <c r="K8">
        <v>16152</v>
      </c>
      <c r="L8">
        <v>16590</v>
      </c>
      <c r="M8">
        <v>17278</v>
      </c>
      <c r="N8">
        <v>16520</v>
      </c>
      <c r="O8">
        <v>21436</v>
      </c>
      <c r="P8">
        <v>20788</v>
      </c>
      <c r="Q8">
        <v>20088</v>
      </c>
      <c r="R8">
        <v>20288</v>
      </c>
      <c r="S8">
        <v>20330</v>
      </c>
      <c r="T8">
        <v>21287</v>
      </c>
      <c r="U8">
        <v>22844</v>
      </c>
      <c r="V8">
        <v>24377</v>
      </c>
      <c r="W8">
        <v>24788</v>
      </c>
      <c r="X8">
        <v>25831</v>
      </c>
      <c r="Y8">
        <v>26241</v>
      </c>
      <c r="Z8">
        <v>27757</v>
      </c>
      <c r="AA8">
        <v>29918</v>
      </c>
    </row>
    <row r="9" spans="1:27">
      <c r="A9" s="1" t="s">
        <v>29</v>
      </c>
      <c r="B9">
        <v>20195</v>
      </c>
      <c r="C9">
        <v>20949</v>
      </c>
      <c r="D9">
        <v>20608</v>
      </c>
      <c r="E9">
        <v>21553</v>
      </c>
      <c r="F9">
        <v>22129</v>
      </c>
      <c r="G9">
        <v>21790</v>
      </c>
      <c r="H9">
        <v>22513</v>
      </c>
      <c r="I9">
        <v>23071</v>
      </c>
      <c r="J9">
        <v>23831</v>
      </c>
      <c r="K9">
        <v>24296</v>
      </c>
      <c r="L9">
        <v>24741</v>
      </c>
      <c r="M9">
        <v>26073</v>
      </c>
      <c r="N9">
        <v>25218</v>
      </c>
      <c r="O9">
        <v>32532</v>
      </c>
      <c r="P9">
        <v>32017</v>
      </c>
      <c r="Q9">
        <v>31410</v>
      </c>
      <c r="R9">
        <v>31680</v>
      </c>
      <c r="S9">
        <v>31779</v>
      </c>
      <c r="T9">
        <v>34695</v>
      </c>
      <c r="U9">
        <v>37246</v>
      </c>
      <c r="V9">
        <v>39448</v>
      </c>
      <c r="W9">
        <v>41892</v>
      </c>
      <c r="X9">
        <v>42631</v>
      </c>
      <c r="Y9">
        <v>43631</v>
      </c>
      <c r="Z9">
        <v>44914</v>
      </c>
      <c r="AA9">
        <v>47315</v>
      </c>
    </row>
    <row r="10" spans="1:27">
      <c r="A10" s="1" t="s">
        <v>30</v>
      </c>
      <c r="B10">
        <v>16530</v>
      </c>
      <c r="C10">
        <v>17142</v>
      </c>
      <c r="D10">
        <v>17222</v>
      </c>
      <c r="E10">
        <v>15936</v>
      </c>
      <c r="F10">
        <v>17737</v>
      </c>
      <c r="G10">
        <v>17610</v>
      </c>
      <c r="H10">
        <v>17578</v>
      </c>
      <c r="I10">
        <v>17584</v>
      </c>
      <c r="J10">
        <v>17835</v>
      </c>
      <c r="K10">
        <v>18160</v>
      </c>
      <c r="L10">
        <v>19137</v>
      </c>
      <c r="M10">
        <v>20975</v>
      </c>
      <c r="N10">
        <v>20156</v>
      </c>
      <c r="O10">
        <v>31020</v>
      </c>
      <c r="P10">
        <v>31828</v>
      </c>
      <c r="Q10">
        <v>32065</v>
      </c>
      <c r="R10">
        <v>33875</v>
      </c>
      <c r="S10">
        <v>34030</v>
      </c>
      <c r="T10">
        <v>41505</v>
      </c>
      <c r="U10">
        <v>46550</v>
      </c>
      <c r="V10">
        <v>50722</v>
      </c>
      <c r="W10">
        <v>53678</v>
      </c>
      <c r="X10">
        <v>56821</v>
      </c>
      <c r="Y10">
        <v>58296</v>
      </c>
      <c r="Z10">
        <v>60330</v>
      </c>
      <c r="AA10">
        <v>63700</v>
      </c>
    </row>
    <row r="11" spans="1:27">
      <c r="A11" s="1" t="s">
        <v>31</v>
      </c>
      <c r="B11">
        <v>27824</v>
      </c>
      <c r="C11">
        <v>28806</v>
      </c>
      <c r="D11">
        <v>30707</v>
      </c>
      <c r="E11">
        <v>29683</v>
      </c>
      <c r="F11">
        <v>30338</v>
      </c>
      <c r="G11">
        <v>30094</v>
      </c>
      <c r="H11">
        <v>30949</v>
      </c>
      <c r="I11">
        <v>32046</v>
      </c>
      <c r="J11">
        <v>32813</v>
      </c>
      <c r="K11">
        <v>33250</v>
      </c>
      <c r="L11">
        <v>33867</v>
      </c>
      <c r="M11">
        <v>35751</v>
      </c>
      <c r="N11">
        <v>34452</v>
      </c>
      <c r="O11">
        <v>44729</v>
      </c>
      <c r="P11">
        <v>44214</v>
      </c>
      <c r="Q11">
        <v>43197</v>
      </c>
      <c r="R11">
        <v>43693</v>
      </c>
      <c r="S11">
        <v>43778</v>
      </c>
      <c r="T11">
        <v>47771</v>
      </c>
      <c r="U11">
        <v>51050</v>
      </c>
      <c r="V11">
        <v>53456</v>
      </c>
      <c r="W11">
        <v>55107</v>
      </c>
      <c r="X11">
        <v>57139</v>
      </c>
      <c r="Y11">
        <v>58204</v>
      </c>
      <c r="Z11">
        <v>59704</v>
      </c>
      <c r="AA11">
        <v>62351</v>
      </c>
    </row>
    <row r="12" spans="1:27" ht="13.9" customHeight="1">
      <c r="A12" s="1" t="s">
        <v>32</v>
      </c>
      <c r="B12">
        <v>16462</v>
      </c>
      <c r="C12">
        <v>16705</v>
      </c>
      <c r="D12">
        <v>16985</v>
      </c>
      <c r="E12">
        <v>17700</v>
      </c>
      <c r="F12">
        <v>18193</v>
      </c>
      <c r="G12">
        <v>17961</v>
      </c>
      <c r="H12">
        <v>18397</v>
      </c>
      <c r="I12">
        <v>19013</v>
      </c>
      <c r="J12">
        <v>19845</v>
      </c>
      <c r="K12">
        <v>20248</v>
      </c>
      <c r="L12">
        <v>20694</v>
      </c>
      <c r="M12">
        <v>21843</v>
      </c>
      <c r="N12">
        <v>20967</v>
      </c>
      <c r="O12">
        <v>26617</v>
      </c>
      <c r="P12">
        <v>26374</v>
      </c>
      <c r="Q12">
        <v>25653</v>
      </c>
      <c r="R12">
        <v>25677</v>
      </c>
      <c r="S12">
        <v>25740</v>
      </c>
      <c r="T12">
        <v>27299</v>
      </c>
      <c r="U12">
        <v>29052</v>
      </c>
      <c r="V12">
        <v>30377</v>
      </c>
      <c r="W12">
        <v>31206</v>
      </c>
      <c r="X12">
        <v>31932</v>
      </c>
      <c r="Y12">
        <v>32435</v>
      </c>
      <c r="Z12">
        <v>33469</v>
      </c>
      <c r="AA12">
        <v>35344</v>
      </c>
    </row>
    <row r="13" spans="1:27" ht="13.9" customHeight="1">
      <c r="A13" s="1"/>
    </row>
    <row r="14" spans="1:27">
      <c r="A14" s="1" t="s">
        <v>33</v>
      </c>
      <c r="B14">
        <v>139500</v>
      </c>
      <c r="C14">
        <v>142804</v>
      </c>
      <c r="D14">
        <v>144093</v>
      </c>
      <c r="E14">
        <v>143001</v>
      </c>
      <c r="F14">
        <v>148382</v>
      </c>
      <c r="G14">
        <v>146774</v>
      </c>
      <c r="H14">
        <v>151170</v>
      </c>
      <c r="I14">
        <v>156008</v>
      </c>
      <c r="J14">
        <v>161133</v>
      </c>
      <c r="K14">
        <v>164059</v>
      </c>
      <c r="L14">
        <v>169182</v>
      </c>
      <c r="M14">
        <v>178138</v>
      </c>
      <c r="N14">
        <v>170608</v>
      </c>
      <c r="O14">
        <v>227710</v>
      </c>
      <c r="P14">
        <v>224567</v>
      </c>
      <c r="Q14">
        <v>219357</v>
      </c>
      <c r="R14">
        <v>223252</v>
      </c>
      <c r="S14">
        <v>223875</v>
      </c>
      <c r="T14">
        <v>244818</v>
      </c>
      <c r="U14">
        <v>264954</v>
      </c>
      <c r="V14">
        <v>281931</v>
      </c>
      <c r="W14">
        <v>292349</v>
      </c>
      <c r="X14">
        <v>301761</v>
      </c>
      <c r="Y14">
        <v>308135</v>
      </c>
      <c r="Z14">
        <v>318194</v>
      </c>
      <c r="AA14">
        <v>337778</v>
      </c>
    </row>
    <row r="15" spans="1:27">
      <c r="A15" s="1" t="s">
        <v>34</v>
      </c>
      <c r="B15">
        <v>8392</v>
      </c>
      <c r="C15">
        <v>8273</v>
      </c>
      <c r="D15">
        <v>8382</v>
      </c>
      <c r="E15">
        <v>7676</v>
      </c>
      <c r="F15">
        <v>7916</v>
      </c>
      <c r="G15">
        <v>7784</v>
      </c>
      <c r="H15">
        <v>7830</v>
      </c>
      <c r="I15">
        <v>8115</v>
      </c>
      <c r="J15">
        <v>8503</v>
      </c>
      <c r="K15">
        <v>8727</v>
      </c>
      <c r="L15">
        <v>8905</v>
      </c>
      <c r="M15">
        <v>9235</v>
      </c>
      <c r="N15">
        <v>8854</v>
      </c>
      <c r="O15">
        <v>11064</v>
      </c>
      <c r="P15">
        <v>10865</v>
      </c>
      <c r="Q15">
        <v>10475</v>
      </c>
      <c r="R15">
        <v>10538</v>
      </c>
      <c r="S15">
        <v>10565</v>
      </c>
      <c r="T15">
        <v>11123</v>
      </c>
      <c r="U15">
        <v>12015</v>
      </c>
      <c r="V15">
        <v>12578</v>
      </c>
      <c r="W15">
        <v>13094</v>
      </c>
      <c r="X15">
        <v>13155</v>
      </c>
      <c r="Y15">
        <v>13448</v>
      </c>
      <c r="Z15">
        <v>13973</v>
      </c>
      <c r="AA15">
        <v>14587</v>
      </c>
    </row>
    <row r="16" spans="1:27">
      <c r="A16" s="1" t="s">
        <v>35</v>
      </c>
      <c r="B16">
        <v>12256</v>
      </c>
      <c r="C16">
        <v>12159</v>
      </c>
      <c r="D16">
        <v>13179</v>
      </c>
      <c r="E16">
        <v>12748</v>
      </c>
      <c r="F16">
        <v>11824</v>
      </c>
      <c r="G16">
        <v>11624</v>
      </c>
      <c r="H16">
        <v>12092</v>
      </c>
      <c r="I16">
        <v>12280</v>
      </c>
      <c r="J16">
        <v>13008</v>
      </c>
      <c r="K16">
        <v>13321</v>
      </c>
      <c r="L16">
        <v>14113</v>
      </c>
      <c r="M16">
        <v>15034</v>
      </c>
      <c r="N16">
        <v>14563</v>
      </c>
      <c r="O16">
        <v>17667</v>
      </c>
      <c r="P16">
        <v>17689</v>
      </c>
      <c r="Q16">
        <v>17273</v>
      </c>
      <c r="R16">
        <v>17174</v>
      </c>
      <c r="S16">
        <v>17207</v>
      </c>
      <c r="T16">
        <v>17834</v>
      </c>
      <c r="U16">
        <v>19124</v>
      </c>
      <c r="V16">
        <v>20081</v>
      </c>
      <c r="W16">
        <v>20293</v>
      </c>
      <c r="X16">
        <v>20815</v>
      </c>
      <c r="Y16">
        <v>20873</v>
      </c>
      <c r="Z16">
        <v>21198</v>
      </c>
      <c r="AA16">
        <v>21967</v>
      </c>
    </row>
    <row r="17" spans="1:27">
      <c r="A17" s="1"/>
    </row>
    <row r="18" spans="1:27">
      <c r="A18" s="1" t="s">
        <v>36</v>
      </c>
      <c r="B18">
        <v>160148</v>
      </c>
      <c r="C18">
        <v>163236</v>
      </c>
      <c r="D18">
        <v>165561</v>
      </c>
      <c r="E18">
        <v>163426</v>
      </c>
      <c r="F18">
        <v>168123</v>
      </c>
      <c r="G18">
        <v>166181</v>
      </c>
      <c r="H18">
        <v>171092</v>
      </c>
      <c r="I18">
        <v>176403</v>
      </c>
      <c r="J18">
        <v>182644</v>
      </c>
      <c r="K18">
        <v>186107</v>
      </c>
      <c r="L18">
        <v>192199</v>
      </c>
      <c r="M18">
        <v>202407</v>
      </c>
      <c r="N18">
        <v>194025</v>
      </c>
      <c r="O18">
        <v>256441</v>
      </c>
      <c r="P18">
        <v>253121</v>
      </c>
      <c r="Q18">
        <v>247105</v>
      </c>
      <c r="R18">
        <v>250964</v>
      </c>
      <c r="S18">
        <v>251647</v>
      </c>
      <c r="T18">
        <v>273775</v>
      </c>
      <c r="U18">
        <v>296093</v>
      </c>
      <c r="V18">
        <v>314590</v>
      </c>
      <c r="W18">
        <v>325736</v>
      </c>
      <c r="X18">
        <v>335731</v>
      </c>
      <c r="Y18">
        <v>342456</v>
      </c>
      <c r="Z18">
        <v>353365</v>
      </c>
      <c r="AA18">
        <v>374332</v>
      </c>
    </row>
    <row r="23" spans="1:27">
      <c r="A23" s="3" t="s">
        <v>37</v>
      </c>
      <c r="B23" s="3" t="s">
        <v>16</v>
      </c>
      <c r="C23" s="3" t="s">
        <v>17</v>
      </c>
      <c r="D23" s="3" t="s">
        <v>18</v>
      </c>
      <c r="E23" s="3" t="s">
        <v>19</v>
      </c>
      <c r="F23" s="3" t="s">
        <v>20</v>
      </c>
      <c r="G23" s="3" t="s">
        <v>21</v>
      </c>
    </row>
    <row r="24" spans="1:27" ht="15">
      <c r="A24" s="1" t="s">
        <v>24</v>
      </c>
      <c r="B24">
        <f>AVERAGE(B4:AA4)</f>
        <v>6473.3076923076924</v>
      </c>
      <c r="C24" t="e">
        <f>MODE(B4:AA4)</f>
        <v>#N/A</v>
      </c>
      <c r="D24">
        <f>_xlfn.STDEV.S(B4:AA4)</f>
        <v>2032.5144972517312</v>
      </c>
      <c r="E24">
        <f>MIN(B3:AA4)</f>
        <v>1997</v>
      </c>
      <c r="F24">
        <f>MAX(B4:AA4)</f>
        <v>10264</v>
      </c>
      <c r="G24">
        <f>F24-E24</f>
        <v>8267</v>
      </c>
    </row>
    <row r="25" spans="1:27" ht="15">
      <c r="A25" s="1" t="s">
        <v>25</v>
      </c>
      <c r="B25">
        <f>AVERAGE(B5:AA5)</f>
        <v>22372.076923076922</v>
      </c>
      <c r="C25" t="e">
        <f t="shared" ref="C25:C37" si="0">MODE(B5:AA5)</f>
        <v>#N/A</v>
      </c>
      <c r="D25">
        <f t="shared" ref="D25:D38" si="1">_xlfn.STDEV.S(B5:AA5)</f>
        <v>6393.1047476047297</v>
      </c>
      <c r="E25">
        <f t="shared" ref="E25:E38" si="2">MIN(B4:AA5)</f>
        <v>4079</v>
      </c>
      <c r="F25">
        <f t="shared" ref="F25:F38" si="3">MAX(B5:AA5)</f>
        <v>34818</v>
      </c>
      <c r="G25">
        <f>F25-E25</f>
        <v>30739</v>
      </c>
    </row>
    <row r="26" spans="1:27" ht="15">
      <c r="A26" s="1" t="s">
        <v>26</v>
      </c>
      <c r="B26">
        <f t="shared" ref="B26:B38" si="4">AVERAGE(B6:AA6)</f>
        <v>17745.538461538461</v>
      </c>
      <c r="C26" t="e">
        <f t="shared" si="0"/>
        <v>#N/A</v>
      </c>
      <c r="D26">
        <f t="shared" si="1"/>
        <v>4647.3941535511631</v>
      </c>
      <c r="E26">
        <f t="shared" si="2"/>
        <v>12442</v>
      </c>
      <c r="F26">
        <f t="shared" si="3"/>
        <v>27459</v>
      </c>
      <c r="G26">
        <f>F26-E26</f>
        <v>15017</v>
      </c>
    </row>
    <row r="27" spans="1:27" ht="15">
      <c r="A27" s="1" t="s">
        <v>27</v>
      </c>
      <c r="B27">
        <f t="shared" si="4"/>
        <v>17249.615384615383</v>
      </c>
      <c r="C27" t="e">
        <f t="shared" si="0"/>
        <v>#N/A</v>
      </c>
      <c r="D27">
        <f t="shared" si="1"/>
        <v>4711.400709571818</v>
      </c>
      <c r="E27">
        <f t="shared" si="2"/>
        <v>11396</v>
      </c>
      <c r="F27">
        <f t="shared" si="3"/>
        <v>26609</v>
      </c>
      <c r="G27">
        <f>F27-E27</f>
        <v>15213</v>
      </c>
    </row>
    <row r="28" spans="1:27" ht="15">
      <c r="A28" s="1" t="s">
        <v>28</v>
      </c>
      <c r="B28">
        <f t="shared" si="4"/>
        <v>19475.807692307691</v>
      </c>
      <c r="C28" t="e">
        <f t="shared" si="0"/>
        <v>#N/A</v>
      </c>
      <c r="D28">
        <f t="shared" si="1"/>
        <v>4753.3671435665965</v>
      </c>
      <c r="E28">
        <f t="shared" si="2"/>
        <v>11396</v>
      </c>
      <c r="F28">
        <f t="shared" si="3"/>
        <v>29918</v>
      </c>
      <c r="G28">
        <f>F28-E28</f>
        <v>18522</v>
      </c>
    </row>
    <row r="29" spans="1:27" ht="15">
      <c r="A29" s="1" t="s">
        <v>29</v>
      </c>
      <c r="B29">
        <f t="shared" si="4"/>
        <v>30313.73076923077</v>
      </c>
      <c r="C29" t="e">
        <f t="shared" si="0"/>
        <v>#N/A</v>
      </c>
      <c r="D29">
        <f t="shared" si="1"/>
        <v>8709.2859985543782</v>
      </c>
      <c r="E29">
        <f t="shared" si="2"/>
        <v>13974</v>
      </c>
      <c r="F29">
        <f t="shared" si="3"/>
        <v>47315</v>
      </c>
      <c r="G29">
        <f>F29-E29</f>
        <v>33341</v>
      </c>
    </row>
    <row r="30" spans="1:27" ht="15">
      <c r="A30" s="1" t="s">
        <v>30</v>
      </c>
      <c r="B30">
        <f t="shared" si="4"/>
        <v>31847</v>
      </c>
      <c r="C30" t="e">
        <f t="shared" si="0"/>
        <v>#N/A</v>
      </c>
      <c r="D30">
        <f t="shared" si="1"/>
        <v>16526.200480449217</v>
      </c>
      <c r="E30">
        <f t="shared" si="2"/>
        <v>15936</v>
      </c>
      <c r="F30">
        <f t="shared" si="3"/>
        <v>63700</v>
      </c>
      <c r="G30">
        <f>F30-E30</f>
        <v>47764</v>
      </c>
    </row>
    <row r="31" spans="1:27" ht="15">
      <c r="A31" s="1" t="s">
        <v>31</v>
      </c>
      <c r="B31">
        <f t="shared" si="4"/>
        <v>41345.115384615383</v>
      </c>
      <c r="C31" t="e">
        <f t="shared" si="0"/>
        <v>#N/A</v>
      </c>
      <c r="D31">
        <f t="shared" si="1"/>
        <v>11176.094395903869</v>
      </c>
      <c r="E31">
        <f t="shared" si="2"/>
        <v>15936</v>
      </c>
      <c r="F31">
        <f t="shared" si="3"/>
        <v>62351</v>
      </c>
      <c r="G31">
        <f>F31-E31</f>
        <v>46415</v>
      </c>
    </row>
    <row r="32" spans="1:27" ht="15">
      <c r="A32" s="1" t="s">
        <v>32</v>
      </c>
      <c r="B32">
        <f t="shared" si="4"/>
        <v>24084.153846153848</v>
      </c>
      <c r="C32" t="e">
        <f t="shared" si="0"/>
        <v>#N/A</v>
      </c>
      <c r="D32">
        <f t="shared" si="1"/>
        <v>5945.7606254695957</v>
      </c>
      <c r="E32">
        <f t="shared" si="2"/>
        <v>16462</v>
      </c>
      <c r="F32">
        <f t="shared" si="3"/>
        <v>35344</v>
      </c>
      <c r="G32">
        <f>F32-E32</f>
        <v>18882</v>
      </c>
    </row>
    <row r="33" spans="1:7" ht="15">
      <c r="A33" s="1"/>
      <c r="B33" t="e">
        <f t="shared" si="4"/>
        <v>#DIV/0!</v>
      </c>
      <c r="C33" t="e">
        <f t="shared" si="0"/>
        <v>#N/A</v>
      </c>
      <c r="D33" t="e">
        <f t="shared" si="1"/>
        <v>#DIV/0!</v>
      </c>
      <c r="E33">
        <f t="shared" si="2"/>
        <v>16462</v>
      </c>
      <c r="F33">
        <f t="shared" si="3"/>
        <v>0</v>
      </c>
      <c r="G33">
        <f>E33-F33</f>
        <v>16462</v>
      </c>
    </row>
    <row r="34" spans="1:7" ht="15">
      <c r="A34" s="1" t="s">
        <v>33</v>
      </c>
      <c r="B34">
        <f t="shared" si="4"/>
        <v>210905.11538461538</v>
      </c>
      <c r="C34" t="e">
        <f t="shared" si="0"/>
        <v>#N/A</v>
      </c>
      <c r="D34">
        <f t="shared" si="1"/>
        <v>64637.992600839272</v>
      </c>
      <c r="E34">
        <f t="shared" si="2"/>
        <v>139500</v>
      </c>
      <c r="F34">
        <f t="shared" si="3"/>
        <v>337778</v>
      </c>
      <c r="G34">
        <f>F34-E34</f>
        <v>198278</v>
      </c>
    </row>
    <row r="35" spans="1:7" ht="15">
      <c r="A35" s="1" t="s">
        <v>34</v>
      </c>
      <c r="B35">
        <f t="shared" si="4"/>
        <v>10233.538461538461</v>
      </c>
      <c r="C35" t="e">
        <f t="shared" si="0"/>
        <v>#N/A</v>
      </c>
      <c r="D35">
        <f t="shared" si="1"/>
        <v>2186.9330530360394</v>
      </c>
      <c r="E35">
        <f t="shared" si="2"/>
        <v>7676</v>
      </c>
      <c r="F35">
        <f t="shared" si="3"/>
        <v>14587</v>
      </c>
      <c r="G35">
        <f>F35-E35</f>
        <v>6911</v>
      </c>
    </row>
    <row r="36" spans="1:7" ht="15">
      <c r="A36" s="1" t="s">
        <v>35</v>
      </c>
      <c r="B36">
        <f t="shared" si="4"/>
        <v>16053.692307692309</v>
      </c>
      <c r="C36" t="e">
        <f t="shared" si="0"/>
        <v>#N/A</v>
      </c>
      <c r="D36">
        <f t="shared" si="1"/>
        <v>3484.0543941704568</v>
      </c>
      <c r="E36">
        <f t="shared" si="2"/>
        <v>7676</v>
      </c>
      <c r="F36">
        <f t="shared" si="3"/>
        <v>21967</v>
      </c>
      <c r="G36">
        <f>F36-E36</f>
        <v>14291</v>
      </c>
    </row>
    <row r="37" spans="1:7" ht="15">
      <c r="A37" s="1"/>
      <c r="B37" t="e">
        <f t="shared" si="4"/>
        <v>#DIV/0!</v>
      </c>
      <c r="C37" t="e">
        <f t="shared" si="0"/>
        <v>#N/A</v>
      </c>
      <c r="D37" t="e">
        <f t="shared" si="1"/>
        <v>#DIV/0!</v>
      </c>
      <c r="E37">
        <f t="shared" si="2"/>
        <v>11624</v>
      </c>
      <c r="F37">
        <f t="shared" si="3"/>
        <v>0</v>
      </c>
      <c r="G37">
        <f>E37-F37</f>
        <v>11624</v>
      </c>
    </row>
    <row r="38" spans="1:7" ht="15">
      <c r="A38" s="1" t="s">
        <v>36</v>
      </c>
      <c r="B38">
        <f t="shared" si="4"/>
        <v>237188.76923076922</v>
      </c>
      <c r="C38" t="e">
        <f>MODE(B18:AA18)</f>
        <v>#N/A</v>
      </c>
      <c r="D38">
        <f t="shared" si="1"/>
        <v>70254.244856411475</v>
      </c>
      <c r="E38">
        <f t="shared" si="2"/>
        <v>160148</v>
      </c>
      <c r="F38">
        <f t="shared" si="3"/>
        <v>374332</v>
      </c>
      <c r="G38">
        <f>F38-E38</f>
        <v>214184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61D560-12EB-460B-8427-8F534154E3D1}">
  <dimension ref="A1:AA37"/>
  <sheetViews>
    <sheetView topLeftCell="A10" workbookViewId="0">
      <selection activeCell="B22" sqref="B22:G22"/>
    </sheetView>
  </sheetViews>
  <sheetFormatPr defaultRowHeight="14.25"/>
  <cols>
    <col min="1" max="1" width="26.7109375" customWidth="1"/>
    <col min="4" max="4" width="19.7109375" customWidth="1"/>
  </cols>
  <sheetData>
    <row r="1" spans="1:27">
      <c r="A1" t="s">
        <v>38</v>
      </c>
    </row>
    <row r="3" spans="1:27" s="1" customFormat="1">
      <c r="A3" s="1" t="s">
        <v>23</v>
      </c>
      <c r="B3" s="1">
        <v>1997</v>
      </c>
      <c r="C3" s="1">
        <v>1998</v>
      </c>
      <c r="D3" s="1">
        <v>1999</v>
      </c>
      <c r="E3" s="1">
        <v>2000</v>
      </c>
      <c r="F3" s="1">
        <v>2001</v>
      </c>
      <c r="G3" s="1">
        <v>2002</v>
      </c>
      <c r="H3" s="1">
        <v>2003</v>
      </c>
      <c r="I3" s="1">
        <v>2004</v>
      </c>
      <c r="J3" s="1">
        <v>2005</v>
      </c>
      <c r="K3" s="1">
        <v>2006</v>
      </c>
      <c r="L3" s="1">
        <v>2007</v>
      </c>
      <c r="M3" s="1">
        <v>2008</v>
      </c>
      <c r="N3" s="1">
        <v>2009</v>
      </c>
      <c r="O3" s="1">
        <v>2010</v>
      </c>
      <c r="P3" s="1">
        <v>2011</v>
      </c>
      <c r="Q3" s="1">
        <v>2012</v>
      </c>
      <c r="R3" s="1">
        <v>2013</v>
      </c>
      <c r="S3" s="1">
        <v>2014</v>
      </c>
      <c r="T3" s="1">
        <v>2015</v>
      </c>
      <c r="U3" s="1">
        <v>2016</v>
      </c>
      <c r="V3" s="1">
        <v>2017</v>
      </c>
      <c r="W3" s="1">
        <v>2018</v>
      </c>
      <c r="X3" s="1">
        <v>2019</v>
      </c>
      <c r="Y3" s="1">
        <v>2020</v>
      </c>
      <c r="Z3" s="1">
        <v>2021</v>
      </c>
      <c r="AA3" s="1">
        <v>2022</v>
      </c>
    </row>
    <row r="4" spans="1:27">
      <c r="A4" s="1" t="s">
        <v>24</v>
      </c>
      <c r="B4">
        <v>30.3</v>
      </c>
      <c r="C4">
        <v>29.8</v>
      </c>
      <c r="D4">
        <v>36.1</v>
      </c>
      <c r="E4">
        <v>31.9</v>
      </c>
      <c r="F4">
        <v>28.9</v>
      </c>
      <c r="G4">
        <v>44.8</v>
      </c>
      <c r="H4">
        <v>42.6</v>
      </c>
      <c r="I4">
        <v>38.6</v>
      </c>
      <c r="J4">
        <v>45.8</v>
      </c>
      <c r="K4">
        <v>49</v>
      </c>
      <c r="L4">
        <v>52.1</v>
      </c>
      <c r="M4">
        <v>44.7</v>
      </c>
      <c r="N4">
        <v>38.4</v>
      </c>
      <c r="O4">
        <v>44.4</v>
      </c>
      <c r="P4">
        <v>40.4</v>
      </c>
      <c r="Q4">
        <v>38.5</v>
      </c>
      <c r="R4">
        <v>36.5</v>
      </c>
      <c r="S4">
        <v>36.799999999999997</v>
      </c>
      <c r="T4">
        <v>42.4</v>
      </c>
      <c r="U4">
        <v>42.2</v>
      </c>
      <c r="V4">
        <v>42.2</v>
      </c>
      <c r="W4">
        <v>43.936999999999998</v>
      </c>
      <c r="X4">
        <v>51.1</v>
      </c>
      <c r="Y4">
        <v>43.1</v>
      </c>
      <c r="Z4">
        <v>41.3</v>
      </c>
      <c r="AA4">
        <v>50.6</v>
      </c>
    </row>
    <row r="5" spans="1:27">
      <c r="A5" s="1" t="s">
        <v>25</v>
      </c>
      <c r="B5">
        <v>85</v>
      </c>
      <c r="C5">
        <v>89.1</v>
      </c>
      <c r="D5">
        <v>106.4</v>
      </c>
      <c r="E5">
        <v>100.2</v>
      </c>
      <c r="F5">
        <v>105.9</v>
      </c>
      <c r="G5">
        <v>103.2</v>
      </c>
      <c r="H5">
        <v>115.7</v>
      </c>
      <c r="I5">
        <v>109.4</v>
      </c>
      <c r="J5">
        <v>123.4</v>
      </c>
      <c r="K5">
        <v>127.5</v>
      </c>
      <c r="L5">
        <v>134.19999999999999</v>
      </c>
      <c r="M5">
        <v>136.6</v>
      </c>
      <c r="N5">
        <v>117.4</v>
      </c>
      <c r="O5">
        <v>134.1</v>
      </c>
      <c r="P5">
        <v>129</v>
      </c>
      <c r="Q5">
        <v>135.5</v>
      </c>
      <c r="R5">
        <v>133.80000000000001</v>
      </c>
      <c r="S5">
        <v>133.6</v>
      </c>
      <c r="T5">
        <v>151.30000000000001</v>
      </c>
      <c r="U5">
        <v>155.1</v>
      </c>
      <c r="V5">
        <v>160.9</v>
      </c>
      <c r="W5">
        <v>160.084</v>
      </c>
      <c r="X5">
        <v>162.30000000000001</v>
      </c>
      <c r="Y5">
        <v>163.5</v>
      </c>
      <c r="Z5">
        <v>161.5</v>
      </c>
      <c r="AA5">
        <v>144.9</v>
      </c>
    </row>
    <row r="6" spans="1:27">
      <c r="A6" s="1" t="s">
        <v>26</v>
      </c>
      <c r="B6">
        <v>75.3</v>
      </c>
      <c r="C6">
        <v>81.900000000000006</v>
      </c>
      <c r="D6">
        <v>90</v>
      </c>
      <c r="E6">
        <v>90.4</v>
      </c>
      <c r="F6">
        <v>90.3</v>
      </c>
      <c r="G6">
        <v>88.9</v>
      </c>
      <c r="H6">
        <v>103.6</v>
      </c>
      <c r="I6">
        <v>96.3</v>
      </c>
      <c r="J6">
        <v>109</v>
      </c>
      <c r="K6">
        <v>113.7</v>
      </c>
      <c r="L6">
        <v>118</v>
      </c>
      <c r="M6">
        <v>113.9</v>
      </c>
      <c r="N6">
        <v>100.4</v>
      </c>
      <c r="O6">
        <v>108.4</v>
      </c>
      <c r="P6">
        <v>98</v>
      </c>
      <c r="Q6">
        <v>95.4</v>
      </c>
      <c r="R6">
        <v>94.6</v>
      </c>
      <c r="S6">
        <v>93.9</v>
      </c>
      <c r="T6">
        <v>91</v>
      </c>
      <c r="U6">
        <v>107.9</v>
      </c>
      <c r="V6">
        <v>103.7</v>
      </c>
      <c r="W6">
        <v>105.033</v>
      </c>
      <c r="X6">
        <v>101.4</v>
      </c>
      <c r="Y6">
        <v>106.1</v>
      </c>
      <c r="Z6">
        <v>111</v>
      </c>
      <c r="AA6">
        <v>111.7</v>
      </c>
    </row>
    <row r="7" spans="1:27">
      <c r="A7" s="1" t="s">
        <v>27</v>
      </c>
      <c r="B7">
        <v>51.6</v>
      </c>
      <c r="C7">
        <v>55</v>
      </c>
      <c r="D7">
        <v>61.5</v>
      </c>
      <c r="E7">
        <v>63.2</v>
      </c>
      <c r="F7">
        <v>67.2</v>
      </c>
      <c r="G7">
        <v>71</v>
      </c>
      <c r="H7">
        <v>83.8</v>
      </c>
      <c r="I7">
        <v>72.7</v>
      </c>
      <c r="J7">
        <v>83.5</v>
      </c>
      <c r="K7">
        <v>86</v>
      </c>
      <c r="L7">
        <v>92.4</v>
      </c>
      <c r="M7">
        <v>88.1</v>
      </c>
      <c r="N7">
        <v>74.7</v>
      </c>
      <c r="O7">
        <v>80.599999999999994</v>
      </c>
      <c r="P7">
        <v>76.3</v>
      </c>
      <c r="Q7">
        <v>73.8</v>
      </c>
      <c r="R7">
        <v>76.3</v>
      </c>
      <c r="S7">
        <v>76.099999999999994</v>
      </c>
      <c r="T7">
        <v>80.7</v>
      </c>
      <c r="U7">
        <v>79.2</v>
      </c>
      <c r="V7">
        <v>84.7</v>
      </c>
      <c r="W7">
        <v>85.313999999999993</v>
      </c>
      <c r="X7">
        <v>89</v>
      </c>
      <c r="Y7">
        <v>91.1</v>
      </c>
      <c r="Z7">
        <v>90.1</v>
      </c>
      <c r="AA7">
        <v>94</v>
      </c>
    </row>
    <row r="8" spans="1:27">
      <c r="A8" s="1" t="s">
        <v>28</v>
      </c>
      <c r="B8">
        <v>73</v>
      </c>
      <c r="C8">
        <v>74.400000000000006</v>
      </c>
      <c r="D8">
        <v>87.4</v>
      </c>
      <c r="E8">
        <v>83.3</v>
      </c>
      <c r="F8">
        <v>88.4</v>
      </c>
      <c r="G8">
        <v>96.9</v>
      </c>
      <c r="H8">
        <v>105.4</v>
      </c>
      <c r="I8">
        <v>104.8</v>
      </c>
      <c r="J8">
        <v>107</v>
      </c>
      <c r="K8">
        <v>104.7</v>
      </c>
      <c r="L8">
        <v>109.2</v>
      </c>
      <c r="M8">
        <v>109.6</v>
      </c>
      <c r="N8">
        <v>95.6</v>
      </c>
      <c r="O8">
        <v>109.8</v>
      </c>
      <c r="P8">
        <v>103.8</v>
      </c>
      <c r="Q8">
        <v>105.5</v>
      </c>
      <c r="R8">
        <v>97.3</v>
      </c>
      <c r="S8">
        <v>97.5</v>
      </c>
      <c r="T8">
        <v>98.5</v>
      </c>
      <c r="U8">
        <v>97.9</v>
      </c>
      <c r="V8">
        <v>100.5</v>
      </c>
      <c r="W8">
        <v>103.913</v>
      </c>
      <c r="X8">
        <v>101</v>
      </c>
      <c r="Y8">
        <v>102.1</v>
      </c>
      <c r="Z8">
        <v>106.4</v>
      </c>
      <c r="AA8">
        <v>110.3</v>
      </c>
    </row>
    <row r="9" spans="1:27">
      <c r="A9" s="1" t="s">
        <v>39</v>
      </c>
      <c r="B9">
        <v>77.900000000000006</v>
      </c>
      <c r="C9">
        <v>83.9</v>
      </c>
      <c r="D9">
        <v>97.6</v>
      </c>
      <c r="E9">
        <v>97.4</v>
      </c>
      <c r="F9">
        <v>101.4</v>
      </c>
      <c r="G9">
        <v>98.1</v>
      </c>
      <c r="H9">
        <v>118.2</v>
      </c>
      <c r="I9">
        <v>117</v>
      </c>
      <c r="J9">
        <v>122.6</v>
      </c>
      <c r="K9">
        <v>130.1</v>
      </c>
      <c r="L9">
        <v>143.6</v>
      </c>
      <c r="M9">
        <v>138.30000000000001</v>
      </c>
      <c r="N9">
        <v>126.8</v>
      </c>
      <c r="O9">
        <v>127.2</v>
      </c>
      <c r="P9">
        <v>128.4</v>
      </c>
      <c r="Q9">
        <v>126.5</v>
      </c>
      <c r="R9">
        <v>133.80000000000001</v>
      </c>
      <c r="S9">
        <v>133.9</v>
      </c>
      <c r="T9">
        <v>136.4</v>
      </c>
      <c r="U9">
        <v>138.69999999999999</v>
      </c>
      <c r="V9">
        <v>149.30000000000001</v>
      </c>
      <c r="W9">
        <v>173.28100000000001</v>
      </c>
      <c r="X9">
        <v>169.5</v>
      </c>
      <c r="Y9">
        <v>171.9</v>
      </c>
      <c r="Z9">
        <v>164.6</v>
      </c>
      <c r="AA9">
        <v>170.4</v>
      </c>
    </row>
    <row r="10" spans="1:27">
      <c r="A10" s="1" t="s">
        <v>40</v>
      </c>
      <c r="B10">
        <v>98.8</v>
      </c>
      <c r="C10">
        <v>103.8</v>
      </c>
      <c r="D10">
        <v>106.4</v>
      </c>
      <c r="E10">
        <v>109.4</v>
      </c>
      <c r="F10">
        <v>106.2</v>
      </c>
      <c r="G10">
        <v>121.6</v>
      </c>
      <c r="H10">
        <v>155.19999999999999</v>
      </c>
      <c r="I10">
        <v>139</v>
      </c>
      <c r="J10">
        <v>136.9</v>
      </c>
      <c r="K10">
        <v>149.1</v>
      </c>
      <c r="L10">
        <v>152.1</v>
      </c>
      <c r="M10">
        <v>153.1</v>
      </c>
      <c r="N10">
        <v>135.9</v>
      </c>
      <c r="O10">
        <v>144.4</v>
      </c>
      <c r="P10">
        <v>160.6</v>
      </c>
      <c r="Q10">
        <v>163.5</v>
      </c>
      <c r="R10">
        <v>166.2</v>
      </c>
      <c r="S10">
        <v>164.1</v>
      </c>
      <c r="T10">
        <v>169.2</v>
      </c>
      <c r="U10">
        <v>179.6</v>
      </c>
      <c r="V10">
        <v>182.3</v>
      </c>
      <c r="W10">
        <v>188.785</v>
      </c>
      <c r="X10">
        <v>193.8</v>
      </c>
      <c r="Y10">
        <v>209.3</v>
      </c>
      <c r="Z10">
        <v>206.2</v>
      </c>
      <c r="AA10">
        <v>211.2</v>
      </c>
    </row>
    <row r="11" spans="1:27">
      <c r="A11" s="1" t="s">
        <v>31</v>
      </c>
      <c r="B11">
        <v>110.5</v>
      </c>
      <c r="C11">
        <v>117.8</v>
      </c>
      <c r="D11">
        <v>158.4</v>
      </c>
      <c r="E11">
        <v>152.9</v>
      </c>
      <c r="F11">
        <v>152.30000000000001</v>
      </c>
      <c r="G11">
        <v>152.6</v>
      </c>
      <c r="H11">
        <v>174.4</v>
      </c>
      <c r="I11">
        <v>181.4</v>
      </c>
      <c r="J11">
        <v>195.3</v>
      </c>
      <c r="K11">
        <v>194.2</v>
      </c>
      <c r="L11">
        <v>211.8</v>
      </c>
      <c r="M11">
        <v>212.8</v>
      </c>
      <c r="N11">
        <v>191.3</v>
      </c>
      <c r="O11">
        <v>185.8</v>
      </c>
      <c r="P11">
        <v>171.7</v>
      </c>
      <c r="Q11">
        <v>168.3</v>
      </c>
      <c r="R11">
        <v>167.5</v>
      </c>
      <c r="S11">
        <v>169.1</v>
      </c>
      <c r="T11">
        <v>184.8</v>
      </c>
      <c r="U11">
        <v>191.6</v>
      </c>
      <c r="V11">
        <v>202.7</v>
      </c>
      <c r="W11">
        <v>197.429</v>
      </c>
      <c r="X11">
        <v>209.2</v>
      </c>
      <c r="Y11">
        <v>209.5</v>
      </c>
      <c r="Z11">
        <v>209.1</v>
      </c>
      <c r="AA11">
        <v>234.3</v>
      </c>
    </row>
    <row r="12" spans="1:27">
      <c r="A12" s="1" t="s">
        <v>32</v>
      </c>
      <c r="B12">
        <v>61.2</v>
      </c>
      <c r="C12">
        <v>61.8</v>
      </c>
      <c r="D12">
        <v>76.599999999999994</v>
      </c>
      <c r="E12">
        <v>80</v>
      </c>
      <c r="F12">
        <v>105.6</v>
      </c>
      <c r="G12">
        <v>83.9</v>
      </c>
      <c r="H12">
        <v>97.5</v>
      </c>
      <c r="I12">
        <v>87.2</v>
      </c>
      <c r="J12">
        <v>95.7</v>
      </c>
      <c r="K12">
        <v>98</v>
      </c>
      <c r="L12">
        <v>110.8</v>
      </c>
      <c r="M12">
        <v>109.6</v>
      </c>
      <c r="N12">
        <v>98.1</v>
      </c>
      <c r="O12">
        <v>112.8</v>
      </c>
      <c r="P12">
        <v>96.6</v>
      </c>
      <c r="Q12">
        <v>93.1</v>
      </c>
      <c r="R12">
        <v>94.1</v>
      </c>
      <c r="S12">
        <v>94.2</v>
      </c>
      <c r="T12">
        <v>101.7</v>
      </c>
      <c r="U12">
        <v>104.7</v>
      </c>
      <c r="V12">
        <v>112.3</v>
      </c>
      <c r="W12">
        <v>111.197</v>
      </c>
      <c r="X12">
        <v>116.5</v>
      </c>
      <c r="Y12">
        <v>119.9</v>
      </c>
      <c r="Z12">
        <v>123.4</v>
      </c>
      <c r="AA12">
        <v>128.30000000000001</v>
      </c>
    </row>
    <row r="13" spans="1:27">
      <c r="A13" s="1"/>
    </row>
    <row r="14" spans="1:27">
      <c r="A14" s="1" t="s">
        <v>33</v>
      </c>
      <c r="B14">
        <v>663.7</v>
      </c>
      <c r="C14">
        <v>697.6</v>
      </c>
      <c r="D14">
        <v>820.4</v>
      </c>
      <c r="E14">
        <v>808.7</v>
      </c>
      <c r="F14">
        <v>846.2</v>
      </c>
      <c r="G14">
        <v>861</v>
      </c>
      <c r="H14">
        <v>996.4</v>
      </c>
      <c r="I14">
        <v>946.5</v>
      </c>
      <c r="J14">
        <v>1019.2</v>
      </c>
      <c r="K14">
        <v>1052.3</v>
      </c>
      <c r="L14">
        <v>1124.0999999999999</v>
      </c>
      <c r="M14">
        <v>1106.8</v>
      </c>
      <c r="N14">
        <v>978.5</v>
      </c>
      <c r="O14">
        <v>1047.7</v>
      </c>
      <c r="P14">
        <v>1004.9</v>
      </c>
      <c r="Q14">
        <v>1000.1</v>
      </c>
      <c r="R14">
        <v>1000.1</v>
      </c>
      <c r="S14">
        <v>999.3</v>
      </c>
      <c r="T14">
        <v>1056.0999999999999</v>
      </c>
      <c r="U14">
        <v>1097</v>
      </c>
      <c r="V14">
        <v>1138.5999999999999</v>
      </c>
      <c r="W14">
        <v>1168.973</v>
      </c>
      <c r="X14">
        <v>1193.7</v>
      </c>
      <c r="Y14">
        <v>1216.5999999999999</v>
      </c>
      <c r="Z14">
        <v>1213.5999999999999</v>
      </c>
      <c r="AA14">
        <v>1255.7</v>
      </c>
    </row>
    <row r="15" spans="1:27">
      <c r="A15" s="1" t="s">
        <v>34</v>
      </c>
      <c r="B15">
        <v>30.6</v>
      </c>
      <c r="C15">
        <v>32</v>
      </c>
      <c r="D15">
        <v>37.5</v>
      </c>
      <c r="E15">
        <v>39.9</v>
      </c>
      <c r="F15">
        <v>37.700000000000003</v>
      </c>
      <c r="G15">
        <v>35.5</v>
      </c>
      <c r="H15">
        <v>46.5</v>
      </c>
      <c r="I15">
        <v>37.200000000000003</v>
      </c>
      <c r="J15">
        <v>44.1</v>
      </c>
      <c r="K15">
        <v>47</v>
      </c>
      <c r="L15">
        <v>49.7</v>
      </c>
      <c r="M15">
        <v>49.9</v>
      </c>
      <c r="N15">
        <v>38.9</v>
      </c>
      <c r="O15">
        <v>45.1</v>
      </c>
      <c r="P15">
        <v>43.5</v>
      </c>
      <c r="Q15">
        <v>43.4</v>
      </c>
      <c r="R15">
        <v>44.3</v>
      </c>
      <c r="S15">
        <v>44.4</v>
      </c>
      <c r="T15">
        <v>46.9</v>
      </c>
      <c r="U15">
        <v>48.4</v>
      </c>
      <c r="V15">
        <v>50.8</v>
      </c>
      <c r="W15">
        <v>52.886000000000003</v>
      </c>
      <c r="X15">
        <v>51.4</v>
      </c>
      <c r="Y15">
        <v>53</v>
      </c>
      <c r="Z15">
        <v>54.5</v>
      </c>
      <c r="AA15">
        <v>55.6</v>
      </c>
    </row>
    <row r="16" spans="1:27">
      <c r="A16" s="1" t="s">
        <v>35</v>
      </c>
      <c r="B16">
        <v>84.2</v>
      </c>
      <c r="C16">
        <v>83.9</v>
      </c>
      <c r="D16">
        <v>100.3</v>
      </c>
      <c r="E16">
        <v>97.5</v>
      </c>
      <c r="F16">
        <v>88.8</v>
      </c>
      <c r="G16">
        <v>93.6</v>
      </c>
      <c r="H16">
        <v>99.8</v>
      </c>
      <c r="I16">
        <v>90.4</v>
      </c>
      <c r="J16">
        <v>105.6</v>
      </c>
      <c r="K16">
        <v>116.1</v>
      </c>
      <c r="L16">
        <v>112.6</v>
      </c>
      <c r="M16">
        <v>109.6</v>
      </c>
      <c r="N16">
        <v>97</v>
      </c>
      <c r="O16">
        <v>129.4</v>
      </c>
      <c r="P16">
        <v>111.5</v>
      </c>
      <c r="Q16">
        <v>110.6</v>
      </c>
      <c r="R16">
        <v>107.3</v>
      </c>
      <c r="S16">
        <v>107.3</v>
      </c>
      <c r="T16">
        <v>115.9</v>
      </c>
      <c r="U16">
        <v>129.4</v>
      </c>
      <c r="V16">
        <v>134.1</v>
      </c>
      <c r="W16">
        <v>138.06100000000001</v>
      </c>
      <c r="X16">
        <v>133.19999999999999</v>
      </c>
      <c r="Y16">
        <v>120.9</v>
      </c>
      <c r="Z16">
        <v>123</v>
      </c>
      <c r="AA16">
        <v>125.4</v>
      </c>
    </row>
    <row r="17" spans="1:27">
      <c r="A17" s="1"/>
    </row>
    <row r="18" spans="1:27">
      <c r="A18" s="1" t="s">
        <v>36</v>
      </c>
      <c r="B18">
        <v>778.5</v>
      </c>
      <c r="C18">
        <v>813.6</v>
      </c>
      <c r="D18">
        <v>958.8</v>
      </c>
      <c r="E18">
        <v>945.9</v>
      </c>
      <c r="F18">
        <v>972.6</v>
      </c>
      <c r="G18">
        <v>989.9</v>
      </c>
      <c r="H18">
        <v>1142.8</v>
      </c>
      <c r="I18">
        <v>1074.0999999999999</v>
      </c>
      <c r="J18">
        <v>1169</v>
      </c>
      <c r="K18">
        <v>1215.3</v>
      </c>
      <c r="L18">
        <v>1286.3</v>
      </c>
      <c r="M18">
        <v>1266.3</v>
      </c>
      <c r="N18">
        <v>1114.4000000000001</v>
      </c>
      <c r="O18">
        <v>1222.2</v>
      </c>
      <c r="P18">
        <v>1159.8</v>
      </c>
      <c r="Q18">
        <v>1154.0999999999999</v>
      </c>
      <c r="R18">
        <v>1151.8</v>
      </c>
      <c r="S18">
        <v>1151</v>
      </c>
      <c r="T18">
        <v>1218.9000000000001</v>
      </c>
      <c r="U18">
        <v>1274.7</v>
      </c>
      <c r="V18">
        <v>1323.5</v>
      </c>
      <c r="W18">
        <v>1359.92</v>
      </c>
      <c r="X18">
        <v>1378.4</v>
      </c>
      <c r="Y18">
        <v>1390.5</v>
      </c>
      <c r="Z18">
        <v>1391.1</v>
      </c>
      <c r="AA18">
        <v>1436.7</v>
      </c>
    </row>
    <row r="22" spans="1:27" ht="15">
      <c r="A22" s="4" t="s">
        <v>23</v>
      </c>
      <c r="B22" s="3" t="s">
        <v>16</v>
      </c>
      <c r="C22" s="3" t="s">
        <v>17</v>
      </c>
      <c r="D22" s="3" t="s">
        <v>18</v>
      </c>
      <c r="E22" s="3" t="s">
        <v>19</v>
      </c>
      <c r="F22" s="3" t="s">
        <v>20</v>
      </c>
      <c r="G22" s="3" t="s">
        <v>21</v>
      </c>
    </row>
    <row r="23" spans="1:27" ht="15">
      <c r="A23" s="1" t="s">
        <v>24</v>
      </c>
      <c r="B23">
        <f>AVERAGE(B4:AA4)</f>
        <v>41.016807692307687</v>
      </c>
      <c r="C23">
        <f>MODE(B4:AA4)</f>
        <v>42.2</v>
      </c>
      <c r="D23">
        <f>_xlfn.STDEV.S(B4:AA4)</f>
        <v>6.3712122050312079</v>
      </c>
      <c r="E23">
        <f>MIN(B4:AA4)</f>
        <v>28.9</v>
      </c>
      <c r="F23">
        <f>MAX(B4:AA4)</f>
        <v>52.1</v>
      </c>
      <c r="G23">
        <f>F23-E23</f>
        <v>23.200000000000003</v>
      </c>
    </row>
    <row r="24" spans="1:27" ht="15">
      <c r="A24" s="1" t="s">
        <v>25</v>
      </c>
      <c r="B24">
        <f t="shared" ref="B24:B37" si="0">AVERAGE(B5:AA5)</f>
        <v>129.98400000000001</v>
      </c>
      <c r="C24" t="e">
        <f t="shared" ref="C24:C37" si="1">MODE(B5:AA5)</f>
        <v>#N/A</v>
      </c>
      <c r="D24">
        <f t="shared" ref="D24:D37" si="2">_xlfn.STDEV.S(B5:AA5)</f>
        <v>23.442943842444262</v>
      </c>
      <c r="E24">
        <f>MIN(B5:AA5)</f>
        <v>85</v>
      </c>
      <c r="F24">
        <f t="shared" ref="F24:F38" si="3">MAX(B5:AA5)</f>
        <v>163.5</v>
      </c>
      <c r="G24">
        <f>F24-E24</f>
        <v>78.5</v>
      </c>
    </row>
    <row r="25" spans="1:27" ht="15">
      <c r="A25" s="1" t="s">
        <v>26</v>
      </c>
      <c r="B25">
        <f t="shared" si="0"/>
        <v>99.99357692307693</v>
      </c>
      <c r="C25" t="e">
        <f t="shared" si="1"/>
        <v>#N/A</v>
      </c>
      <c r="D25">
        <f t="shared" si="2"/>
        <v>10.5857451628993</v>
      </c>
      <c r="E25">
        <f t="shared" ref="E24:E37" si="4">MIN(B6:AA6)</f>
        <v>75.3</v>
      </c>
      <c r="F25">
        <f t="shared" si="3"/>
        <v>118</v>
      </c>
      <c r="G25">
        <f>F25-E25</f>
        <v>42.7</v>
      </c>
    </row>
    <row r="26" spans="1:27" ht="15">
      <c r="A26" s="1" t="s">
        <v>27</v>
      </c>
      <c r="B26">
        <f t="shared" si="0"/>
        <v>77.9966923076923</v>
      </c>
      <c r="C26">
        <f t="shared" si="1"/>
        <v>76.3</v>
      </c>
      <c r="D26">
        <f t="shared" si="2"/>
        <v>11.304962293680582</v>
      </c>
      <c r="E26">
        <f t="shared" si="4"/>
        <v>51.6</v>
      </c>
      <c r="F26">
        <f t="shared" si="3"/>
        <v>94</v>
      </c>
      <c r="G26">
        <f>F26-E26</f>
        <v>42.4</v>
      </c>
    </row>
    <row r="27" spans="1:27" ht="15">
      <c r="A27" s="1" t="s">
        <v>28</v>
      </c>
      <c r="B27">
        <f t="shared" si="0"/>
        <v>99.008192307692312</v>
      </c>
      <c r="C27" t="e">
        <f t="shared" si="1"/>
        <v>#N/A</v>
      </c>
      <c r="D27">
        <f t="shared" si="2"/>
        <v>10.176454832678047</v>
      </c>
      <c r="E27">
        <f t="shared" si="4"/>
        <v>73</v>
      </c>
      <c r="F27">
        <f t="shared" si="3"/>
        <v>110.3</v>
      </c>
      <c r="G27">
        <f>F27-E27</f>
        <v>37.299999999999997</v>
      </c>
    </row>
    <row r="28" spans="1:27" ht="15">
      <c r="A28" s="1" t="s">
        <v>39</v>
      </c>
      <c r="B28">
        <f t="shared" si="0"/>
        <v>129.87619230769229</v>
      </c>
      <c r="C28" t="e">
        <f t="shared" si="1"/>
        <v>#N/A</v>
      </c>
      <c r="D28">
        <f t="shared" si="2"/>
        <v>26.813635653553884</v>
      </c>
      <c r="E28">
        <f t="shared" si="4"/>
        <v>77.900000000000006</v>
      </c>
      <c r="F28">
        <f t="shared" si="3"/>
        <v>173.28100000000001</v>
      </c>
      <c r="G28">
        <f>F28-E28</f>
        <v>95.381</v>
      </c>
    </row>
    <row r="29" spans="1:27" ht="15">
      <c r="A29" s="1" t="s">
        <v>40</v>
      </c>
      <c r="B29">
        <f t="shared" si="0"/>
        <v>154.1032692307692</v>
      </c>
      <c r="C29" t="e">
        <f t="shared" si="1"/>
        <v>#N/A</v>
      </c>
      <c r="D29">
        <f t="shared" si="2"/>
        <v>33.492762768762681</v>
      </c>
      <c r="E29">
        <f t="shared" si="4"/>
        <v>98.8</v>
      </c>
      <c r="F29">
        <f t="shared" si="3"/>
        <v>211.2</v>
      </c>
      <c r="G29">
        <f>F29-E29</f>
        <v>112.39999999999999</v>
      </c>
    </row>
    <row r="30" spans="1:27" ht="15">
      <c r="A30" s="1" t="s">
        <v>31</v>
      </c>
      <c r="B30">
        <f t="shared" si="0"/>
        <v>181.02803846153847</v>
      </c>
      <c r="C30" t="e">
        <f t="shared" si="1"/>
        <v>#N/A</v>
      </c>
      <c r="D30">
        <f t="shared" si="2"/>
        <v>29.040510739972504</v>
      </c>
      <c r="E30">
        <f t="shared" si="4"/>
        <v>110.5</v>
      </c>
      <c r="F30">
        <f t="shared" si="3"/>
        <v>234.3</v>
      </c>
      <c r="G30">
        <f>F30-E30</f>
        <v>123.80000000000001</v>
      </c>
    </row>
    <row r="31" spans="1:27" ht="15">
      <c r="A31" s="1" t="s">
        <v>32</v>
      </c>
      <c r="B31">
        <f t="shared" si="0"/>
        <v>99.030653846153854</v>
      </c>
      <c r="C31" t="e">
        <f t="shared" si="1"/>
        <v>#N/A</v>
      </c>
      <c r="D31">
        <f t="shared" si="2"/>
        <v>16.962526200875388</v>
      </c>
      <c r="E31">
        <f t="shared" si="4"/>
        <v>61.2</v>
      </c>
      <c r="F31">
        <f t="shared" si="3"/>
        <v>128.30000000000001</v>
      </c>
      <c r="G31">
        <f>F31-E31</f>
        <v>67.100000000000009</v>
      </c>
    </row>
    <row r="32" spans="1:27" ht="15">
      <c r="A32" s="1"/>
    </row>
    <row r="33" spans="1:7" ht="15">
      <c r="A33" s="1" t="s">
        <v>33</v>
      </c>
      <c r="B33">
        <f t="shared" si="0"/>
        <v>1012.068192307692</v>
      </c>
      <c r="C33">
        <f t="shared" si="1"/>
        <v>1000.1</v>
      </c>
      <c r="D33">
        <f t="shared" si="2"/>
        <v>155.42111334359302</v>
      </c>
      <c r="E33">
        <f t="shared" si="4"/>
        <v>663.7</v>
      </c>
      <c r="F33">
        <f t="shared" si="3"/>
        <v>1255.7</v>
      </c>
      <c r="G33">
        <f>F33-E33</f>
        <v>592</v>
      </c>
    </row>
    <row r="34" spans="1:7" ht="15">
      <c r="A34" s="1" t="s">
        <v>34</v>
      </c>
      <c r="B34">
        <f t="shared" si="0"/>
        <v>44.641769230769221</v>
      </c>
      <c r="C34" t="e">
        <f t="shared" si="1"/>
        <v>#N/A</v>
      </c>
      <c r="D34">
        <f t="shared" si="2"/>
        <v>6.8535317453570066</v>
      </c>
      <c r="E34">
        <f t="shared" si="4"/>
        <v>30.6</v>
      </c>
      <c r="F34">
        <f t="shared" si="3"/>
        <v>55.6</v>
      </c>
      <c r="G34">
        <f>F34-E34</f>
        <v>25</v>
      </c>
    </row>
    <row r="35" spans="1:7" ht="15">
      <c r="A35" s="1" t="s">
        <v>35</v>
      </c>
      <c r="B35">
        <f t="shared" si="0"/>
        <v>110.21003846153846</v>
      </c>
      <c r="C35">
        <f t="shared" si="1"/>
        <v>129.4</v>
      </c>
      <c r="D35">
        <f t="shared" si="2"/>
        <v>15.838298773493982</v>
      </c>
      <c r="E35">
        <f t="shared" si="4"/>
        <v>83.9</v>
      </c>
      <c r="F35">
        <f t="shared" si="3"/>
        <v>138.06100000000001</v>
      </c>
      <c r="G35">
        <f>F35-E35</f>
        <v>54.161000000000001</v>
      </c>
    </row>
    <row r="36" spans="1:7" ht="15">
      <c r="A36" s="1"/>
    </row>
    <row r="37" spans="1:7" ht="15">
      <c r="A37" s="1" t="s">
        <v>36</v>
      </c>
      <c r="B37">
        <f t="shared" si="0"/>
        <v>1166.9276923076923</v>
      </c>
      <c r="C37" t="e">
        <f t="shared" si="1"/>
        <v>#N/A</v>
      </c>
      <c r="D37">
        <f t="shared" si="2"/>
        <v>175.83870910144134</v>
      </c>
      <c r="E37">
        <f t="shared" si="4"/>
        <v>778.5</v>
      </c>
      <c r="F37">
        <f t="shared" si="3"/>
        <v>1436.7</v>
      </c>
      <c r="G37">
        <f>F37-E37</f>
        <v>658.2</v>
      </c>
    </row>
  </sheetData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7DFBC3-B3E4-47CF-B386-21A701F815CF}">
  <dimension ref="A1:I33"/>
  <sheetViews>
    <sheetView workbookViewId="0">
      <selection activeCell="O12" sqref="O12"/>
    </sheetView>
  </sheetViews>
  <sheetFormatPr defaultRowHeight="14.25"/>
  <cols>
    <col min="1" max="1" width="28.7109375" customWidth="1"/>
    <col min="4" max="4" width="15.85546875" customWidth="1"/>
  </cols>
  <sheetData>
    <row r="1" spans="1:9">
      <c r="A1" t="s">
        <v>41</v>
      </c>
    </row>
    <row r="3" spans="1:9" s="1" customFormat="1">
      <c r="A3" s="1" t="s">
        <v>42</v>
      </c>
      <c r="B3" s="2">
        <v>2015</v>
      </c>
      <c r="C3" s="2">
        <v>2016</v>
      </c>
      <c r="D3" s="2">
        <v>2017</v>
      </c>
      <c r="E3" s="2">
        <v>2018</v>
      </c>
      <c r="F3" s="2">
        <v>2019</v>
      </c>
      <c r="G3" s="2">
        <v>2020</v>
      </c>
      <c r="H3" s="2">
        <v>2021</v>
      </c>
      <c r="I3" s="2">
        <v>2022</v>
      </c>
    </row>
    <row r="4" spans="1:9">
      <c r="A4" s="1" t="s">
        <v>43</v>
      </c>
      <c r="B4">
        <v>228603</v>
      </c>
      <c r="C4">
        <v>246341</v>
      </c>
      <c r="D4">
        <v>261028</v>
      </c>
      <c r="E4">
        <v>269345</v>
      </c>
      <c r="F4">
        <v>276931</v>
      </c>
      <c r="G4">
        <v>280865</v>
      </c>
      <c r="H4">
        <v>289655</v>
      </c>
      <c r="I4">
        <v>312232</v>
      </c>
    </row>
    <row r="5" spans="1:9">
      <c r="A5" s="1" t="s">
        <v>44</v>
      </c>
      <c r="B5">
        <v>21170</v>
      </c>
      <c r="C5">
        <v>22939</v>
      </c>
      <c r="D5">
        <v>24412</v>
      </c>
      <c r="E5">
        <v>25917</v>
      </c>
      <c r="F5">
        <v>27039</v>
      </c>
      <c r="G5">
        <v>29377</v>
      </c>
      <c r="H5">
        <v>30320</v>
      </c>
      <c r="I5">
        <v>31107</v>
      </c>
    </row>
    <row r="6" spans="1:9">
      <c r="A6" s="1" t="s">
        <v>45</v>
      </c>
      <c r="B6">
        <v>19391</v>
      </c>
      <c r="C6">
        <v>21478</v>
      </c>
      <c r="D6">
        <v>23292</v>
      </c>
      <c r="E6">
        <v>24147</v>
      </c>
      <c r="F6">
        <v>25161</v>
      </c>
      <c r="G6">
        <v>25572</v>
      </c>
      <c r="H6">
        <v>26675</v>
      </c>
      <c r="I6">
        <v>25059</v>
      </c>
    </row>
    <row r="7" spans="1:9">
      <c r="A7" s="1" t="s">
        <v>46</v>
      </c>
      <c r="B7">
        <v>2526</v>
      </c>
      <c r="C7">
        <v>2897</v>
      </c>
      <c r="D7">
        <v>3200</v>
      </c>
      <c r="E7">
        <v>3378</v>
      </c>
      <c r="F7">
        <v>3494</v>
      </c>
      <c r="G7">
        <v>3413</v>
      </c>
      <c r="H7">
        <v>3551</v>
      </c>
      <c r="I7">
        <v>3079</v>
      </c>
    </row>
    <row r="8" spans="1:9">
      <c r="A8" s="1" t="s">
        <v>47</v>
      </c>
      <c r="B8">
        <v>1029</v>
      </c>
      <c r="C8">
        <v>1262</v>
      </c>
      <c r="D8">
        <v>1348</v>
      </c>
      <c r="E8">
        <v>1515</v>
      </c>
      <c r="F8">
        <v>1597</v>
      </c>
      <c r="G8">
        <v>1653</v>
      </c>
      <c r="H8">
        <v>1668</v>
      </c>
      <c r="I8">
        <v>1458</v>
      </c>
    </row>
    <row r="9" spans="1:9">
      <c r="A9" s="1" t="s">
        <v>48</v>
      </c>
      <c r="B9">
        <v>324</v>
      </c>
      <c r="C9">
        <v>377</v>
      </c>
      <c r="D9">
        <v>430</v>
      </c>
      <c r="E9">
        <v>477</v>
      </c>
      <c r="F9">
        <v>490</v>
      </c>
      <c r="G9">
        <v>499</v>
      </c>
      <c r="H9">
        <v>468</v>
      </c>
      <c r="I9">
        <v>432</v>
      </c>
    </row>
    <row r="10" spans="1:9">
      <c r="A10" s="1" t="s">
        <v>49</v>
      </c>
      <c r="B10">
        <v>180</v>
      </c>
      <c r="C10">
        <v>186</v>
      </c>
      <c r="D10">
        <v>216</v>
      </c>
      <c r="E10">
        <v>243</v>
      </c>
      <c r="F10">
        <v>287</v>
      </c>
      <c r="G10">
        <v>278</v>
      </c>
      <c r="H10">
        <v>256</v>
      </c>
      <c r="I10">
        <v>243</v>
      </c>
    </row>
    <row r="11" spans="1:9">
      <c r="A11" s="1" t="s">
        <v>50</v>
      </c>
      <c r="B11">
        <v>123</v>
      </c>
      <c r="C11">
        <v>113</v>
      </c>
      <c r="D11">
        <v>129</v>
      </c>
      <c r="E11">
        <v>152</v>
      </c>
      <c r="F11">
        <v>141</v>
      </c>
      <c r="G11">
        <v>149</v>
      </c>
      <c r="H11">
        <v>176</v>
      </c>
      <c r="I11">
        <v>170</v>
      </c>
    </row>
    <row r="12" spans="1:9">
      <c r="A12" s="1" t="s">
        <v>51</v>
      </c>
      <c r="B12">
        <v>201</v>
      </c>
      <c r="C12">
        <v>262</v>
      </c>
      <c r="D12">
        <v>273</v>
      </c>
      <c r="E12">
        <v>283</v>
      </c>
      <c r="F12">
        <v>306</v>
      </c>
      <c r="G12">
        <v>353</v>
      </c>
      <c r="H12">
        <v>292</v>
      </c>
      <c r="I12">
        <v>276</v>
      </c>
    </row>
    <row r="13" spans="1:9">
      <c r="A13" s="1" t="s">
        <v>52</v>
      </c>
      <c r="B13">
        <v>205</v>
      </c>
      <c r="C13">
        <v>208</v>
      </c>
      <c r="D13">
        <v>229</v>
      </c>
      <c r="E13">
        <v>241</v>
      </c>
      <c r="F13">
        <v>244</v>
      </c>
      <c r="G13">
        <v>254</v>
      </c>
      <c r="H13">
        <v>258</v>
      </c>
      <c r="I13">
        <v>230</v>
      </c>
    </row>
    <row r="14" spans="1:9">
      <c r="A14" s="1" t="s">
        <v>53</v>
      </c>
      <c r="B14">
        <v>15</v>
      </c>
      <c r="C14">
        <v>20</v>
      </c>
      <c r="D14">
        <v>20</v>
      </c>
      <c r="E14">
        <v>19</v>
      </c>
      <c r="F14">
        <v>21</v>
      </c>
      <c r="G14">
        <v>23</v>
      </c>
      <c r="H14">
        <v>26</v>
      </c>
      <c r="I14">
        <v>30</v>
      </c>
    </row>
    <row r="15" spans="1:9">
      <c r="A15" s="1" t="s">
        <v>54</v>
      </c>
      <c r="B15">
        <v>8</v>
      </c>
      <c r="C15">
        <v>10</v>
      </c>
      <c r="D15">
        <v>13</v>
      </c>
      <c r="E15">
        <v>19</v>
      </c>
      <c r="F15">
        <v>20</v>
      </c>
      <c r="G15">
        <v>20</v>
      </c>
      <c r="H15">
        <v>20</v>
      </c>
      <c r="I15">
        <v>16</v>
      </c>
    </row>
    <row r="16" spans="1:9">
      <c r="A16" s="1" t="s">
        <v>15</v>
      </c>
      <c r="B16">
        <v>273775</v>
      </c>
      <c r="C16">
        <v>296093</v>
      </c>
      <c r="D16">
        <v>314590</v>
      </c>
      <c r="E16">
        <v>325736</v>
      </c>
      <c r="F16">
        <v>335731</v>
      </c>
      <c r="G16">
        <v>342456</v>
      </c>
      <c r="H16">
        <v>353365</v>
      </c>
      <c r="I16">
        <v>374332</v>
      </c>
    </row>
    <row r="20" spans="1:7" ht="15">
      <c r="A20" s="4" t="s">
        <v>42</v>
      </c>
      <c r="B20" s="3" t="s">
        <v>16</v>
      </c>
      <c r="C20" s="3" t="s">
        <v>17</v>
      </c>
      <c r="D20" s="3" t="s">
        <v>18</v>
      </c>
      <c r="E20" s="3" t="s">
        <v>19</v>
      </c>
      <c r="F20" s="3" t="s">
        <v>20</v>
      </c>
      <c r="G20" s="3" t="s">
        <v>21</v>
      </c>
    </row>
    <row r="21" spans="1:7" ht="15">
      <c r="A21" s="1" t="s">
        <v>43</v>
      </c>
      <c r="B21">
        <f>AVERAGE(B4:I4)</f>
        <v>270625</v>
      </c>
      <c r="C21" t="e">
        <f>MODE(B4:I4)</f>
        <v>#N/A</v>
      </c>
      <c r="D21">
        <f>_xlfn.STDEV.S(B4:I4)</f>
        <v>25876.653940238433</v>
      </c>
      <c r="E21">
        <f>MIN(B4:I4)</f>
        <v>228603</v>
      </c>
      <c r="F21">
        <f>MAX(B4:I4)</f>
        <v>312232</v>
      </c>
      <c r="G21">
        <f>F21-E21</f>
        <v>83629</v>
      </c>
    </row>
    <row r="22" spans="1:7" ht="15">
      <c r="A22" s="1" t="s">
        <v>44</v>
      </c>
      <c r="B22">
        <f t="shared" ref="B22:B33" si="0">AVERAGE(B5:I5)</f>
        <v>26535.125</v>
      </c>
      <c r="C22" t="e">
        <f t="shared" ref="C22:C33" si="1">MODE(B5:I5)</f>
        <v>#N/A</v>
      </c>
      <c r="D22">
        <f t="shared" ref="D22:D33" si="2">_xlfn.STDEV.S(B5:I5)</f>
        <v>3588.9489682118037</v>
      </c>
      <c r="E22">
        <f t="shared" ref="E22:E33" si="3">MIN(B5:I5)</f>
        <v>21170</v>
      </c>
      <c r="F22">
        <f t="shared" ref="F22:F33" si="4">MAX(B5:I5)</f>
        <v>31107</v>
      </c>
      <c r="G22">
        <f>F22-E22</f>
        <v>9937</v>
      </c>
    </row>
    <row r="23" spans="1:7" ht="15">
      <c r="A23" s="1" t="s">
        <v>45</v>
      </c>
      <c r="B23">
        <f t="shared" si="0"/>
        <v>23846.875</v>
      </c>
      <c r="C23" t="e">
        <f t="shared" si="1"/>
        <v>#N/A</v>
      </c>
      <c r="D23">
        <f t="shared" si="2"/>
        <v>2391.4989583642187</v>
      </c>
      <c r="E23">
        <f t="shared" si="3"/>
        <v>19391</v>
      </c>
      <c r="F23">
        <f t="shared" si="4"/>
        <v>26675</v>
      </c>
      <c r="G23">
        <f>F23-E23</f>
        <v>7284</v>
      </c>
    </row>
    <row r="24" spans="1:7" ht="15">
      <c r="A24" s="1" t="s">
        <v>46</v>
      </c>
      <c r="B24">
        <f t="shared" si="0"/>
        <v>3192.25</v>
      </c>
      <c r="C24" t="e">
        <f t="shared" si="1"/>
        <v>#N/A</v>
      </c>
      <c r="D24">
        <f t="shared" si="2"/>
        <v>347.83729776187846</v>
      </c>
      <c r="E24">
        <f t="shared" si="3"/>
        <v>2526</v>
      </c>
      <c r="F24">
        <f t="shared" si="4"/>
        <v>3551</v>
      </c>
      <c r="G24">
        <f>F24-E24</f>
        <v>1025</v>
      </c>
    </row>
    <row r="25" spans="1:7" ht="15">
      <c r="A25" s="1" t="s">
        <v>47</v>
      </c>
      <c r="B25">
        <f t="shared" si="0"/>
        <v>1441.25</v>
      </c>
      <c r="C25" t="e">
        <f t="shared" si="1"/>
        <v>#N/A</v>
      </c>
      <c r="D25">
        <f t="shared" si="2"/>
        <v>219.41724766168355</v>
      </c>
      <c r="E25">
        <f t="shared" si="3"/>
        <v>1029</v>
      </c>
      <c r="F25">
        <f t="shared" si="4"/>
        <v>1668</v>
      </c>
      <c r="G25">
        <f>F25-E25</f>
        <v>639</v>
      </c>
    </row>
    <row r="26" spans="1:7" ht="15">
      <c r="A26" s="1" t="s">
        <v>48</v>
      </c>
      <c r="B26">
        <f t="shared" si="0"/>
        <v>437.125</v>
      </c>
      <c r="C26" t="e">
        <f t="shared" si="1"/>
        <v>#N/A</v>
      </c>
      <c r="D26">
        <f t="shared" si="2"/>
        <v>60.541455690649343</v>
      </c>
      <c r="E26">
        <f t="shared" si="3"/>
        <v>324</v>
      </c>
      <c r="F26">
        <f t="shared" si="4"/>
        <v>499</v>
      </c>
      <c r="G26">
        <f>F26-E26</f>
        <v>175</v>
      </c>
    </row>
    <row r="27" spans="1:7" ht="15">
      <c r="A27" s="1" t="s">
        <v>49</v>
      </c>
      <c r="B27">
        <f t="shared" si="0"/>
        <v>236.125</v>
      </c>
      <c r="C27">
        <f t="shared" si="1"/>
        <v>243</v>
      </c>
      <c r="D27">
        <f t="shared" si="2"/>
        <v>39.458613037677118</v>
      </c>
      <c r="E27">
        <f t="shared" si="3"/>
        <v>180</v>
      </c>
      <c r="F27">
        <f t="shared" si="4"/>
        <v>287</v>
      </c>
      <c r="G27">
        <f>F27-E27</f>
        <v>107</v>
      </c>
    </row>
    <row r="28" spans="1:7" ht="15">
      <c r="A28" s="1" t="s">
        <v>50</v>
      </c>
      <c r="B28">
        <f t="shared" si="0"/>
        <v>144.125</v>
      </c>
      <c r="C28" t="e">
        <f t="shared" si="1"/>
        <v>#N/A</v>
      </c>
      <c r="D28">
        <f t="shared" si="2"/>
        <v>22.119400017696165</v>
      </c>
      <c r="E28">
        <f t="shared" si="3"/>
        <v>113</v>
      </c>
      <c r="F28">
        <f t="shared" si="4"/>
        <v>176</v>
      </c>
      <c r="G28">
        <f>F28-E28</f>
        <v>63</v>
      </c>
    </row>
    <row r="29" spans="1:7" ht="15">
      <c r="A29" s="1" t="s">
        <v>51</v>
      </c>
      <c r="B29">
        <f t="shared" si="0"/>
        <v>280.75</v>
      </c>
      <c r="C29" t="e">
        <f t="shared" si="1"/>
        <v>#N/A</v>
      </c>
      <c r="D29">
        <f t="shared" si="2"/>
        <v>42.734228502621711</v>
      </c>
      <c r="E29">
        <f t="shared" si="3"/>
        <v>201</v>
      </c>
      <c r="F29">
        <f t="shared" si="4"/>
        <v>353</v>
      </c>
      <c r="G29">
        <f>F29-E29</f>
        <v>152</v>
      </c>
    </row>
    <row r="30" spans="1:7" ht="15">
      <c r="A30" s="1" t="s">
        <v>52</v>
      </c>
      <c r="B30">
        <f t="shared" si="0"/>
        <v>233.625</v>
      </c>
      <c r="C30" t="e">
        <f t="shared" si="1"/>
        <v>#N/A</v>
      </c>
      <c r="D30">
        <f t="shared" si="2"/>
        <v>19.573579131063383</v>
      </c>
      <c r="E30">
        <f t="shared" si="3"/>
        <v>205</v>
      </c>
      <c r="F30">
        <f t="shared" si="4"/>
        <v>258</v>
      </c>
      <c r="G30">
        <f>F30-E30</f>
        <v>53</v>
      </c>
    </row>
    <row r="31" spans="1:7" ht="15">
      <c r="A31" s="1" t="s">
        <v>53</v>
      </c>
      <c r="B31">
        <f t="shared" si="0"/>
        <v>21.75</v>
      </c>
      <c r="C31">
        <f t="shared" si="1"/>
        <v>20</v>
      </c>
      <c r="D31">
        <f t="shared" si="2"/>
        <v>4.5903625751598938</v>
      </c>
      <c r="E31">
        <f t="shared" si="3"/>
        <v>15</v>
      </c>
      <c r="F31">
        <f t="shared" si="4"/>
        <v>30</v>
      </c>
      <c r="G31">
        <f>F31-E31</f>
        <v>15</v>
      </c>
    </row>
    <row r="32" spans="1:7" ht="15">
      <c r="A32" s="1" t="s">
        <v>54</v>
      </c>
      <c r="B32">
        <f t="shared" si="0"/>
        <v>15.75</v>
      </c>
      <c r="C32">
        <f t="shared" si="1"/>
        <v>20</v>
      </c>
      <c r="D32">
        <f t="shared" si="2"/>
        <v>4.8623921214621451</v>
      </c>
      <c r="E32">
        <f t="shared" si="3"/>
        <v>8</v>
      </c>
      <c r="F32">
        <f t="shared" si="4"/>
        <v>20</v>
      </c>
      <c r="G32">
        <f>F32-E32</f>
        <v>12</v>
      </c>
    </row>
    <row r="33" spans="1:7" ht="15">
      <c r="A33" s="1" t="s">
        <v>15</v>
      </c>
      <c r="B33">
        <f t="shared" si="0"/>
        <v>327009.75</v>
      </c>
      <c r="C33" t="e">
        <f t="shared" si="1"/>
        <v>#N/A</v>
      </c>
      <c r="D33">
        <f t="shared" si="2"/>
        <v>32058.647274509705</v>
      </c>
      <c r="E33">
        <f t="shared" si="3"/>
        <v>273775</v>
      </c>
      <c r="F33">
        <f t="shared" si="4"/>
        <v>374332</v>
      </c>
      <c r="G33">
        <f>F33-E33</f>
        <v>100557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>University of Wales Trinity Saint David</Company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Hannah Williams</dc:creator>
  <cp:keywords/>
  <dc:description/>
  <cp:lastModifiedBy>Iestyn Thomas (2404365)</cp:lastModifiedBy>
  <cp:revision/>
  <dcterms:created xsi:type="dcterms:W3CDTF">2024-11-13T19:48:53Z</dcterms:created>
  <dcterms:modified xsi:type="dcterms:W3CDTF">2024-12-11T18:50:19Z</dcterms:modified>
  <cp:category/>
  <cp:contentStatus/>
</cp:coreProperties>
</file>