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00627_student_uwtsd_ac_uk/Documents/"/>
    </mc:Choice>
  </mc:AlternateContent>
  <xr:revisionPtr revIDLastSave="0" documentId="8_{577C56DE-C651-42A6-9BF6-1B6741FBE654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Sheet1" sheetId="1" r:id="rId1"/>
    <sheet name="Chart1" sheetId="4" r:id="rId2"/>
    <sheet name="Chart2" sheetId="7" r:id="rId3"/>
    <sheet name="Chart3" sheetId="9" r:id="rId4"/>
    <sheet name="Chart4" sheetId="1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4" i="1" l="1"/>
  <c r="H24" i="1"/>
  <c r="H25" i="1"/>
  <c r="H26" i="1"/>
  <c r="H27" i="1"/>
  <c r="H28" i="1"/>
  <c r="H29" i="1"/>
  <c r="H30" i="1"/>
  <c r="H31" i="1"/>
  <c r="H32" i="1"/>
  <c r="H33" i="1"/>
  <c r="H21" i="1"/>
  <c r="H20" i="1"/>
  <c r="H19" i="1"/>
  <c r="H18" i="1"/>
  <c r="C33" i="1"/>
  <c r="C32" i="1"/>
  <c r="C31" i="1"/>
  <c r="C30" i="1"/>
</calcChain>
</file>

<file path=xl/sharedStrings.xml><?xml version="1.0" encoding="utf-8"?>
<sst xmlns="http://schemas.openxmlformats.org/spreadsheetml/2006/main" count="36" uniqueCount="34">
  <si>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</si>
  <si>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</si>
  <si>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</si>
  <si>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</si>
  <si>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</si>
  <si>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</si>
  <si>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</si>
  <si>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</si>
  <si>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</si>
  <si>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</si>
  <si>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</si>
  <si>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</si>
  <si>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</si>
  <si>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</si>
  <si>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</si>
  <si>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</si>
  <si>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</si>
  <si>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</si>
  <si>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</si>
  <si>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</si>
  <si>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</si>
  <si>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</si>
  <si>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</si>
  <si>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</si>
  <si>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</si>
  <si>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</si>
  <si>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</si>
  <si>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Calculations</t>
  </si>
  <si>
    <t>Max power</t>
  </si>
  <si>
    <t>Max torque</t>
  </si>
  <si>
    <t>Avg power</t>
  </si>
  <si>
    <t>Avg torque</t>
  </si>
  <si>
    <t xml:space="preserve">Difference to the nominal value </t>
  </si>
  <si>
    <t>Percentage difference between map A &amp; B peak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</si>
</sst>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64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chartsheet" Target="chartsheets/sheet4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Line graph of Power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EA-4940-828B-21DB3B7940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3183"/>
        <c:axId val="410316944"/>
      </c:scatterChart>
      <c:valAx>
        <c:axId val="1433183"/>
        <c:scaling>
          <c:orientation val="minMax"/>
          <c:max val="85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3759261759451185"/>
              <c:y val="0.945053949010083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0316944"/>
        <c:crosses val="autoZero"/>
        <c:crossBetween val="midCat"/>
      </c:valAx>
      <c:valAx>
        <c:axId val="41031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31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Line graph of Torque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Sheet1!$D$3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599-4F1A-BE13-91D73686FECC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390495"/>
        <c:axId val="237056655"/>
      </c:scatterChart>
      <c:valAx>
        <c:axId val="1390495"/>
        <c:scaling>
          <c:orientation val="minMax"/>
          <c:max val="85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2862945947690329"/>
              <c:y val="0.945053949010083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056655"/>
        <c:crosses val="autoZero"/>
        <c:crossBetween val="midCat"/>
      </c:valAx>
      <c:valAx>
        <c:axId val="237056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04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Line graph</a:t>
            </a:r>
            <a:r>
              <a:rPr lang="en-GB" baseline="0"/>
              <a:t> of</a:t>
            </a:r>
            <a:r>
              <a:rPr lang="en-GB"/>
              <a:t> Power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D8-4340-BB5D-3781355C0AF1}"/>
            </c:ext>
          </c:extLst>
        </c:ser>
        <c:ser>
          <c:idx val="1"/>
          <c:order val="1"/>
          <c:tx>
            <c:v>Torque (Nm)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D8-4340-BB5D-3781355C0AF1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424831"/>
        <c:axId val="237111855"/>
      </c:scatterChart>
      <c:valAx>
        <c:axId val="1424831"/>
        <c:scaling>
          <c:orientation val="minMax"/>
          <c:max val="85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111855"/>
        <c:crosses val="autoZero"/>
        <c:crossBetween val="midCat"/>
      </c:valAx>
      <c:valAx>
        <c:axId val="237111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Power (bhp) vs Torque (Nm)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en-GB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48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Line graph of Map A Power vs Map B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Map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DB-438B-B5DC-E30685DD1068}"/>
            </c:ext>
          </c:extLst>
        </c:ser>
        <c:ser>
          <c:idx val="1"/>
          <c:order val="1"/>
          <c:tx>
            <c:v>Map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Sheet1!$N$4:$N$9</c:f>
              <c:numCache>
                <c:formatCode>General</c:formatCode>
                <c:ptCount val="6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CDB-438B-B5DC-E30685DD10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5135"/>
        <c:axId val="682227247"/>
      </c:scatterChart>
      <c:valAx>
        <c:axId val="1395135"/>
        <c:scaling>
          <c:orientation val="minMax"/>
          <c:min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2227247"/>
        <c:crosses val="autoZero"/>
        <c:crossBetween val="midCat"/>
      </c:valAx>
      <c:valAx>
        <c:axId val="682227247"/>
        <c:scaling>
          <c:orientation val="minMax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spc="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Map A Power vs Map B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135"/>
        <c:crossesAt val="3000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D9548F6-CB1B-4D59-913A-AC19C0EDFBF0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46A3D7D-E003-4482-AB12-2CED5B9A2BFF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590F744-51D4-4920-9725-9000EF312C16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3AE7E1-4B6F-44AE-A907-4D3DB6BAC7F3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1E332A-EF8A-667A-8B7E-A0D1BEB048E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C9A593-A45A-EAC2-0D75-12F4F162A6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129B32-4500-53C4-A952-BD8F6D1E2F8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156EA7-93EA-8DC1-046B-DE491404E79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O33"/>
  <sheetViews>
    <sheetView tabSelected="1" topLeftCell="A2" workbookViewId="0">
      <selection activeCell="O3" sqref="O3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  <col min="15" max="15" width="9" customWidth="1"/>
  </cols>
  <sheetData>
    <row r="1" spans="2:15" ht="15">
      <c r="G1" s="3"/>
    </row>
    <row r="2" spans="2:15" ht="15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</row>
    <row r="3" spans="2:15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  <c r="O3" s="3" t="s">
        <v>33</v>
      </c>
    </row>
    <row r="4" spans="2:15">
      <c r="B4" s="1">
        <v>2000</v>
      </c>
      <c r="C4">
        <v>42</v>
      </c>
      <c r="D4">
        <v>150</v>
      </c>
      <c r="G4">
        <v>1</v>
      </c>
      <c r="H4">
        <v>27.98</v>
      </c>
      <c r="L4" s="8">
        <v>3000</v>
      </c>
      <c r="M4" s="8">
        <v>68</v>
      </c>
      <c r="N4" s="8">
        <v>72</v>
      </c>
      <c r="O4" s="10">
        <f>((N8-M8)/M8)*100</f>
        <v>3.5714285714285712</v>
      </c>
    </row>
    <row r="5" spans="2:15">
      <c r="B5" s="1">
        <v>2500</v>
      </c>
      <c r="C5">
        <v>55</v>
      </c>
      <c r="D5">
        <v>180</v>
      </c>
      <c r="G5">
        <v>2</v>
      </c>
      <c r="H5">
        <v>28.05</v>
      </c>
      <c r="L5" s="8">
        <v>4000</v>
      </c>
      <c r="M5" s="8">
        <v>96</v>
      </c>
      <c r="N5" s="8">
        <v>101</v>
      </c>
    </row>
    <row r="6" spans="2:15">
      <c r="B6" s="1">
        <v>3000</v>
      </c>
      <c r="C6">
        <v>68</v>
      </c>
      <c r="D6">
        <v>215</v>
      </c>
      <c r="G6">
        <v>3</v>
      </c>
      <c r="H6">
        <v>28.03</v>
      </c>
      <c r="L6" s="8">
        <v>5000</v>
      </c>
      <c r="M6" s="8">
        <v>122</v>
      </c>
      <c r="N6" s="8">
        <v>126</v>
      </c>
    </row>
    <row r="7" spans="2:15">
      <c r="B7" s="1">
        <v>3500</v>
      </c>
      <c r="C7">
        <v>82</v>
      </c>
      <c r="D7">
        <v>245</v>
      </c>
      <c r="G7">
        <v>4</v>
      </c>
      <c r="H7">
        <v>27.95</v>
      </c>
      <c r="L7" s="8">
        <v>6000</v>
      </c>
      <c r="M7" s="8">
        <v>138</v>
      </c>
      <c r="N7" s="8">
        <v>141</v>
      </c>
    </row>
    <row r="8" spans="2:15">
      <c r="B8" s="1">
        <v>4000</v>
      </c>
      <c r="C8">
        <v>96</v>
      </c>
      <c r="D8">
        <v>270</v>
      </c>
      <c r="G8">
        <v>5</v>
      </c>
      <c r="H8">
        <v>28.04</v>
      </c>
      <c r="L8" s="8">
        <v>7000</v>
      </c>
      <c r="M8" s="8">
        <v>140</v>
      </c>
      <c r="N8" s="8">
        <v>145</v>
      </c>
    </row>
    <row r="9" spans="2:15">
      <c r="B9" s="2">
        <v>4500</v>
      </c>
      <c r="C9">
        <v>110</v>
      </c>
      <c r="D9">
        <v>285</v>
      </c>
      <c r="G9">
        <v>6</v>
      </c>
      <c r="H9">
        <v>28</v>
      </c>
    </row>
    <row r="10" spans="2:15">
      <c r="B10" s="1">
        <v>5000</v>
      </c>
      <c r="C10">
        <v>112</v>
      </c>
      <c r="D10">
        <v>295</v>
      </c>
      <c r="G10">
        <v>7</v>
      </c>
      <c r="H10">
        <v>27.97</v>
      </c>
      <c r="L10" s="10"/>
      <c r="M10" s="10"/>
    </row>
    <row r="11" spans="2:15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L11" s="17"/>
    </row>
    <row r="12" spans="2:15">
      <c r="B12" s="1">
        <v>6000</v>
      </c>
      <c r="C12">
        <v>138</v>
      </c>
      <c r="D12">
        <v>285</v>
      </c>
      <c r="G12">
        <v>9</v>
      </c>
      <c r="H12">
        <v>28.01</v>
      </c>
      <c r="L12" s="12"/>
      <c r="M12" s="12"/>
      <c r="N12" s="12"/>
    </row>
    <row r="13" spans="2:15">
      <c r="B13" s="1">
        <v>6500</v>
      </c>
      <c r="C13">
        <v>142</v>
      </c>
      <c r="D13">
        <v>275</v>
      </c>
      <c r="G13">
        <v>10</v>
      </c>
      <c r="H13">
        <v>27.96</v>
      </c>
      <c r="L13" s="12"/>
      <c r="M13" s="12"/>
      <c r="N13" s="12"/>
    </row>
    <row r="14" spans="2:15">
      <c r="B14" s="1">
        <v>7000</v>
      </c>
      <c r="C14">
        <v>140</v>
      </c>
      <c r="D14">
        <v>260</v>
      </c>
      <c r="L14" s="12"/>
      <c r="M14" s="12"/>
      <c r="N14" s="12"/>
    </row>
    <row r="15" spans="2:15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5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 s="10">
        <f>AVERAGE(H4:H13)</f>
        <v>28.000999999999998</v>
      </c>
      <c r="L18" s="12"/>
      <c r="M18" s="12"/>
      <c r="N18" s="12"/>
    </row>
    <row r="19" spans="2:14">
      <c r="B19" s="4" t="s">
        <v>17</v>
      </c>
      <c r="D19">
        <v>6500</v>
      </c>
      <c r="G19" t="s">
        <v>18</v>
      </c>
      <c r="H19" s="10">
        <f>MAX(H4:H13)</f>
        <v>28.05</v>
      </c>
      <c r="L19" s="12"/>
      <c r="M19" s="12"/>
      <c r="N19" s="12"/>
    </row>
    <row r="20" spans="2:14">
      <c r="B20" s="4" t="s">
        <v>19</v>
      </c>
      <c r="D20">
        <v>5000</v>
      </c>
      <c r="G20" t="s">
        <v>20</v>
      </c>
      <c r="H20" s="10">
        <f>MIN(H4:H13)</f>
        <v>27.95</v>
      </c>
      <c r="L20" s="12"/>
      <c r="M20" s="12"/>
      <c r="N20" s="12"/>
    </row>
    <row r="21" spans="2:14">
      <c r="B21" s="4" t="s">
        <v>21</v>
      </c>
      <c r="G21" t="s">
        <v>22</v>
      </c>
      <c r="H21" s="10">
        <f>MAX(H4:H13)-MIN(H4:H13)</f>
        <v>0.10000000000000142</v>
      </c>
    </row>
    <row r="22" spans="2:14">
      <c r="B22" s="4"/>
      <c r="H22" s="10"/>
    </row>
    <row r="23" spans="2:14" ht="15">
      <c r="B23" s="4" t="s">
        <v>23</v>
      </c>
      <c r="G23" s="3" t="s">
        <v>6</v>
      </c>
      <c r="H23" s="16" t="s">
        <v>32</v>
      </c>
      <c r="I23" s="11"/>
    </row>
    <row r="24" spans="2:14">
      <c r="B24" s="5"/>
      <c r="G24">
        <v>1</v>
      </c>
      <c r="H24" s="10">
        <f>H4-$H$15</f>
        <v>-1.9999999999999574E-2</v>
      </c>
      <c r="I24" s="10"/>
    </row>
    <row r="25" spans="2:14" ht="15" customHeight="1">
      <c r="B25" s="6" t="s">
        <v>24</v>
      </c>
      <c r="G25">
        <v>2</v>
      </c>
      <c r="H25" s="10">
        <f t="shared" ref="H25:H33" si="0">H5-$H$15</f>
        <v>5.0000000000000711E-2</v>
      </c>
    </row>
    <row r="26" spans="2:14" ht="15" customHeight="1">
      <c r="B26" s="6" t="s">
        <v>25</v>
      </c>
      <c r="G26">
        <v>3</v>
      </c>
      <c r="H26" s="10">
        <f t="shared" si="0"/>
        <v>3.0000000000001137E-2</v>
      </c>
    </row>
    <row r="27" spans="2:14">
      <c r="B27" s="6" t="s">
        <v>26</v>
      </c>
      <c r="G27">
        <v>4</v>
      </c>
      <c r="H27" s="10">
        <f t="shared" si="0"/>
        <v>-5.0000000000000711E-2</v>
      </c>
    </row>
    <row r="28" spans="2:14">
      <c r="G28">
        <v>5</v>
      </c>
      <c r="H28" s="10">
        <f t="shared" si="0"/>
        <v>3.9999999999999147E-2</v>
      </c>
    </row>
    <row r="29" spans="2:14" ht="15">
      <c r="B29" s="3" t="s">
        <v>27</v>
      </c>
      <c r="G29">
        <v>6</v>
      </c>
      <c r="H29" s="10">
        <f t="shared" si="0"/>
        <v>0</v>
      </c>
    </row>
    <row r="30" spans="2:14">
      <c r="B30" s="6" t="s">
        <v>28</v>
      </c>
      <c r="C30">
        <f>MAX(C4:C16)</f>
        <v>142</v>
      </c>
      <c r="G30">
        <v>7</v>
      </c>
      <c r="H30" s="10">
        <f t="shared" si="0"/>
        <v>-3.0000000000001137E-2</v>
      </c>
    </row>
    <row r="31" spans="2:14">
      <c r="B31" s="6" t="s">
        <v>29</v>
      </c>
      <c r="C31">
        <f>MAX(D4:D16)</f>
        <v>295</v>
      </c>
      <c r="G31">
        <v>8</v>
      </c>
      <c r="H31" s="10">
        <f t="shared" si="0"/>
        <v>1.9999999999999574E-2</v>
      </c>
    </row>
    <row r="32" spans="2:14">
      <c r="B32" s="6" t="s">
        <v>30</v>
      </c>
      <c r="C32" s="1">
        <f>AVERAGE(C4:C16)</f>
        <v>106.07692307692308</v>
      </c>
      <c r="G32">
        <v>9</v>
      </c>
      <c r="H32" s="10">
        <f t="shared" si="0"/>
        <v>1.0000000000001563E-2</v>
      </c>
    </row>
    <row r="33" spans="2:8">
      <c r="B33" s="6" t="s">
        <v>31</v>
      </c>
      <c r="C33" s="1">
        <f>AVERAGE(D4:D16)</f>
        <v>247.07692307692307</v>
      </c>
      <c r="G33">
        <v>10</v>
      </c>
      <c r="H33" s="10">
        <f t="shared" si="0"/>
        <v>-3.9999999999999147E-2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2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Sheet1</vt:lpstr>
      <vt:lpstr>Chart1</vt:lpstr>
      <vt:lpstr>Chart2</vt:lpstr>
      <vt:lpstr>Chart3</vt:lpstr>
      <vt:lpstr>Chart4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Conor Geoghegan (2500627)</cp:lastModifiedBy>
  <cp:revision/>
  <dcterms:created xsi:type="dcterms:W3CDTF">2026-07-17T09:05:15Z</dcterms:created>
  <dcterms:modified xsi:type="dcterms:W3CDTF">2026-10-16T09:45:27Z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