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vid\Desktop\Teaching\Teaching - UWTSD\Teaching\Accounting Fundamentals\Exercises and activities\Double entry and the T accounts\"/>
    </mc:Choice>
  </mc:AlternateContent>
  <xr:revisionPtr revIDLastSave="0" documentId="13_ncr:1_{CBEEBC64-BABF-4616-9951-4550A755FCCD}" xr6:coauthVersionLast="47" xr6:coauthVersionMax="47" xr10:uidLastSave="{00000000-0000-0000-0000-000000000000}"/>
  <bookViews>
    <workbookView xWindow="-120" yWindow="-120" windowWidth="29040" windowHeight="15840" firstSheet="1" activeTab="3" xr2:uid="{B22E2248-45C9-4D22-8B31-1FB6CF582242}"/>
  </bookViews>
  <sheets>
    <sheet name="A=C + L worked example" sheetId="5" r:id="rId1"/>
    <sheet name="A=C+L worked example solution" sheetId="14" r:id="rId2"/>
    <sheet name="T accounts worked example" sheetId="4" r:id="rId3"/>
    <sheet name="Worked example 1 solutions " sheetId="2" r:id="rId4"/>
    <sheet name="T account exercise 1 solution" sheetId="8" r:id="rId5"/>
    <sheet name="T account exercise 2 solution" sheetId="9" r:id="rId6"/>
    <sheet name="T account exercise 3 solution" sheetId="10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5" i="14" l="1"/>
  <c r="H23" i="14"/>
  <c r="H21" i="14"/>
  <c r="I13" i="14"/>
  <c r="H13" i="14"/>
  <c r="G13" i="14"/>
  <c r="H11" i="14"/>
  <c r="I11" i="14"/>
  <c r="G11" i="14"/>
  <c r="I9" i="14"/>
  <c r="H9" i="14"/>
  <c r="G9" i="14"/>
  <c r="I7" i="14"/>
  <c r="H7" i="14"/>
  <c r="G7" i="14"/>
  <c r="I6" i="14"/>
  <c r="H6" i="14"/>
  <c r="G6" i="14"/>
  <c r="C11" i="14"/>
  <c r="B11" i="14"/>
  <c r="C10" i="14"/>
  <c r="B10" i="14"/>
  <c r="C9" i="14"/>
  <c r="C8" i="14"/>
  <c r="C7" i="14"/>
  <c r="B9" i="14"/>
  <c r="B8" i="14"/>
  <c r="B7" i="14"/>
  <c r="T26" i="2"/>
  <c r="P27" i="2"/>
  <c r="P26" i="2"/>
</calcChain>
</file>

<file path=xl/sharedStrings.xml><?xml version="1.0" encoding="utf-8"?>
<sst xmlns="http://schemas.openxmlformats.org/spreadsheetml/2006/main" count="1064" uniqueCount="122">
  <si>
    <t>Account name</t>
  </si>
  <si>
    <t>£</t>
  </si>
  <si>
    <t>Capital</t>
  </si>
  <si>
    <t>Equipment</t>
  </si>
  <si>
    <t>Bank</t>
  </si>
  <si>
    <t xml:space="preserve">Receivables </t>
  </si>
  <si>
    <t>Payables</t>
  </si>
  <si>
    <t>Oct</t>
  </si>
  <si>
    <t>Transaction</t>
  </si>
  <si>
    <t>Receives payment from a receivable</t>
  </si>
  <si>
    <t>Pays a supplies account (payable)</t>
  </si>
  <si>
    <t xml:space="preserve">Receives a credit note from a payable for stationery that was previously invoiced but not delivered </t>
  </si>
  <si>
    <t>Wins £30,000 on the lottery and decides to put this money into the business</t>
  </si>
  <si>
    <t>Pays cash on delivery for paper and other stationery items</t>
  </si>
  <si>
    <t>Purchases stationery on credit</t>
  </si>
  <si>
    <t xml:space="preserve">Delivers stationery to a customer and is paid in cash. </t>
  </si>
  <si>
    <t>Delivers stationery to a customer and agrees 30 days credit terms</t>
  </si>
  <si>
    <t>Invoices  a customer on 30 days credit terms</t>
  </si>
  <si>
    <t>Receives payment from a customer</t>
  </si>
  <si>
    <t xml:space="preserve">Dan purchases new office equipment for his own business </t>
  </si>
  <si>
    <t>Purchases a van for deliveries</t>
  </si>
  <si>
    <t>Dan takes drawings</t>
  </si>
  <si>
    <t>Invoices a customer on 30 days credit terms</t>
  </si>
  <si>
    <t>Pays  a supplier</t>
  </si>
  <si>
    <t>Amount (£)</t>
  </si>
  <si>
    <t>Balance b/d</t>
  </si>
  <si>
    <t>Balance c/d</t>
  </si>
  <si>
    <t>Nov</t>
  </si>
  <si>
    <t>The T accounts</t>
  </si>
  <si>
    <t>Receivables</t>
  </si>
  <si>
    <t>Purchases</t>
  </si>
  <si>
    <t>Capital introduced</t>
  </si>
  <si>
    <t>Van</t>
  </si>
  <si>
    <t>Drawings</t>
  </si>
  <si>
    <t>Sales</t>
  </si>
  <si>
    <t>Purchases returns</t>
  </si>
  <si>
    <t>October</t>
  </si>
  <si>
    <t> 500</t>
  </si>
  <si>
    <t>Debit</t>
  </si>
  <si>
    <t>Credit</t>
  </si>
  <si>
    <t xml:space="preserve">Equipment </t>
  </si>
  <si>
    <t>Totals</t>
  </si>
  <si>
    <t>Trial balance</t>
  </si>
  <si>
    <t>Opening balances</t>
  </si>
  <si>
    <t>OU B124 day school 151022 - A=C+L worked example</t>
  </si>
  <si>
    <t>Transactions Week 2</t>
  </si>
  <si>
    <t>Effect on A = (C + (I - C of S - E)) + L</t>
  </si>
  <si>
    <t>Assets =</t>
  </si>
  <si>
    <t>(Capital + (Income - Cost of Sales - Expenses))</t>
  </si>
  <si>
    <t>Liabilities</t>
  </si>
  <si>
    <t>Balance from Week 1</t>
  </si>
  <si>
    <t>Summary (overall effect)</t>
  </si>
  <si>
    <t>Transactions Week 1</t>
  </si>
  <si>
    <t xml:space="preserve"> </t>
  </si>
  <si>
    <t xml:space="preserve">Date </t>
  </si>
  <si>
    <t>Details</t>
  </si>
  <si>
    <t>Loan</t>
  </si>
  <si>
    <t>Rent</t>
  </si>
  <si>
    <t>Van Insurance</t>
  </si>
  <si>
    <t>Petrol</t>
  </si>
  <si>
    <t>Wages</t>
  </si>
  <si>
    <t>Sarah Interest</t>
  </si>
  <si>
    <t>Bal c/d</t>
  </si>
  <si>
    <t>Bal b/d</t>
  </si>
  <si>
    <t>Sarah - Loan</t>
  </si>
  <si>
    <t>Sarah - Interest</t>
  </si>
  <si>
    <t>Insurance van</t>
  </si>
  <si>
    <t>Insurance</t>
  </si>
  <si>
    <t>Total</t>
  </si>
  <si>
    <t>Date</t>
  </si>
  <si>
    <t>Detail</t>
  </si>
  <si>
    <t>Cash</t>
  </si>
  <si>
    <t>Sales returns</t>
  </si>
  <si>
    <t>Telephone</t>
  </si>
  <si>
    <t>Window cleaner</t>
  </si>
  <si>
    <t>Advertising</t>
  </si>
  <si>
    <t>Devendra</t>
  </si>
  <si>
    <t>Trial Balance extracted at end of first month of trading</t>
  </si>
  <si>
    <t xml:space="preserve">            £</t>
  </si>
  <si>
    <t>B124 day school 151022 T account exercise 2 solution (Devendra)</t>
  </si>
  <si>
    <t>B124 day school 151022 exercise 1 solution ( Mark)</t>
  </si>
  <si>
    <t>Journal entries</t>
  </si>
  <si>
    <t>Capital account</t>
  </si>
  <si>
    <t>Rent expense</t>
  </si>
  <si>
    <t>Advertising expense</t>
  </si>
  <si>
    <t>Insurance expense</t>
  </si>
  <si>
    <t>Office equipment</t>
  </si>
  <si>
    <t>Customer 1</t>
  </si>
  <si>
    <t>Supplier 1</t>
  </si>
  <si>
    <t>Deposits in advance</t>
  </si>
  <si>
    <t>Fees</t>
  </si>
  <si>
    <t>Customer 2</t>
  </si>
  <si>
    <t>Customer 3</t>
  </si>
  <si>
    <t>Income statement</t>
  </si>
  <si>
    <t>Creditor</t>
  </si>
  <si>
    <t>Fees earned</t>
  </si>
  <si>
    <t>To Income statement</t>
  </si>
  <si>
    <t>Deposits</t>
  </si>
  <si>
    <t xml:space="preserve">  Trial balance for July</t>
  </si>
  <si>
    <t>B124 day school 151022 T account exercise 3 solution (Katies kites )</t>
  </si>
  <si>
    <t>OU B124 day school 151022`A=C+l worked example solution</t>
  </si>
  <si>
    <t>(1) + 12,000 (bank)</t>
  </si>
  <si>
    <t>(3) +600) inventory, -600 bank</t>
  </si>
  <si>
    <t>(2) +370 asset equipment, -370 bank</t>
  </si>
  <si>
    <t>(4) +475 asset equipment, -475 bank</t>
  </si>
  <si>
    <t>(5) +1,200 asset inventory, 1,200 payables</t>
  </si>
  <si>
    <t>(6) -30 bank, -30 drawings</t>
  </si>
  <si>
    <t>(1) -300 bank</t>
  </si>
  <si>
    <t>(2) -400 bank, -400 rent</t>
  </si>
  <si>
    <t>(3) -120 bank, -120 insurance</t>
  </si>
  <si>
    <t>(4) +1,400 bank, +1,400 receivables, -1,800 inventory</t>
  </si>
  <si>
    <t>+2,800 sales, -1,800 cost of sales</t>
  </si>
  <si>
    <t>Gross profit</t>
  </si>
  <si>
    <t>Cots of sales</t>
  </si>
  <si>
    <t>Gross profit claculation</t>
  </si>
  <si>
    <t>Net profit calculation</t>
  </si>
  <si>
    <t>Expenses</t>
  </si>
  <si>
    <t>(Insurance +rent)</t>
  </si>
  <si>
    <t>(From above)</t>
  </si>
  <si>
    <t>B124 Day sc</t>
  </si>
  <si>
    <t>B124 Day School 151022 - Worked example template</t>
  </si>
  <si>
    <t>Student exercise - 3 (Dan) solutions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</si>
</sst>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2"/>
      <color theme="1"/>
      <name val="Arial"/>
      <family val="2"/>
    </font>
    <font>
      <b/>
      <sz val="12"/>
      <color theme="1"/>
      <name val="Arial"/>
      <family val="2"/>
    </font>
    <font>
      <sz val="11"/>
      <color theme="1"/>
      <name val="Calibri"/>
      <family val="2"/>
    </font>
    <font>
      <b/>
      <sz val="11"/>
      <color rgb="FF000000"/>
      <name val="Calibri"/>
      <family val="2"/>
    </font>
    <font>
      <b/>
      <sz val="8"/>
      <color rgb="FF000000"/>
      <name val="Arial"/>
      <family val="2"/>
    </font>
    <font>
      <b/>
      <sz val="10"/>
      <color theme="1"/>
      <name val="Times New Roman"/>
      <family val="1"/>
    </font>
    <font>
      <b/>
      <sz val="10.5"/>
      <color theme="1"/>
      <name val="Arial"/>
      <family val="2"/>
    </font>
    <font>
      <i/>
      <sz val="10.5"/>
      <color theme="1"/>
      <name val="Times New Roman"/>
      <family val="1"/>
    </font>
    <font>
      <sz val="12"/>
      <color theme="1"/>
      <name val="Times New Roman"/>
      <family val="1"/>
    </font>
    <font>
      <sz val="10.5"/>
      <color theme="1"/>
      <name val="Times New Roman"/>
      <family val="1"/>
    </font>
    <font>
      <sz val="10.5"/>
      <color theme="1"/>
      <name val="Arial"/>
      <family val="2"/>
    </font>
    <font>
      <u val="double"/>
      <sz val="10.5"/>
      <color theme="1"/>
      <name val="Times New Roman"/>
      <family val="1"/>
    </font>
    <font>
      <u val="double"/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Arial"/>
      <family val="2"/>
    </font>
    <font>
      <b/>
      <sz val="10"/>
      <color theme="1"/>
      <name val="Arial"/>
      <family val="2"/>
    </font>
    <font>
      <sz val="10"/>
      <color rgb="FF000000"/>
      <name val="Arial"/>
      <family val="2"/>
    </font>
    <font>
      <sz val="10"/>
      <color theme="1"/>
      <name val="Calibri"/>
      <family val="2"/>
    </font>
    <font>
      <sz val="10"/>
      <color rgb="FF000000"/>
      <name val="Calibri"/>
      <family val="2"/>
    </font>
    <font>
      <sz val="10"/>
      <color theme="1"/>
      <name val="Arial"/>
      <family val="2"/>
    </font>
    <font>
      <b/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35">
    <xf numFmtId="0" fontId="0" fillId="0" borderId="0" xfId="0"/>
    <xf numFmtId="3" fontId="0" fillId="0" borderId="0" xfId="0" applyNumberForma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0" fillId="0" borderId="0" xfId="0" applyAlignment="1">
      <alignment horizontal="right"/>
    </xf>
    <xf numFmtId="3" fontId="0" fillId="0" borderId="1" xfId="0" applyNumberFormat="1" applyBorder="1"/>
    <xf numFmtId="0" fontId="0" fillId="0" borderId="1" xfId="0" applyBorder="1"/>
    <xf numFmtId="0" fontId="2" fillId="0" borderId="0" xfId="0" applyFont="1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7" fillId="0" borderId="11" xfId="0" applyFont="1" applyBorder="1" applyAlignment="1">
      <alignment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16" fontId="8" fillId="0" borderId="0" xfId="0" applyNumberFormat="1" applyFont="1" applyAlignment="1">
      <alignment horizontal="right" vertical="center" wrapText="1"/>
    </xf>
    <xf numFmtId="0" fontId="8" fillId="0" borderId="0" xfId="0" applyFont="1" applyAlignment="1">
      <alignment vertical="center" wrapText="1"/>
    </xf>
    <xf numFmtId="3" fontId="9" fillId="0" borderId="4" xfId="0" applyNumberFormat="1" applyFont="1" applyBorder="1" applyAlignment="1">
      <alignment horizontal="right" vertical="center" wrapText="1"/>
    </xf>
    <xf numFmtId="16" fontId="9" fillId="0" borderId="0" xfId="0" applyNumberFormat="1" applyFont="1" applyAlignment="1">
      <alignment horizontal="right" vertical="center" wrapText="1"/>
    </xf>
    <xf numFmtId="3" fontId="9" fillId="0" borderId="0" xfId="0" applyNumberFormat="1" applyFont="1" applyAlignment="1">
      <alignment horizontal="right" vertical="center" wrapText="1"/>
    </xf>
    <xf numFmtId="0" fontId="9" fillId="0" borderId="4" xfId="0" applyFont="1" applyBorder="1" applyAlignment="1">
      <alignment horizontal="right" vertical="center" wrapText="1"/>
    </xf>
    <xf numFmtId="0" fontId="9" fillId="0" borderId="0" xfId="0" applyFont="1" applyAlignment="1">
      <alignment horizontal="right" vertical="center" wrapText="1"/>
    </xf>
    <xf numFmtId="0" fontId="10" fillId="0" borderId="0" xfId="0" applyFont="1" applyAlignment="1">
      <alignment vertical="center" wrapText="1"/>
    </xf>
    <xf numFmtId="0" fontId="9" fillId="0" borderId="8" xfId="0" applyFont="1" applyBorder="1" applyAlignment="1">
      <alignment horizontal="right" vertical="center" wrapText="1"/>
    </xf>
    <xf numFmtId="3" fontId="9" fillId="0" borderId="7" xfId="0" applyNumberFormat="1" applyFont="1" applyBorder="1" applyAlignment="1">
      <alignment horizontal="right" vertical="center" wrapText="1"/>
    </xf>
    <xf numFmtId="3" fontId="11" fillId="0" borderId="4" xfId="0" applyNumberFormat="1" applyFont="1" applyBorder="1" applyAlignment="1">
      <alignment horizontal="right" vertical="center" wrapText="1"/>
    </xf>
    <xf numFmtId="3" fontId="11" fillId="0" borderId="0" xfId="0" applyNumberFormat="1" applyFont="1" applyAlignment="1">
      <alignment horizontal="right" vertical="center" wrapText="1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right" vertical="center" wrapText="1"/>
    </xf>
    <xf numFmtId="0" fontId="9" fillId="0" borderId="7" xfId="0" applyFont="1" applyBorder="1" applyAlignment="1">
      <alignment horizontal="right" vertical="center" wrapText="1"/>
    </xf>
    <xf numFmtId="0" fontId="11" fillId="0" borderId="4" xfId="0" applyFont="1" applyBorder="1" applyAlignment="1">
      <alignment horizontal="right" vertical="center" wrapText="1"/>
    </xf>
    <xf numFmtId="0" fontId="11" fillId="0" borderId="0" xfId="0" applyFont="1" applyAlignment="1">
      <alignment horizontal="right" vertical="center" wrapText="1"/>
    </xf>
    <xf numFmtId="16" fontId="8" fillId="0" borderId="0" xfId="0" applyNumberFormat="1" applyFont="1" applyAlignment="1">
      <alignment vertical="center" wrapText="1"/>
    </xf>
    <xf numFmtId="3" fontId="8" fillId="0" borderId="4" xfId="0" applyNumberFormat="1" applyFont="1" applyBorder="1" applyAlignment="1">
      <alignment horizontal="right" vertical="center" wrapText="1"/>
    </xf>
    <xf numFmtId="3" fontId="8" fillId="0" borderId="0" xfId="0" applyNumberFormat="1" applyFont="1" applyAlignment="1">
      <alignment horizontal="right" vertical="center" wrapText="1"/>
    </xf>
    <xf numFmtId="3" fontId="12" fillId="0" borderId="12" xfId="0" applyNumberFormat="1" applyFont="1" applyBorder="1" applyAlignment="1">
      <alignment horizontal="right" vertical="center" wrapText="1"/>
    </xf>
    <xf numFmtId="3" fontId="12" fillId="0" borderId="11" xfId="0" applyNumberFormat="1" applyFont="1" applyBorder="1" applyAlignment="1">
      <alignment horizontal="right" vertical="center" wrapText="1"/>
    </xf>
    <xf numFmtId="0" fontId="8" fillId="0" borderId="4" xfId="0" applyFont="1" applyBorder="1" applyAlignment="1">
      <alignment horizontal="right" vertical="center" wrapText="1"/>
    </xf>
    <xf numFmtId="3" fontId="8" fillId="0" borderId="8" xfId="0" applyNumberFormat="1" applyFont="1" applyBorder="1" applyAlignment="1">
      <alignment horizontal="right" vertical="center" wrapText="1"/>
    </xf>
    <xf numFmtId="3" fontId="8" fillId="0" borderId="7" xfId="0" applyNumberFormat="1" applyFont="1" applyBorder="1" applyAlignment="1">
      <alignment horizontal="right" vertical="center" wrapText="1"/>
    </xf>
    <xf numFmtId="3" fontId="12" fillId="0" borderId="4" xfId="0" applyNumberFormat="1" applyFont="1" applyBorder="1" applyAlignment="1">
      <alignment horizontal="right" vertical="center" wrapText="1"/>
    </xf>
    <xf numFmtId="3" fontId="12" fillId="0" borderId="0" xfId="0" applyNumberFormat="1" applyFont="1" applyAlignment="1">
      <alignment horizontal="right" vertical="center" wrapText="1"/>
    </xf>
    <xf numFmtId="0" fontId="8" fillId="0" borderId="7" xfId="0" applyFont="1" applyBorder="1" applyAlignment="1">
      <alignment horizontal="right" vertical="center" wrapText="1"/>
    </xf>
    <xf numFmtId="3" fontId="12" fillId="0" borderId="8" xfId="0" applyNumberFormat="1" applyFont="1" applyBorder="1" applyAlignment="1">
      <alignment horizontal="right" vertical="center" wrapText="1"/>
    </xf>
    <xf numFmtId="3" fontId="12" fillId="0" borderId="7" xfId="0" applyNumberFormat="1" applyFont="1" applyBorder="1" applyAlignment="1">
      <alignment horizontal="right" vertical="center" wrapText="1"/>
    </xf>
    <xf numFmtId="0" fontId="8" fillId="0" borderId="8" xfId="0" applyFont="1" applyBorder="1" applyAlignment="1">
      <alignment horizontal="right" vertical="center" wrapText="1"/>
    </xf>
    <xf numFmtId="0" fontId="12" fillId="0" borderId="4" xfId="0" applyFont="1" applyBorder="1" applyAlignment="1">
      <alignment horizontal="right" vertical="center" wrapText="1"/>
    </xf>
    <xf numFmtId="0" fontId="12" fillId="0" borderId="0" xfId="0" applyFont="1" applyAlignment="1">
      <alignment horizontal="right" vertical="center" wrapText="1"/>
    </xf>
    <xf numFmtId="0" fontId="12" fillId="0" borderId="12" xfId="0" applyFont="1" applyBorder="1" applyAlignment="1">
      <alignment horizontal="right" vertical="center" wrapText="1"/>
    </xf>
    <xf numFmtId="0" fontId="12" fillId="0" borderId="11" xfId="0" applyFont="1" applyBorder="1" applyAlignment="1">
      <alignment horizontal="right" vertical="center" wrapText="1"/>
    </xf>
    <xf numFmtId="0" fontId="9" fillId="0" borderId="0" xfId="0" applyFont="1" applyAlignment="1">
      <alignment vertical="center"/>
    </xf>
    <xf numFmtId="0" fontId="8" fillId="0" borderId="0" xfId="0" applyFont="1" applyAlignment="1">
      <alignment horizontal="center" vertical="center" wrapText="1"/>
    </xf>
    <xf numFmtId="0" fontId="8" fillId="0" borderId="7" xfId="0" applyFont="1" applyBorder="1" applyAlignment="1">
      <alignment vertical="center" wrapText="1"/>
    </xf>
    <xf numFmtId="0" fontId="14" fillId="0" borderId="0" xfId="0" applyFont="1" applyAlignment="1">
      <alignment vertical="center"/>
    </xf>
    <xf numFmtId="0" fontId="6" fillId="0" borderId="7" xfId="0" applyFont="1" applyBorder="1" applyAlignment="1">
      <alignment horizontal="center" vertical="center" wrapText="1"/>
    </xf>
    <xf numFmtId="0" fontId="15" fillId="0" borderId="7" xfId="0" applyFont="1" applyBorder="1" applyAlignment="1">
      <alignment vertical="center" wrapText="1"/>
    </xf>
    <xf numFmtId="0" fontId="10" fillId="0" borderId="7" xfId="0" applyFont="1" applyBorder="1" applyAlignment="1">
      <alignment vertical="center" wrapText="1"/>
    </xf>
    <xf numFmtId="0" fontId="10" fillId="0" borderId="7" xfId="0" applyFont="1" applyBorder="1" applyAlignment="1">
      <alignment horizontal="center" vertical="center" wrapText="1"/>
    </xf>
    <xf numFmtId="16" fontId="8" fillId="0" borderId="9" xfId="0" applyNumberFormat="1" applyFont="1" applyBorder="1" applyAlignment="1">
      <alignment vertical="center" wrapText="1"/>
    </xf>
    <xf numFmtId="0" fontId="8" fillId="0" borderId="13" xfId="0" applyFont="1" applyBorder="1" applyAlignment="1">
      <alignment vertical="center" wrapText="1"/>
    </xf>
    <xf numFmtId="0" fontId="8" fillId="0" borderId="9" xfId="0" applyFont="1" applyBorder="1" applyAlignment="1">
      <alignment vertical="center" wrapText="1"/>
    </xf>
    <xf numFmtId="16" fontId="8" fillId="0" borderId="14" xfId="0" applyNumberFormat="1" applyFont="1" applyBorder="1" applyAlignment="1">
      <alignment vertical="center" wrapText="1"/>
    </xf>
    <xf numFmtId="0" fontId="8" fillId="0" borderId="11" xfId="0" applyFont="1" applyBorder="1" applyAlignment="1">
      <alignment vertical="center" wrapText="1"/>
    </xf>
    <xf numFmtId="0" fontId="8" fillId="0" borderId="11" xfId="0" applyFont="1" applyBorder="1" applyAlignment="1">
      <alignment horizontal="right" vertical="center" wrapText="1"/>
    </xf>
    <xf numFmtId="0" fontId="8" fillId="0" borderId="12" xfId="0" applyFont="1" applyBorder="1" applyAlignment="1">
      <alignment horizontal="right" vertical="center" wrapText="1"/>
    </xf>
    <xf numFmtId="0" fontId="10" fillId="0" borderId="0" xfId="0" applyFont="1" applyAlignment="1">
      <alignment vertical="center"/>
    </xf>
    <xf numFmtId="0" fontId="13" fillId="0" borderId="0" xfId="0" applyFont="1" applyAlignment="1">
      <alignment vertical="center" wrapText="1"/>
    </xf>
    <xf numFmtId="0" fontId="10" fillId="0" borderId="4" xfId="0" applyFont="1" applyBorder="1" applyAlignment="1">
      <alignment vertical="center" wrapText="1"/>
    </xf>
    <xf numFmtId="0" fontId="6" fillId="0" borderId="7" xfId="0" applyFont="1" applyBorder="1" applyAlignment="1">
      <alignment vertical="center" wrapText="1"/>
    </xf>
    <xf numFmtId="0" fontId="6" fillId="0" borderId="0" xfId="0" applyFont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0" fontId="16" fillId="0" borderId="2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16" fontId="16" fillId="0" borderId="0" xfId="0" applyNumberFormat="1" applyFont="1" applyAlignment="1">
      <alignment horizontal="center" vertical="center"/>
    </xf>
    <xf numFmtId="0" fontId="16" fillId="0" borderId="0" xfId="0" applyFont="1" applyAlignment="1">
      <alignment vertical="center"/>
    </xf>
    <xf numFmtId="0" fontId="17" fillId="0" borderId="0" xfId="0" applyFont="1"/>
    <xf numFmtId="3" fontId="16" fillId="0" borderId="4" xfId="0" applyNumberFormat="1" applyFont="1" applyBorder="1" applyAlignment="1">
      <alignment horizontal="right" vertical="center"/>
    </xf>
    <xf numFmtId="16" fontId="16" fillId="0" borderId="0" xfId="0" applyNumberFormat="1" applyFont="1" applyAlignment="1">
      <alignment horizontal="right" vertical="center"/>
    </xf>
    <xf numFmtId="0" fontId="16" fillId="0" borderId="4" xfId="0" applyFont="1" applyBorder="1" applyAlignment="1">
      <alignment horizontal="right" vertical="center"/>
    </xf>
    <xf numFmtId="0" fontId="18" fillId="0" borderId="4" xfId="0" applyFont="1" applyBorder="1" applyAlignment="1">
      <alignment vertical="center"/>
    </xf>
    <xf numFmtId="0" fontId="17" fillId="0" borderId="4" xfId="0" applyFont="1" applyBorder="1"/>
    <xf numFmtId="3" fontId="16" fillId="0" borderId="5" xfId="0" applyNumberFormat="1" applyFont="1" applyBorder="1" applyAlignment="1">
      <alignment horizontal="right" vertical="center"/>
    </xf>
    <xf numFmtId="0" fontId="19" fillId="0" borderId="0" xfId="0" applyFont="1"/>
    <xf numFmtId="3" fontId="16" fillId="0" borderId="0" xfId="0" applyNumberFormat="1" applyFont="1" applyAlignment="1">
      <alignment horizontal="right" vertical="center"/>
    </xf>
    <xf numFmtId="0" fontId="16" fillId="0" borderId="0" xfId="0" applyFont="1" applyAlignment="1">
      <alignment horizontal="right" vertical="center"/>
    </xf>
    <xf numFmtId="0" fontId="16" fillId="0" borderId="4" xfId="0" applyFont="1" applyBorder="1" applyAlignment="1">
      <alignment vertical="center"/>
    </xf>
    <xf numFmtId="0" fontId="16" fillId="0" borderId="5" xfId="0" applyFont="1" applyBorder="1" applyAlignment="1">
      <alignment horizontal="right" vertical="center"/>
    </xf>
    <xf numFmtId="0" fontId="16" fillId="0" borderId="6" xfId="0" applyFont="1" applyBorder="1" applyAlignment="1">
      <alignment horizontal="right" vertical="center"/>
    </xf>
    <xf numFmtId="0" fontId="17" fillId="0" borderId="0" xfId="0" applyFont="1" applyAlignment="1">
      <alignment vertical="center"/>
    </xf>
    <xf numFmtId="0" fontId="20" fillId="0" borderId="0" xfId="0" applyFont="1" applyAlignment="1">
      <alignment vertical="center"/>
    </xf>
    <xf numFmtId="0" fontId="16" fillId="0" borderId="8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3" fontId="16" fillId="0" borderId="6" xfId="0" applyNumberFormat="1" applyFont="1" applyBorder="1" applyAlignment="1">
      <alignment horizontal="right" vertical="center"/>
    </xf>
    <xf numFmtId="0" fontId="16" fillId="0" borderId="4" xfId="0" applyFont="1" applyBorder="1" applyAlignment="1">
      <alignment horizontal="center" vertical="center"/>
    </xf>
    <xf numFmtId="14" fontId="16" fillId="0" borderId="0" xfId="0" applyNumberFormat="1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3" fontId="16" fillId="0" borderId="4" xfId="0" applyNumberFormat="1" applyFont="1" applyBorder="1" applyAlignment="1">
      <alignment horizontal="center" vertical="center"/>
    </xf>
    <xf numFmtId="0" fontId="16" fillId="0" borderId="7" xfId="0" applyFont="1" applyBorder="1" applyAlignment="1">
      <alignment vertical="center"/>
    </xf>
    <xf numFmtId="0" fontId="16" fillId="0" borderId="7" xfId="0" applyFont="1" applyBorder="1" applyAlignment="1">
      <alignment horizontal="right" vertical="center"/>
    </xf>
    <xf numFmtId="1" fontId="0" fillId="0" borderId="0" xfId="0" applyNumberFormat="1"/>
    <xf numFmtId="49" fontId="0" fillId="0" borderId="0" xfId="0" applyNumberFormat="1"/>
    <xf numFmtId="3" fontId="1" fillId="0" borderId="0" xfId="0" applyNumberFormat="1" applyFont="1"/>
    <xf numFmtId="49" fontId="0" fillId="0" borderId="0" xfId="0" applyNumberFormat="1" applyAlignment="1">
      <alignment wrapText="1"/>
    </xf>
    <xf numFmtId="0" fontId="0" fillId="0" borderId="0" xfId="0" applyAlignment="1">
      <alignment wrapText="1"/>
    </xf>
    <xf numFmtId="3" fontId="0" fillId="0" borderId="0" xfId="0" applyNumberFormat="1" applyAlignment="1">
      <alignment wrapText="1"/>
    </xf>
    <xf numFmtId="3" fontId="1" fillId="0" borderId="0" xfId="0" applyNumberFormat="1" applyFont="1" applyAlignment="1">
      <alignment wrapText="1"/>
    </xf>
    <xf numFmtId="3" fontId="0" fillId="0" borderId="16" xfId="0" applyNumberFormat="1" applyBorder="1"/>
    <xf numFmtId="3" fontId="1" fillId="0" borderId="16" xfId="0" applyNumberFormat="1" applyFont="1" applyBorder="1"/>
    <xf numFmtId="3" fontId="1" fillId="0" borderId="15" xfId="0" applyNumberFormat="1" applyFont="1" applyBorder="1"/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6" fillId="0" borderId="11" xfId="0" applyFont="1" applyBorder="1" applyAlignment="1">
      <alignment vertical="center"/>
    </xf>
    <xf numFmtId="0" fontId="16" fillId="0" borderId="0" xfId="0" applyFont="1" applyAlignment="1">
      <alignment vertical="center"/>
    </xf>
    <xf numFmtId="3" fontId="16" fillId="0" borderId="11" xfId="0" applyNumberFormat="1" applyFont="1" applyBorder="1" applyAlignment="1">
      <alignment horizontal="right" vertical="center"/>
    </xf>
    <xf numFmtId="3" fontId="16" fillId="0" borderId="0" xfId="0" applyNumberFormat="1" applyFont="1" applyAlignment="1">
      <alignment horizontal="right" vertical="center"/>
    </xf>
    <xf numFmtId="0" fontId="20" fillId="0" borderId="7" xfId="0" applyFont="1" applyBorder="1" applyAlignment="1">
      <alignment vertical="center"/>
    </xf>
    <xf numFmtId="16" fontId="16" fillId="0" borderId="11" xfId="0" applyNumberFormat="1" applyFont="1" applyBorder="1" applyAlignment="1">
      <alignment horizontal="center" vertical="center"/>
    </xf>
    <xf numFmtId="16" fontId="16" fillId="0" borderId="0" xfId="0" applyNumberFormat="1" applyFont="1" applyAlignment="1">
      <alignment horizontal="center" vertical="center"/>
    </xf>
    <xf numFmtId="3" fontId="16" fillId="0" borderId="12" xfId="0" applyNumberFormat="1" applyFont="1" applyBorder="1" applyAlignment="1">
      <alignment horizontal="right" vertical="center"/>
    </xf>
    <xf numFmtId="3" fontId="16" fillId="0" borderId="4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  <xf numFmtId="0" fontId="17" fillId="0" borderId="0" xfId="0" applyFont="1"/>
    <xf numFmtId="0" fontId="17" fillId="0" borderId="10" xfId="0" applyFont="1" applyBorder="1" applyAlignment="1">
      <alignment vertical="center"/>
    </xf>
    <xf numFmtId="0" fontId="17" fillId="0" borderId="4" xfId="0" applyFont="1" applyBorder="1" applyAlignment="1">
      <alignment vertical="center"/>
    </xf>
    <xf numFmtId="16" fontId="16" fillId="0" borderId="9" xfId="0" applyNumberFormat="1" applyFont="1" applyBorder="1" applyAlignment="1">
      <alignment horizontal="right" vertical="center"/>
    </xf>
    <xf numFmtId="0" fontId="6" fillId="0" borderId="7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" fillId="0" borderId="0" xfId="0" applyFont="1"/>
    <xf numFmtId="0" fontId="0" fillId="0" borderId="0" xfId="0"/>
    <xf numFmtId="0" fontId="1" fillId="0" borderId="7" xfId="0" applyFont="1" applyBorder="1" applyAlignment="1">
      <alignment horizontal="center"/>
    </xf>
    <xf numFmtId="0" fontId="6" fillId="0" borderId="7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965681-880B-44A3-AD0C-B3E202D2AD38}">
  <dimension ref="A1:I20"/>
  <sheetViews>
    <sheetView workbookViewId="0">
      <selection sqref="A1:I23"/>
    </sheetView>
  </sheetViews>
  <sheetFormatPr defaultRowHeight="15" x14ac:dyDescent="0.2"/>
  <cols>
    <col min="1" max="2" width="20.6640625" bestFit="1" customWidth="1"/>
    <col min="3" max="3" width="39.5546875" bestFit="1" customWidth="1"/>
    <col min="4" max="4" width="13.6640625" customWidth="1"/>
    <col min="5" max="5" width="3.33203125" customWidth="1"/>
    <col min="6" max="6" width="20.6640625" bestFit="1" customWidth="1"/>
    <col min="7" max="7" width="28.77734375" customWidth="1"/>
  </cols>
  <sheetData>
    <row r="1" spans="1:9" ht="15.75" x14ac:dyDescent="0.25">
      <c r="A1" s="110" t="s">
        <v>44</v>
      </c>
      <c r="B1" s="110"/>
      <c r="C1" s="110"/>
      <c r="D1" s="110"/>
      <c r="E1" s="110"/>
    </row>
    <row r="4" spans="1:9" x14ac:dyDescent="0.2">
      <c r="A4" t="s">
        <v>52</v>
      </c>
      <c r="B4" t="s">
        <v>46</v>
      </c>
      <c r="F4" t="s">
        <v>45</v>
      </c>
      <c r="G4" t="s">
        <v>46</v>
      </c>
    </row>
    <row r="5" spans="1:9" x14ac:dyDescent="0.2">
      <c r="B5" t="s">
        <v>47</v>
      </c>
      <c r="C5" t="s">
        <v>48</v>
      </c>
      <c r="D5" t="s">
        <v>49</v>
      </c>
      <c r="G5" t="s">
        <v>47</v>
      </c>
      <c r="H5" t="s">
        <v>48</v>
      </c>
      <c r="I5" t="s">
        <v>49</v>
      </c>
    </row>
    <row r="6" spans="1:9" s="2" customFormat="1" x14ac:dyDescent="0.2">
      <c r="B6" s="2" t="s">
        <v>1</v>
      </c>
      <c r="C6" s="2" t="s">
        <v>1</v>
      </c>
      <c r="D6" s="2" t="s">
        <v>1</v>
      </c>
      <c r="G6" s="2" t="s">
        <v>1</v>
      </c>
      <c r="H6" s="2" t="s">
        <v>1</v>
      </c>
      <c r="I6" s="2" t="s">
        <v>1</v>
      </c>
    </row>
    <row r="7" spans="1:9" x14ac:dyDescent="0.2">
      <c r="B7" s="1"/>
      <c r="F7" t="s">
        <v>50</v>
      </c>
      <c r="G7" s="1">
        <v>13170</v>
      </c>
      <c r="H7" s="1">
        <v>11970</v>
      </c>
      <c r="I7" s="1">
        <v>1200</v>
      </c>
    </row>
    <row r="8" spans="1:9" x14ac:dyDescent="0.2">
      <c r="B8" s="100"/>
      <c r="C8" s="100"/>
      <c r="D8" s="100"/>
      <c r="F8">
        <v>1</v>
      </c>
    </row>
    <row r="9" spans="1:9" x14ac:dyDescent="0.2">
      <c r="B9" s="100"/>
      <c r="C9" s="100"/>
      <c r="D9" s="100"/>
    </row>
    <row r="10" spans="1:9" x14ac:dyDescent="0.2">
      <c r="B10" s="100"/>
      <c r="C10" s="100"/>
      <c r="D10" s="100"/>
      <c r="F10">
        <v>2</v>
      </c>
    </row>
    <row r="11" spans="1:9" x14ac:dyDescent="0.2">
      <c r="B11" s="100"/>
      <c r="C11" s="100"/>
      <c r="D11" s="100"/>
    </row>
    <row r="12" spans="1:9" x14ac:dyDescent="0.2">
      <c r="B12" s="100"/>
      <c r="C12" s="100"/>
      <c r="D12" s="100"/>
      <c r="F12">
        <v>3</v>
      </c>
    </row>
    <row r="13" spans="1:9" x14ac:dyDescent="0.2">
      <c r="B13" s="100"/>
      <c r="C13" s="100"/>
      <c r="D13" s="100"/>
    </row>
    <row r="14" spans="1:9" x14ac:dyDescent="0.2">
      <c r="B14" s="100"/>
      <c r="C14" s="100"/>
      <c r="D14" s="100"/>
      <c r="F14">
        <v>4</v>
      </c>
    </row>
    <row r="15" spans="1:9" x14ac:dyDescent="0.2">
      <c r="B15" s="100"/>
      <c r="C15" s="100"/>
      <c r="D15" s="100"/>
    </row>
    <row r="16" spans="1:9" x14ac:dyDescent="0.2">
      <c r="B16" s="100"/>
      <c r="C16" s="100"/>
      <c r="D16" s="100"/>
    </row>
    <row r="17" spans="1:6" x14ac:dyDescent="0.2">
      <c r="B17" s="100"/>
      <c r="C17" s="100"/>
      <c r="D17" s="100"/>
    </row>
    <row r="20" spans="1:6" x14ac:dyDescent="0.2">
      <c r="A20" t="s">
        <v>51</v>
      </c>
      <c r="F20" t="s">
        <v>51</v>
      </c>
    </row>
  </sheetData>
  <mergeCells count="1">
    <mergeCell ref="A1:E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D274C1-EA12-4365-83EA-61E7B4999D72}">
  <dimension ref="A1:K25"/>
  <sheetViews>
    <sheetView topLeftCell="A4" workbookViewId="0">
      <selection activeCell="A26" sqref="A26"/>
    </sheetView>
  </sheetViews>
  <sheetFormatPr defaultRowHeight="15" x14ac:dyDescent="0.2"/>
  <cols>
    <col min="1" max="1" width="35.77734375" bestFit="1" customWidth="1"/>
    <col min="2" max="2" width="9.5546875" customWidth="1"/>
    <col min="6" max="6" width="25.6640625" customWidth="1"/>
    <col min="7" max="7" width="11.77734375" customWidth="1"/>
  </cols>
  <sheetData>
    <row r="1" spans="1:9" ht="15.75" x14ac:dyDescent="0.25">
      <c r="A1" s="110" t="s">
        <v>100</v>
      </c>
      <c r="B1" s="110"/>
      <c r="C1" s="110"/>
      <c r="D1" s="110"/>
      <c r="E1" s="110"/>
      <c r="F1" s="110"/>
      <c r="G1" s="110"/>
      <c r="H1" s="110"/>
    </row>
    <row r="3" spans="1:9" x14ac:dyDescent="0.2">
      <c r="A3" t="s">
        <v>52</v>
      </c>
      <c r="B3" t="s">
        <v>46</v>
      </c>
      <c r="F3" t="s">
        <v>45</v>
      </c>
      <c r="G3" t="s">
        <v>46</v>
      </c>
    </row>
    <row r="4" spans="1:9" x14ac:dyDescent="0.2">
      <c r="B4" t="s">
        <v>47</v>
      </c>
      <c r="C4" t="s">
        <v>48</v>
      </c>
      <c r="D4" t="s">
        <v>49</v>
      </c>
      <c r="G4" t="s">
        <v>47</v>
      </c>
      <c r="H4" t="s">
        <v>48</v>
      </c>
      <c r="I4" t="s">
        <v>49</v>
      </c>
    </row>
    <row r="5" spans="1:9" x14ac:dyDescent="0.2">
      <c r="A5" s="2"/>
      <c r="B5" s="2" t="s">
        <v>1</v>
      </c>
      <c r="C5" s="2" t="s">
        <v>1</v>
      </c>
      <c r="D5" s="2" t="s">
        <v>1</v>
      </c>
      <c r="E5" s="2"/>
      <c r="F5" s="2"/>
      <c r="G5" s="2" t="s">
        <v>1</v>
      </c>
      <c r="H5" s="2" t="s">
        <v>1</v>
      </c>
      <c r="I5" s="2" t="s">
        <v>1</v>
      </c>
    </row>
    <row r="6" spans="1:9" ht="15.75" x14ac:dyDescent="0.25">
      <c r="A6" t="s">
        <v>101</v>
      </c>
      <c r="B6" s="1">
        <v>12000</v>
      </c>
      <c r="C6" s="1">
        <v>12000</v>
      </c>
      <c r="D6" s="1">
        <v>0</v>
      </c>
      <c r="F6" t="s">
        <v>50</v>
      </c>
      <c r="G6" s="102">
        <f>B11</f>
        <v>13170</v>
      </c>
      <c r="H6" s="102">
        <f>C11</f>
        <v>11970</v>
      </c>
      <c r="I6" s="102">
        <f>D11</f>
        <v>1200</v>
      </c>
    </row>
    <row r="7" spans="1:9" x14ac:dyDescent="0.2">
      <c r="A7" s="101" t="s">
        <v>103</v>
      </c>
      <c r="B7" s="1">
        <f>B6+370 -370</f>
        <v>12000</v>
      </c>
      <c r="C7" s="1">
        <f>B7</f>
        <v>12000</v>
      </c>
      <c r="D7" s="1">
        <v>0</v>
      </c>
      <c r="F7" s="101" t="s">
        <v>107</v>
      </c>
      <c r="G7" s="1">
        <f>G6-300</f>
        <v>12870</v>
      </c>
      <c r="H7" s="1">
        <f>H6</f>
        <v>11970</v>
      </c>
      <c r="I7" s="1">
        <f>I6-300</f>
        <v>900</v>
      </c>
    </row>
    <row r="8" spans="1:9" x14ac:dyDescent="0.2">
      <c r="A8" s="101" t="s">
        <v>102</v>
      </c>
      <c r="B8" s="1">
        <f>B7+600-600</f>
        <v>12000</v>
      </c>
      <c r="C8" s="1">
        <f>B8</f>
        <v>12000</v>
      </c>
      <c r="D8" s="1">
        <v>0</v>
      </c>
      <c r="F8" s="101"/>
    </row>
    <row r="9" spans="1:9" x14ac:dyDescent="0.2">
      <c r="A9" s="101" t="s">
        <v>104</v>
      </c>
      <c r="B9" s="1">
        <f>B8+475-475</f>
        <v>12000</v>
      </c>
      <c r="C9" s="1">
        <f>B9</f>
        <v>12000</v>
      </c>
      <c r="D9" s="1">
        <v>0</v>
      </c>
      <c r="F9" s="101" t="s">
        <v>108</v>
      </c>
      <c r="G9" s="1">
        <f>G7-400</f>
        <v>12470</v>
      </c>
      <c r="H9" s="1">
        <f>H7-400</f>
        <v>11570</v>
      </c>
      <c r="I9" s="1">
        <f>I7</f>
        <v>900</v>
      </c>
    </row>
    <row r="10" spans="1:9" x14ac:dyDescent="0.2">
      <c r="A10" s="101" t="s">
        <v>105</v>
      </c>
      <c r="B10" s="1">
        <f>B9+1200</f>
        <v>13200</v>
      </c>
      <c r="C10" s="1">
        <f>C9</f>
        <v>12000</v>
      </c>
      <c r="D10" s="1">
        <v>1200</v>
      </c>
      <c r="F10" s="101"/>
    </row>
    <row r="11" spans="1:9" x14ac:dyDescent="0.2">
      <c r="A11" s="101" t="s">
        <v>106</v>
      </c>
      <c r="B11" s="1">
        <f>B10-30</f>
        <v>13170</v>
      </c>
      <c r="C11" s="1">
        <f>C10-30</f>
        <v>11970</v>
      </c>
      <c r="D11" s="1">
        <v>1200</v>
      </c>
      <c r="F11" s="101" t="s">
        <v>109</v>
      </c>
      <c r="G11" s="1">
        <f>G9-120</f>
        <v>12350</v>
      </c>
      <c r="H11" s="1">
        <f>H9-120</f>
        <v>11450</v>
      </c>
      <c r="I11" s="1">
        <f>I9</f>
        <v>900</v>
      </c>
    </row>
    <row r="12" spans="1:9" x14ac:dyDescent="0.2">
      <c r="A12" s="101"/>
      <c r="B12" s="1"/>
      <c r="C12" s="1"/>
      <c r="D12" s="1"/>
      <c r="F12" s="101"/>
    </row>
    <row r="13" spans="1:9" ht="30.75" x14ac:dyDescent="0.25">
      <c r="A13" s="4" t="s">
        <v>51</v>
      </c>
      <c r="B13" s="102">
        <v>13170</v>
      </c>
      <c r="C13" s="102">
        <v>11970</v>
      </c>
      <c r="D13" s="102">
        <v>1200</v>
      </c>
      <c r="F13" s="103" t="s">
        <v>110</v>
      </c>
      <c r="G13" s="105">
        <f>(G11+1400+1400)-1800</f>
        <v>13350</v>
      </c>
      <c r="H13">
        <f>11450+2800-1800</f>
        <v>12450</v>
      </c>
      <c r="I13" s="1">
        <f>I11</f>
        <v>900</v>
      </c>
    </row>
    <row r="14" spans="1:9" ht="30" x14ac:dyDescent="0.2">
      <c r="A14" s="101"/>
      <c r="B14" s="1"/>
      <c r="C14" s="1"/>
      <c r="D14" s="1"/>
      <c r="F14" s="103" t="s">
        <v>111</v>
      </c>
    </row>
    <row r="15" spans="1:9" x14ac:dyDescent="0.2">
      <c r="A15" s="101"/>
      <c r="B15" s="1"/>
      <c r="C15" s="1"/>
      <c r="D15" s="1"/>
      <c r="F15" s="104"/>
    </row>
    <row r="16" spans="1:9" ht="15.75" x14ac:dyDescent="0.25">
      <c r="A16" s="101"/>
      <c r="B16" s="1"/>
      <c r="C16" s="1"/>
      <c r="D16" s="1"/>
      <c r="F16" s="4" t="s">
        <v>51</v>
      </c>
      <c r="G16" s="106">
        <v>13350</v>
      </c>
      <c r="H16" s="102">
        <v>12450</v>
      </c>
      <c r="I16" s="102">
        <v>900</v>
      </c>
    </row>
    <row r="17" spans="1:11" x14ac:dyDescent="0.2">
      <c r="A17" s="101"/>
      <c r="B17" s="1"/>
      <c r="C17" s="1"/>
      <c r="D17" s="1"/>
      <c r="F17" s="101"/>
    </row>
    <row r="19" spans="1:11" ht="15.75" x14ac:dyDescent="0.25">
      <c r="F19" s="4" t="s">
        <v>114</v>
      </c>
      <c r="G19" t="s">
        <v>34</v>
      </c>
      <c r="H19" s="1">
        <v>2800</v>
      </c>
    </row>
    <row r="20" spans="1:11" x14ac:dyDescent="0.2">
      <c r="G20" t="s">
        <v>113</v>
      </c>
      <c r="H20" s="107">
        <v>1800</v>
      </c>
    </row>
    <row r="21" spans="1:11" ht="15.75" x14ac:dyDescent="0.25">
      <c r="B21" s="1"/>
      <c r="C21" s="1"/>
      <c r="D21" s="1"/>
      <c r="G21" t="s">
        <v>112</v>
      </c>
      <c r="H21" s="108">
        <f>H19-H20</f>
        <v>1000</v>
      </c>
    </row>
    <row r="23" spans="1:11" ht="15.75" x14ac:dyDescent="0.25">
      <c r="F23" s="4" t="s">
        <v>115</v>
      </c>
      <c r="G23" t="s">
        <v>112</v>
      </c>
      <c r="H23" s="1">
        <f>H21</f>
        <v>1000</v>
      </c>
      <c r="I23" s="111" t="s">
        <v>118</v>
      </c>
      <c r="J23" s="111"/>
    </row>
    <row r="24" spans="1:11" x14ac:dyDescent="0.2">
      <c r="G24" t="s">
        <v>116</v>
      </c>
      <c r="H24">
        <v>520</v>
      </c>
      <c r="I24" s="111" t="s">
        <v>117</v>
      </c>
      <c r="J24" s="111"/>
      <c r="K24" s="111"/>
    </row>
    <row r="25" spans="1:11" ht="15.75" x14ac:dyDescent="0.25">
      <c r="H25" s="109">
        <f>H23-H24</f>
        <v>480</v>
      </c>
    </row>
  </sheetData>
  <mergeCells count="3">
    <mergeCell ref="A1:H1"/>
    <mergeCell ref="I24:K24"/>
    <mergeCell ref="I23:J23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017831-D917-4752-BDD4-C130FDB56D10}">
  <dimension ref="A1:S86"/>
  <sheetViews>
    <sheetView topLeftCell="A3" workbookViewId="0">
      <selection activeCell="A4" sqref="A4:F4"/>
    </sheetView>
  </sheetViews>
  <sheetFormatPr defaultRowHeight="15" x14ac:dyDescent="0.2"/>
  <cols>
    <col min="7" max="7" width="12.109375" bestFit="1" customWidth="1"/>
    <col min="14" max="14" width="15.33203125" bestFit="1" customWidth="1"/>
  </cols>
  <sheetData>
    <row r="1" spans="1:19" x14ac:dyDescent="0.2">
      <c r="A1" s="112" t="s">
        <v>119</v>
      </c>
      <c r="B1" s="112"/>
      <c r="C1" s="112"/>
      <c r="D1" s="112"/>
      <c r="E1" s="112"/>
      <c r="F1" s="112"/>
      <c r="G1" s="112"/>
    </row>
    <row r="4" spans="1:19" ht="15.75" x14ac:dyDescent="0.25">
      <c r="A4" s="113" t="s">
        <v>120</v>
      </c>
      <c r="B4" s="113"/>
      <c r="C4" s="113"/>
      <c r="D4" s="113"/>
      <c r="E4" s="113"/>
      <c r="F4" s="113"/>
    </row>
    <row r="6" spans="1:19" ht="15.75" x14ac:dyDescent="0.25">
      <c r="N6" s="113"/>
      <c r="O6" s="113"/>
      <c r="P6" s="4" t="s">
        <v>28</v>
      </c>
    </row>
    <row r="7" spans="1:19" ht="15.75" x14ac:dyDescent="0.25">
      <c r="G7" s="113" t="s">
        <v>43</v>
      </c>
      <c r="H7" s="113"/>
      <c r="I7" s="113"/>
    </row>
    <row r="8" spans="1:19" ht="15.75" x14ac:dyDescent="0.25">
      <c r="G8" t="s">
        <v>0</v>
      </c>
      <c r="H8" t="s">
        <v>1</v>
      </c>
      <c r="I8" t="s">
        <v>1</v>
      </c>
      <c r="N8" s="3"/>
      <c r="O8" s="3"/>
      <c r="P8" s="113" t="s">
        <v>2</v>
      </c>
      <c r="Q8" s="113"/>
    </row>
    <row r="9" spans="1:19" x14ac:dyDescent="0.2">
      <c r="G9" t="s">
        <v>2</v>
      </c>
      <c r="I9" s="1">
        <v>16000</v>
      </c>
      <c r="O9" t="s">
        <v>1</v>
      </c>
      <c r="S9" t="s">
        <v>1</v>
      </c>
    </row>
    <row r="10" spans="1:19" x14ac:dyDescent="0.2">
      <c r="G10" t="s">
        <v>3</v>
      </c>
      <c r="H10" s="1">
        <v>11500</v>
      </c>
      <c r="P10">
        <v>1</v>
      </c>
      <c r="Q10" t="s">
        <v>7</v>
      </c>
      <c r="R10" t="s">
        <v>25</v>
      </c>
      <c r="S10" s="1"/>
    </row>
    <row r="11" spans="1:19" x14ac:dyDescent="0.2">
      <c r="G11" t="s">
        <v>4</v>
      </c>
      <c r="H11" s="1">
        <v>5362</v>
      </c>
      <c r="L11">
        <v>31</v>
      </c>
      <c r="M11" t="s">
        <v>7</v>
      </c>
      <c r="N11" t="s">
        <v>26</v>
      </c>
      <c r="O11" s="1"/>
      <c r="P11">
        <v>6</v>
      </c>
      <c r="Q11" t="s">
        <v>7</v>
      </c>
      <c r="R11" t="s">
        <v>4</v>
      </c>
      <c r="S11" s="1"/>
    </row>
    <row r="12" spans="1:19" ht="15.75" thickBot="1" x14ac:dyDescent="0.25">
      <c r="G12" t="s">
        <v>5</v>
      </c>
      <c r="H12" s="1">
        <v>2852</v>
      </c>
      <c r="O12" s="6"/>
      <c r="S12" s="6"/>
    </row>
    <row r="13" spans="1:19" ht="15.75" thickTop="1" x14ac:dyDescent="0.2">
      <c r="G13" t="s">
        <v>6</v>
      </c>
      <c r="I13" s="1">
        <v>3714</v>
      </c>
      <c r="P13">
        <v>1</v>
      </c>
      <c r="Q13" t="s">
        <v>27</v>
      </c>
      <c r="R13" t="s">
        <v>25</v>
      </c>
      <c r="S13" s="1"/>
    </row>
    <row r="15" spans="1:19" ht="15.75" x14ac:dyDescent="0.25">
      <c r="A15" t="s">
        <v>24</v>
      </c>
      <c r="B15" t="s">
        <v>8</v>
      </c>
      <c r="N15" s="3"/>
      <c r="O15" s="3"/>
      <c r="P15" s="113" t="s">
        <v>3</v>
      </c>
      <c r="Q15" s="112"/>
    </row>
    <row r="16" spans="1:19" x14ac:dyDescent="0.2">
      <c r="A16">
        <v>240</v>
      </c>
      <c r="B16" t="s">
        <v>9</v>
      </c>
      <c r="O16" t="s">
        <v>1</v>
      </c>
      <c r="S16" t="s">
        <v>1</v>
      </c>
    </row>
    <row r="17" spans="1:19" x14ac:dyDescent="0.2">
      <c r="A17">
        <v>1400</v>
      </c>
      <c r="B17" t="s">
        <v>10</v>
      </c>
      <c r="L17">
        <v>1</v>
      </c>
      <c r="N17" t="s">
        <v>25</v>
      </c>
      <c r="O17" s="1"/>
      <c r="P17">
        <v>31</v>
      </c>
      <c r="Q17" t="s">
        <v>7</v>
      </c>
      <c r="R17" t="s">
        <v>26</v>
      </c>
      <c r="S17" s="1"/>
    </row>
    <row r="18" spans="1:19" x14ac:dyDescent="0.2">
      <c r="A18">
        <v>267</v>
      </c>
      <c r="B18" t="s">
        <v>11</v>
      </c>
      <c r="L18">
        <v>18</v>
      </c>
      <c r="N18" t="s">
        <v>4</v>
      </c>
      <c r="O18" s="1"/>
    </row>
    <row r="19" spans="1:19" ht="15.75" thickBot="1" x14ac:dyDescent="0.25">
      <c r="A19" s="1">
        <v>30000</v>
      </c>
      <c r="B19" t="s">
        <v>12</v>
      </c>
      <c r="O19" s="6"/>
      <c r="S19" s="6"/>
    </row>
    <row r="20" spans="1:19" ht="15.75" thickTop="1" x14ac:dyDescent="0.2">
      <c r="A20">
        <v>680</v>
      </c>
      <c r="B20" t="s">
        <v>13</v>
      </c>
      <c r="L20">
        <v>1</v>
      </c>
      <c r="N20" t="s">
        <v>25</v>
      </c>
      <c r="O20" s="1"/>
    </row>
    <row r="21" spans="1:19" x14ac:dyDescent="0.2">
      <c r="A21" s="1">
        <v>4000</v>
      </c>
      <c r="B21" t="s">
        <v>14</v>
      </c>
    </row>
    <row r="22" spans="1:19" ht="15.75" x14ac:dyDescent="0.25">
      <c r="A22">
        <v>846</v>
      </c>
      <c r="B22" t="s">
        <v>9</v>
      </c>
      <c r="L22" t="s">
        <v>4</v>
      </c>
      <c r="P22" s="113" t="s">
        <v>4</v>
      </c>
      <c r="Q22" s="112"/>
    </row>
    <row r="23" spans="1:19" x14ac:dyDescent="0.2">
      <c r="A23">
        <v>455</v>
      </c>
      <c r="B23" t="s">
        <v>15</v>
      </c>
      <c r="O23" t="s">
        <v>1</v>
      </c>
      <c r="S23" t="s">
        <v>1</v>
      </c>
    </row>
    <row r="24" spans="1:19" x14ac:dyDescent="0.2">
      <c r="A24">
        <v>170</v>
      </c>
      <c r="B24" t="s">
        <v>16</v>
      </c>
      <c r="N24" t="s">
        <v>25</v>
      </c>
      <c r="O24" s="1"/>
      <c r="R24" t="s">
        <v>6</v>
      </c>
      <c r="S24" s="1"/>
    </row>
    <row r="25" spans="1:19" x14ac:dyDescent="0.2">
      <c r="A25">
        <v>700</v>
      </c>
      <c r="B25" t="s">
        <v>17</v>
      </c>
      <c r="N25" t="s">
        <v>29</v>
      </c>
      <c r="R25" t="s">
        <v>30</v>
      </c>
    </row>
    <row r="26" spans="1:19" x14ac:dyDescent="0.2">
      <c r="A26" s="1">
        <v>2007</v>
      </c>
      <c r="B26" t="s">
        <v>18</v>
      </c>
      <c r="N26" t="s">
        <v>31</v>
      </c>
      <c r="O26" s="1"/>
      <c r="R26" t="s">
        <v>3</v>
      </c>
      <c r="S26" s="1"/>
    </row>
    <row r="27" spans="1:19" x14ac:dyDescent="0.2">
      <c r="A27" s="1">
        <v>1500</v>
      </c>
      <c r="B27" t="s">
        <v>19</v>
      </c>
      <c r="R27" t="s">
        <v>32</v>
      </c>
      <c r="S27" s="1"/>
    </row>
    <row r="28" spans="1:19" x14ac:dyDescent="0.2">
      <c r="A28" s="1">
        <v>25000</v>
      </c>
      <c r="B28" t="s">
        <v>20</v>
      </c>
      <c r="N28" t="s">
        <v>29</v>
      </c>
      <c r="R28" t="s">
        <v>33</v>
      </c>
    </row>
    <row r="29" spans="1:19" x14ac:dyDescent="0.2">
      <c r="A29">
        <v>500</v>
      </c>
      <c r="B29" t="s">
        <v>21</v>
      </c>
      <c r="N29" t="s">
        <v>34</v>
      </c>
      <c r="R29" t="s">
        <v>6</v>
      </c>
      <c r="S29" s="1"/>
    </row>
    <row r="30" spans="1:19" x14ac:dyDescent="0.2">
      <c r="A30">
        <v>986</v>
      </c>
      <c r="B30" t="s">
        <v>22</v>
      </c>
      <c r="N30" t="s">
        <v>29</v>
      </c>
      <c r="O30" s="1"/>
      <c r="R30" t="s">
        <v>26</v>
      </c>
      <c r="S30" s="1"/>
    </row>
    <row r="31" spans="1:19" ht="15.75" thickBot="1" x14ac:dyDescent="0.25">
      <c r="A31">
        <v>545</v>
      </c>
      <c r="B31" t="s">
        <v>22</v>
      </c>
      <c r="O31" s="6"/>
      <c r="S31" s="6"/>
    </row>
    <row r="32" spans="1:19" ht="15.75" thickTop="1" x14ac:dyDescent="0.2">
      <c r="A32" s="1">
        <v>1900</v>
      </c>
      <c r="B32" t="s">
        <v>23</v>
      </c>
      <c r="L32">
        <v>1</v>
      </c>
      <c r="M32" t="s">
        <v>27</v>
      </c>
      <c r="N32" t="s">
        <v>25</v>
      </c>
      <c r="O32" s="1"/>
    </row>
    <row r="33" spans="1:19" x14ac:dyDescent="0.2">
      <c r="A33">
        <v>885</v>
      </c>
      <c r="B33" t="s">
        <v>22</v>
      </c>
    </row>
    <row r="34" spans="1:19" ht="15.75" x14ac:dyDescent="0.25">
      <c r="P34" s="113" t="s">
        <v>29</v>
      </c>
      <c r="Q34" s="113"/>
    </row>
    <row r="35" spans="1:19" x14ac:dyDescent="0.2">
      <c r="O35" t="s">
        <v>1</v>
      </c>
      <c r="S35" t="s">
        <v>1</v>
      </c>
    </row>
    <row r="36" spans="1:19" ht="15.75" x14ac:dyDescent="0.25">
      <c r="D36" s="3" t="s">
        <v>42</v>
      </c>
      <c r="N36" t="s">
        <v>25</v>
      </c>
      <c r="O36" s="1"/>
      <c r="R36" t="s">
        <v>4</v>
      </c>
    </row>
    <row r="37" spans="1:19" x14ac:dyDescent="0.2">
      <c r="C37" t="s">
        <v>0</v>
      </c>
      <c r="D37" t="s">
        <v>38</v>
      </c>
      <c r="E37" t="s">
        <v>39</v>
      </c>
      <c r="N37" t="s">
        <v>34</v>
      </c>
    </row>
    <row r="38" spans="1:19" x14ac:dyDescent="0.2">
      <c r="D38" t="s">
        <v>1</v>
      </c>
      <c r="E38" t="s">
        <v>1</v>
      </c>
      <c r="N38" t="s">
        <v>34</v>
      </c>
      <c r="R38" t="s">
        <v>4</v>
      </c>
    </row>
    <row r="39" spans="1:19" x14ac:dyDescent="0.2">
      <c r="C39" t="s">
        <v>2</v>
      </c>
      <c r="E39" s="1">
        <v>46000</v>
      </c>
      <c r="N39" t="s">
        <v>34</v>
      </c>
      <c r="R39" t="s">
        <v>4</v>
      </c>
      <c r="S39" s="1"/>
    </row>
    <row r="40" spans="1:19" x14ac:dyDescent="0.2">
      <c r="C40" t="s">
        <v>40</v>
      </c>
      <c r="D40" s="1">
        <v>13000</v>
      </c>
      <c r="N40" t="s">
        <v>34</v>
      </c>
    </row>
    <row r="41" spans="1:19" x14ac:dyDescent="0.2">
      <c r="C41" t="s">
        <v>4</v>
      </c>
      <c r="D41" s="1">
        <v>7930</v>
      </c>
      <c r="N41" t="s">
        <v>34</v>
      </c>
      <c r="R41" t="s">
        <v>26</v>
      </c>
      <c r="S41" s="1"/>
    </row>
    <row r="42" spans="1:19" ht="15.75" thickBot="1" x14ac:dyDescent="0.25">
      <c r="C42" t="s">
        <v>29</v>
      </c>
      <c r="D42" s="1">
        <v>3045</v>
      </c>
      <c r="O42" s="6"/>
      <c r="S42" s="6"/>
    </row>
    <row r="43" spans="1:19" ht="15.75" thickTop="1" x14ac:dyDescent="0.2">
      <c r="C43" t="s">
        <v>6</v>
      </c>
      <c r="E43" s="1">
        <v>4147</v>
      </c>
      <c r="L43">
        <v>1</v>
      </c>
      <c r="N43" t="s">
        <v>25</v>
      </c>
      <c r="O43" s="1"/>
    </row>
    <row r="44" spans="1:19" ht="15.75" x14ac:dyDescent="0.25">
      <c r="C44" t="s">
        <v>34</v>
      </c>
      <c r="E44" s="1">
        <v>3741</v>
      </c>
      <c r="P44" s="113" t="s">
        <v>6</v>
      </c>
      <c r="Q44" s="112"/>
    </row>
    <row r="45" spans="1:19" x14ac:dyDescent="0.2">
      <c r="C45" t="s">
        <v>30</v>
      </c>
      <c r="D45" s="1">
        <v>4680</v>
      </c>
      <c r="O45" t="s">
        <v>1</v>
      </c>
      <c r="S45" t="s">
        <v>1</v>
      </c>
    </row>
    <row r="46" spans="1:19" x14ac:dyDescent="0.2">
      <c r="C46" t="s">
        <v>35</v>
      </c>
      <c r="E46">
        <v>267</v>
      </c>
      <c r="N46" t="s">
        <v>4</v>
      </c>
      <c r="O46" s="1"/>
      <c r="R46" t="s">
        <v>25</v>
      </c>
      <c r="S46" s="1"/>
    </row>
    <row r="47" spans="1:19" x14ac:dyDescent="0.2">
      <c r="C47" t="s">
        <v>33</v>
      </c>
      <c r="D47">
        <v>500</v>
      </c>
      <c r="N47" t="s">
        <v>35</v>
      </c>
      <c r="R47" t="s">
        <v>30</v>
      </c>
      <c r="S47" s="1"/>
    </row>
    <row r="48" spans="1:19" x14ac:dyDescent="0.2">
      <c r="C48" t="s">
        <v>32</v>
      </c>
      <c r="D48" s="1">
        <v>25000</v>
      </c>
      <c r="N48" t="s">
        <v>4</v>
      </c>
      <c r="O48" s="1"/>
    </row>
    <row r="49" spans="3:19" x14ac:dyDescent="0.2">
      <c r="C49" t="s">
        <v>41</v>
      </c>
      <c r="D49" s="1">
        <v>54155</v>
      </c>
      <c r="E49" s="1">
        <v>54155</v>
      </c>
      <c r="N49" t="s">
        <v>26</v>
      </c>
      <c r="O49" s="1"/>
    </row>
    <row r="50" spans="3:19" ht="15.75" thickBot="1" x14ac:dyDescent="0.25">
      <c r="O50" s="6"/>
      <c r="S50" s="6"/>
    </row>
    <row r="51" spans="3:19" ht="15.75" thickTop="1" x14ac:dyDescent="0.2">
      <c r="R51" t="s">
        <v>25</v>
      </c>
      <c r="S51" s="1"/>
    </row>
    <row r="52" spans="3:19" ht="15.75" x14ac:dyDescent="0.25">
      <c r="O52" t="s">
        <v>1</v>
      </c>
      <c r="P52" s="113" t="s">
        <v>34</v>
      </c>
      <c r="Q52" s="112"/>
      <c r="S52" t="s">
        <v>1</v>
      </c>
    </row>
    <row r="53" spans="3:19" x14ac:dyDescent="0.2">
      <c r="P53">
        <v>11</v>
      </c>
      <c r="R53" t="s">
        <v>4</v>
      </c>
    </row>
    <row r="54" spans="3:19" x14ac:dyDescent="0.2">
      <c r="P54">
        <v>14</v>
      </c>
      <c r="R54" t="s">
        <v>29</v>
      </c>
    </row>
    <row r="55" spans="3:19" x14ac:dyDescent="0.2">
      <c r="P55">
        <v>15</v>
      </c>
      <c r="R55" t="s">
        <v>29</v>
      </c>
    </row>
    <row r="56" spans="3:19" x14ac:dyDescent="0.2">
      <c r="P56">
        <v>25</v>
      </c>
      <c r="R56" t="s">
        <v>29</v>
      </c>
    </row>
    <row r="57" spans="3:19" x14ac:dyDescent="0.2">
      <c r="P57">
        <v>28</v>
      </c>
      <c r="R57" t="s">
        <v>29</v>
      </c>
    </row>
    <row r="58" spans="3:19" x14ac:dyDescent="0.2">
      <c r="L58">
        <v>31</v>
      </c>
      <c r="M58" t="s">
        <v>7</v>
      </c>
      <c r="N58" t="s">
        <v>26</v>
      </c>
      <c r="O58" s="1"/>
      <c r="P58">
        <v>31</v>
      </c>
      <c r="R58" t="s">
        <v>29</v>
      </c>
    </row>
    <row r="59" spans="3:19" ht="15.75" thickBot="1" x14ac:dyDescent="0.25">
      <c r="O59" s="6"/>
      <c r="S59" s="6"/>
    </row>
    <row r="60" spans="3:19" ht="15.75" thickTop="1" x14ac:dyDescent="0.2">
      <c r="P60">
        <v>1</v>
      </c>
      <c r="R60" t="s">
        <v>25</v>
      </c>
      <c r="S60" s="1"/>
    </row>
    <row r="62" spans="3:19" ht="15.75" x14ac:dyDescent="0.25">
      <c r="P62" s="113" t="s">
        <v>30</v>
      </c>
      <c r="Q62" s="112"/>
    </row>
    <row r="63" spans="3:19" x14ac:dyDescent="0.2">
      <c r="O63" t="s">
        <v>1</v>
      </c>
      <c r="S63" t="s">
        <v>1</v>
      </c>
    </row>
    <row r="64" spans="3:19" x14ac:dyDescent="0.2">
      <c r="L64">
        <v>9</v>
      </c>
      <c r="M64" t="s">
        <v>7</v>
      </c>
      <c r="N64" t="s">
        <v>4</v>
      </c>
    </row>
    <row r="65" spans="12:19" x14ac:dyDescent="0.2">
      <c r="L65">
        <v>9</v>
      </c>
      <c r="M65" t="s">
        <v>7</v>
      </c>
      <c r="N65" t="s">
        <v>6</v>
      </c>
      <c r="O65" s="1"/>
    </row>
    <row r="66" spans="12:19" x14ac:dyDescent="0.2">
      <c r="P66">
        <v>31</v>
      </c>
      <c r="Q66" t="s">
        <v>7</v>
      </c>
      <c r="R66" t="s">
        <v>26</v>
      </c>
      <c r="S66" s="1"/>
    </row>
    <row r="67" spans="12:19" ht="15.75" thickBot="1" x14ac:dyDescent="0.25">
      <c r="O67" s="6"/>
      <c r="S67" s="6"/>
    </row>
    <row r="68" spans="12:19" ht="15.75" thickTop="1" x14ac:dyDescent="0.2">
      <c r="L68">
        <v>1</v>
      </c>
      <c r="M68" t="s">
        <v>27</v>
      </c>
      <c r="N68" t="s">
        <v>25</v>
      </c>
      <c r="O68" s="1"/>
    </row>
    <row r="70" spans="12:19" ht="15.75" x14ac:dyDescent="0.25">
      <c r="P70" s="113" t="s">
        <v>35</v>
      </c>
      <c r="Q70" s="112"/>
    </row>
    <row r="71" spans="12:19" x14ac:dyDescent="0.2">
      <c r="O71" t="s">
        <v>1</v>
      </c>
      <c r="S71" t="s">
        <v>1</v>
      </c>
    </row>
    <row r="72" spans="12:19" x14ac:dyDescent="0.2">
      <c r="L72">
        <v>31</v>
      </c>
      <c r="M72" t="s">
        <v>7</v>
      </c>
      <c r="N72" t="s">
        <v>26</v>
      </c>
      <c r="P72">
        <v>3</v>
      </c>
      <c r="Q72" t="s">
        <v>7</v>
      </c>
      <c r="R72" t="s">
        <v>6</v>
      </c>
    </row>
    <row r="73" spans="12:19" ht="15.75" thickBot="1" x14ac:dyDescent="0.25">
      <c r="O73" s="7"/>
      <c r="S73" s="7"/>
    </row>
    <row r="74" spans="12:19" ht="15.75" thickTop="1" x14ac:dyDescent="0.2">
      <c r="P74">
        <v>1</v>
      </c>
      <c r="Q74" t="s">
        <v>27</v>
      </c>
      <c r="R74" t="s">
        <v>25</v>
      </c>
    </row>
    <row r="76" spans="12:19" ht="15.75" x14ac:dyDescent="0.25">
      <c r="P76" s="113" t="s">
        <v>33</v>
      </c>
      <c r="Q76" s="113"/>
    </row>
    <row r="77" spans="12:19" x14ac:dyDescent="0.2">
      <c r="O77" t="s">
        <v>1</v>
      </c>
      <c r="S77" t="s">
        <v>1</v>
      </c>
    </row>
    <row r="78" spans="12:19" x14ac:dyDescent="0.2">
      <c r="L78">
        <v>24</v>
      </c>
      <c r="M78" t="s">
        <v>7</v>
      </c>
      <c r="N78" t="s">
        <v>36</v>
      </c>
      <c r="P78">
        <v>31</v>
      </c>
      <c r="Q78" t="s">
        <v>7</v>
      </c>
      <c r="R78" t="s">
        <v>26</v>
      </c>
    </row>
    <row r="79" spans="12:19" ht="15.75" thickBot="1" x14ac:dyDescent="0.25">
      <c r="O79" s="7"/>
      <c r="S79" s="7"/>
    </row>
    <row r="80" spans="12:19" ht="15.75" thickTop="1" x14ac:dyDescent="0.2">
      <c r="L80">
        <v>1</v>
      </c>
      <c r="M80" t="s">
        <v>27</v>
      </c>
      <c r="N80" t="s">
        <v>25</v>
      </c>
      <c r="O80" s="5"/>
    </row>
    <row r="81" spans="12:19" ht="15.75" x14ac:dyDescent="0.25">
      <c r="P81" s="113" t="s">
        <v>32</v>
      </c>
      <c r="Q81" s="112"/>
    </row>
    <row r="82" spans="12:19" x14ac:dyDescent="0.2">
      <c r="L82" t="s">
        <v>32</v>
      </c>
    </row>
    <row r="83" spans="12:19" x14ac:dyDescent="0.2">
      <c r="O83" t="s">
        <v>1</v>
      </c>
      <c r="S83" t="s">
        <v>1</v>
      </c>
    </row>
    <row r="84" spans="12:19" x14ac:dyDescent="0.2">
      <c r="L84">
        <v>20</v>
      </c>
      <c r="M84" t="s">
        <v>7</v>
      </c>
      <c r="N84" t="s">
        <v>4</v>
      </c>
      <c r="O84" s="1"/>
      <c r="P84">
        <v>31</v>
      </c>
      <c r="Q84" t="s">
        <v>7</v>
      </c>
      <c r="R84" t="s">
        <v>26</v>
      </c>
      <c r="S84" s="1"/>
    </row>
    <row r="85" spans="12:19" ht="15.75" thickBot="1" x14ac:dyDescent="0.25">
      <c r="O85" s="6"/>
      <c r="S85" s="6"/>
    </row>
    <row r="86" spans="12:19" ht="15.75" thickTop="1" x14ac:dyDescent="0.2">
      <c r="L86">
        <v>1</v>
      </c>
      <c r="M86" t="s">
        <v>27</v>
      </c>
      <c r="N86" t="s">
        <v>25</v>
      </c>
      <c r="O86" s="1"/>
    </row>
  </sheetData>
  <mergeCells count="14">
    <mergeCell ref="A1:G1"/>
    <mergeCell ref="P81:Q81"/>
    <mergeCell ref="P34:Q34"/>
    <mergeCell ref="P44:Q44"/>
    <mergeCell ref="P52:Q52"/>
    <mergeCell ref="P62:Q62"/>
    <mergeCell ref="P70:Q70"/>
    <mergeCell ref="P76:Q76"/>
    <mergeCell ref="P22:Q22"/>
    <mergeCell ref="A4:F4"/>
    <mergeCell ref="N6:O6"/>
    <mergeCell ref="G7:I7"/>
    <mergeCell ref="P8:Q8"/>
    <mergeCell ref="P15:Q1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18CC58-B204-4191-AA4A-24882B540D73}">
  <dimension ref="A1:T81"/>
  <sheetViews>
    <sheetView tabSelected="1" workbookViewId="0">
      <selection sqref="A1:G1"/>
    </sheetView>
  </sheetViews>
  <sheetFormatPr defaultRowHeight="15" x14ac:dyDescent="0.2"/>
  <cols>
    <col min="4" max="4" width="15.33203125" bestFit="1" customWidth="1"/>
    <col min="8" max="8" width="12.109375" bestFit="1" customWidth="1"/>
    <col min="15" max="15" width="15.33203125" bestFit="1" customWidth="1"/>
    <col min="19" max="19" width="10.44140625" bestFit="1" customWidth="1"/>
  </cols>
  <sheetData>
    <row r="1" spans="1:20" ht="15.75" x14ac:dyDescent="0.25">
      <c r="A1" s="110" t="s">
        <v>121</v>
      </c>
      <c r="B1" s="110"/>
      <c r="C1" s="110"/>
      <c r="D1" s="110"/>
      <c r="E1" s="110"/>
      <c r="F1" s="110"/>
      <c r="G1" s="110"/>
      <c r="O1" s="113"/>
      <c r="P1" s="113"/>
      <c r="Q1" s="4" t="s">
        <v>28</v>
      </c>
    </row>
    <row r="2" spans="1:20" ht="15.75" x14ac:dyDescent="0.25">
      <c r="H2" s="113" t="s">
        <v>43</v>
      </c>
      <c r="I2" s="113"/>
      <c r="J2" s="113"/>
    </row>
    <row r="3" spans="1:20" ht="15.75" x14ac:dyDescent="0.25">
      <c r="H3" t="s">
        <v>0</v>
      </c>
      <c r="I3" t="s">
        <v>1</v>
      </c>
      <c r="J3" t="s">
        <v>1</v>
      </c>
      <c r="O3" s="3"/>
      <c r="P3" s="3"/>
      <c r="Q3" s="113" t="s">
        <v>2</v>
      </c>
      <c r="R3" s="113"/>
    </row>
    <row r="4" spans="1:20" x14ac:dyDescent="0.2">
      <c r="H4" t="s">
        <v>2</v>
      </c>
      <c r="J4" s="1">
        <v>16000</v>
      </c>
      <c r="P4" t="s">
        <v>1</v>
      </c>
      <c r="T4" t="s">
        <v>1</v>
      </c>
    </row>
    <row r="5" spans="1:20" x14ac:dyDescent="0.2">
      <c r="H5" t="s">
        <v>3</v>
      </c>
      <c r="I5" s="1">
        <v>11500</v>
      </c>
      <c r="Q5">
        <v>1</v>
      </c>
      <c r="R5" t="s">
        <v>7</v>
      </c>
      <c r="S5" t="s">
        <v>25</v>
      </c>
      <c r="T5" s="1">
        <v>16000</v>
      </c>
    </row>
    <row r="6" spans="1:20" x14ac:dyDescent="0.2">
      <c r="H6" t="s">
        <v>4</v>
      </c>
      <c r="I6" s="1">
        <v>5362</v>
      </c>
      <c r="M6">
        <v>31</v>
      </c>
      <c r="N6" t="s">
        <v>7</v>
      </c>
      <c r="O6" t="s">
        <v>26</v>
      </c>
      <c r="P6" s="1">
        <v>46000</v>
      </c>
      <c r="Q6">
        <v>6</v>
      </c>
      <c r="R6" t="s">
        <v>7</v>
      </c>
      <c r="S6" t="s">
        <v>4</v>
      </c>
      <c r="T6" s="1">
        <v>30000</v>
      </c>
    </row>
    <row r="7" spans="1:20" ht="15.75" thickBot="1" x14ac:dyDescent="0.25">
      <c r="H7" t="s">
        <v>5</v>
      </c>
      <c r="I7" s="1">
        <v>2852</v>
      </c>
      <c r="P7" s="6">
        <v>46000</v>
      </c>
      <c r="T7" s="6">
        <v>46000</v>
      </c>
    </row>
    <row r="8" spans="1:20" ht="15.75" thickTop="1" x14ac:dyDescent="0.2">
      <c r="H8" t="s">
        <v>6</v>
      </c>
      <c r="J8" s="1">
        <v>3714</v>
      </c>
      <c r="Q8">
        <v>1</v>
      </c>
      <c r="S8" t="s">
        <v>25</v>
      </c>
      <c r="T8" s="1">
        <v>46000</v>
      </c>
    </row>
    <row r="10" spans="1:20" ht="15.75" x14ac:dyDescent="0.25">
      <c r="B10" t="s">
        <v>24</v>
      </c>
      <c r="C10" t="s">
        <v>8</v>
      </c>
      <c r="O10" s="3"/>
      <c r="P10" s="3"/>
      <c r="Q10" s="113" t="s">
        <v>3</v>
      </c>
      <c r="R10" s="112"/>
    </row>
    <row r="11" spans="1:20" x14ac:dyDescent="0.2">
      <c r="A11">
        <v>1</v>
      </c>
      <c r="B11">
        <v>240</v>
      </c>
      <c r="C11" t="s">
        <v>9</v>
      </c>
      <c r="P11" t="s">
        <v>1</v>
      </c>
      <c r="T11" t="s">
        <v>1</v>
      </c>
    </row>
    <row r="12" spans="1:20" x14ac:dyDescent="0.2">
      <c r="A12">
        <v>2</v>
      </c>
      <c r="B12">
        <v>1400</v>
      </c>
      <c r="C12" t="s">
        <v>10</v>
      </c>
      <c r="M12">
        <v>1</v>
      </c>
      <c r="N12" t="s">
        <v>7</v>
      </c>
      <c r="O12" t="s">
        <v>25</v>
      </c>
      <c r="P12" s="1">
        <v>11500</v>
      </c>
      <c r="Q12">
        <v>31</v>
      </c>
      <c r="R12" t="s">
        <v>7</v>
      </c>
      <c r="S12" t="s">
        <v>26</v>
      </c>
      <c r="T12" s="1">
        <v>13000</v>
      </c>
    </row>
    <row r="13" spans="1:20" x14ac:dyDescent="0.2">
      <c r="A13">
        <v>3</v>
      </c>
      <c r="B13">
        <v>267</v>
      </c>
      <c r="C13" t="s">
        <v>11</v>
      </c>
      <c r="M13">
        <v>18</v>
      </c>
      <c r="N13" t="s">
        <v>7</v>
      </c>
      <c r="O13" t="s">
        <v>4</v>
      </c>
      <c r="P13" s="1">
        <v>1500</v>
      </c>
    </row>
    <row r="14" spans="1:20" ht="15.75" thickBot="1" x14ac:dyDescent="0.25">
      <c r="A14">
        <v>6</v>
      </c>
      <c r="B14" s="1">
        <v>30000</v>
      </c>
      <c r="C14" t="s">
        <v>12</v>
      </c>
      <c r="P14" s="6">
        <v>3000</v>
      </c>
      <c r="T14" s="6">
        <v>3000</v>
      </c>
    </row>
    <row r="15" spans="1:20" ht="15.75" thickTop="1" x14ac:dyDescent="0.2">
      <c r="A15">
        <v>9</v>
      </c>
      <c r="B15">
        <v>680</v>
      </c>
      <c r="C15" t="s">
        <v>13</v>
      </c>
      <c r="M15">
        <v>1</v>
      </c>
      <c r="N15" t="s">
        <v>27</v>
      </c>
      <c r="O15" t="s">
        <v>25</v>
      </c>
      <c r="P15" s="1">
        <v>13000</v>
      </c>
    </row>
    <row r="16" spans="1:20" x14ac:dyDescent="0.2">
      <c r="A16">
        <v>9</v>
      </c>
      <c r="B16" s="1">
        <v>4000</v>
      </c>
      <c r="C16" t="s">
        <v>14</v>
      </c>
    </row>
    <row r="17" spans="1:20" ht="15.75" x14ac:dyDescent="0.25">
      <c r="A17">
        <v>10</v>
      </c>
      <c r="B17">
        <v>846</v>
      </c>
      <c r="C17" t="s">
        <v>9</v>
      </c>
      <c r="Q17" s="113" t="s">
        <v>4</v>
      </c>
      <c r="R17" s="112"/>
    </row>
    <row r="18" spans="1:20" x14ac:dyDescent="0.2">
      <c r="A18">
        <v>11</v>
      </c>
      <c r="B18">
        <v>455</v>
      </c>
      <c r="C18" t="s">
        <v>15</v>
      </c>
      <c r="P18" t="s">
        <v>1</v>
      </c>
      <c r="T18" t="s">
        <v>1</v>
      </c>
    </row>
    <row r="19" spans="1:20" x14ac:dyDescent="0.2">
      <c r="A19">
        <v>14</v>
      </c>
      <c r="B19">
        <v>170</v>
      </c>
      <c r="C19" t="s">
        <v>16</v>
      </c>
      <c r="M19">
        <v>1</v>
      </c>
      <c r="N19" t="s">
        <v>7</v>
      </c>
      <c r="O19" t="s">
        <v>25</v>
      </c>
      <c r="P19" s="1">
        <v>5362</v>
      </c>
      <c r="Q19">
        <v>2</v>
      </c>
      <c r="R19" t="s">
        <v>7</v>
      </c>
      <c r="S19" t="s">
        <v>6</v>
      </c>
      <c r="T19" s="1">
        <v>1400</v>
      </c>
    </row>
    <row r="20" spans="1:20" x14ac:dyDescent="0.2">
      <c r="A20">
        <v>15</v>
      </c>
      <c r="B20">
        <v>700</v>
      </c>
      <c r="C20" t="s">
        <v>17</v>
      </c>
      <c r="M20">
        <v>1</v>
      </c>
      <c r="N20" t="s">
        <v>7</v>
      </c>
      <c r="O20" t="s">
        <v>29</v>
      </c>
      <c r="P20">
        <v>240</v>
      </c>
      <c r="Q20">
        <v>9</v>
      </c>
      <c r="R20" t="s">
        <v>7</v>
      </c>
      <c r="S20" t="s">
        <v>30</v>
      </c>
      <c r="T20">
        <v>680</v>
      </c>
    </row>
    <row r="21" spans="1:20" x14ac:dyDescent="0.2">
      <c r="A21">
        <v>16</v>
      </c>
      <c r="B21" s="1">
        <v>2007</v>
      </c>
      <c r="C21" t="s">
        <v>18</v>
      </c>
      <c r="M21">
        <v>6</v>
      </c>
      <c r="N21" t="s">
        <v>7</v>
      </c>
      <c r="O21" t="s">
        <v>31</v>
      </c>
      <c r="P21" s="1">
        <v>30000</v>
      </c>
      <c r="Q21">
        <v>18</v>
      </c>
      <c r="R21" t="s">
        <v>7</v>
      </c>
      <c r="S21" t="s">
        <v>3</v>
      </c>
      <c r="T21" s="1">
        <v>1500</v>
      </c>
    </row>
    <row r="22" spans="1:20" x14ac:dyDescent="0.2">
      <c r="A22">
        <v>18</v>
      </c>
      <c r="B22" s="1">
        <v>1500</v>
      </c>
      <c r="C22" t="s">
        <v>19</v>
      </c>
      <c r="Q22">
        <v>20</v>
      </c>
      <c r="R22" t="s">
        <v>7</v>
      </c>
      <c r="S22" t="s">
        <v>32</v>
      </c>
      <c r="T22" s="1">
        <v>25000</v>
      </c>
    </row>
    <row r="23" spans="1:20" x14ac:dyDescent="0.2">
      <c r="A23">
        <v>20</v>
      </c>
      <c r="B23" s="1">
        <v>25000</v>
      </c>
      <c r="C23" t="s">
        <v>20</v>
      </c>
      <c r="M23">
        <v>10</v>
      </c>
      <c r="N23" t="s">
        <v>7</v>
      </c>
      <c r="O23" t="s">
        <v>29</v>
      </c>
      <c r="P23">
        <v>846</v>
      </c>
      <c r="Q23">
        <v>24</v>
      </c>
      <c r="R23" t="s">
        <v>7</v>
      </c>
      <c r="S23" t="s">
        <v>33</v>
      </c>
      <c r="T23">
        <v>500</v>
      </c>
    </row>
    <row r="24" spans="1:20" x14ac:dyDescent="0.2">
      <c r="A24">
        <v>24</v>
      </c>
      <c r="B24">
        <v>500</v>
      </c>
      <c r="C24" t="s">
        <v>21</v>
      </c>
      <c r="M24">
        <v>11</v>
      </c>
      <c r="N24" t="s">
        <v>7</v>
      </c>
      <c r="O24" t="s">
        <v>34</v>
      </c>
      <c r="P24">
        <v>455</v>
      </c>
      <c r="Q24">
        <v>29</v>
      </c>
      <c r="R24" t="s">
        <v>7</v>
      </c>
      <c r="S24" t="s">
        <v>6</v>
      </c>
      <c r="T24" s="1">
        <v>1900</v>
      </c>
    </row>
    <row r="25" spans="1:20" x14ac:dyDescent="0.2">
      <c r="A25">
        <v>25</v>
      </c>
      <c r="B25">
        <v>986</v>
      </c>
      <c r="C25" t="s">
        <v>22</v>
      </c>
      <c r="M25">
        <v>16</v>
      </c>
      <c r="N25" t="s">
        <v>7</v>
      </c>
      <c r="O25" t="s">
        <v>29</v>
      </c>
      <c r="P25" s="1">
        <v>2007</v>
      </c>
      <c r="Q25">
        <v>31</v>
      </c>
      <c r="R25" t="s">
        <v>7</v>
      </c>
      <c r="S25" t="s">
        <v>26</v>
      </c>
      <c r="T25" s="1">
        <v>7930</v>
      </c>
    </row>
    <row r="26" spans="1:20" ht="15.75" thickBot="1" x14ac:dyDescent="0.25">
      <c r="A26">
        <v>28</v>
      </c>
      <c r="B26">
        <v>545</v>
      </c>
      <c r="C26" t="s">
        <v>22</v>
      </c>
      <c r="P26" s="6">
        <f>SUM(P19:P25)</f>
        <v>38910</v>
      </c>
      <c r="T26" s="6">
        <f>SUM(T19:T25)</f>
        <v>38910</v>
      </c>
    </row>
    <row r="27" spans="1:20" ht="15.75" thickTop="1" x14ac:dyDescent="0.2">
      <c r="A27">
        <v>29</v>
      </c>
      <c r="B27" s="1">
        <v>1900</v>
      </c>
      <c r="C27" t="s">
        <v>23</v>
      </c>
      <c r="M27">
        <v>1</v>
      </c>
      <c r="N27" t="s">
        <v>27</v>
      </c>
      <c r="O27" t="s">
        <v>25</v>
      </c>
      <c r="P27" s="1">
        <f>T25</f>
        <v>7930</v>
      </c>
    </row>
    <row r="28" spans="1:20" x14ac:dyDescent="0.2">
      <c r="A28">
        <v>31</v>
      </c>
      <c r="B28">
        <v>885</v>
      </c>
      <c r="C28" t="s">
        <v>22</v>
      </c>
    </row>
    <row r="29" spans="1:20" ht="15.75" x14ac:dyDescent="0.25">
      <c r="Q29" s="113" t="s">
        <v>29</v>
      </c>
      <c r="R29" s="113"/>
    </row>
    <row r="30" spans="1:20" x14ac:dyDescent="0.2">
      <c r="P30" t="s">
        <v>1</v>
      </c>
      <c r="T30" t="s">
        <v>1</v>
      </c>
    </row>
    <row r="31" spans="1:20" ht="15.75" x14ac:dyDescent="0.25">
      <c r="E31" s="3" t="s">
        <v>42</v>
      </c>
      <c r="M31">
        <v>1</v>
      </c>
      <c r="N31" t="s">
        <v>7</v>
      </c>
      <c r="O31" t="s">
        <v>25</v>
      </c>
      <c r="P31" s="1">
        <v>2852</v>
      </c>
      <c r="Q31">
        <v>1</v>
      </c>
      <c r="R31" t="s">
        <v>7</v>
      </c>
      <c r="S31" t="s">
        <v>4</v>
      </c>
      <c r="T31">
        <v>240</v>
      </c>
    </row>
    <row r="32" spans="1:20" x14ac:dyDescent="0.2">
      <c r="D32" t="s">
        <v>0</v>
      </c>
      <c r="E32" t="s">
        <v>38</v>
      </c>
      <c r="F32" t="s">
        <v>39</v>
      </c>
      <c r="M32">
        <v>14</v>
      </c>
      <c r="N32" t="s">
        <v>7</v>
      </c>
      <c r="O32" t="s">
        <v>34</v>
      </c>
      <c r="P32">
        <v>170</v>
      </c>
    </row>
    <row r="33" spans="4:20" x14ac:dyDescent="0.2">
      <c r="E33" t="s">
        <v>1</v>
      </c>
      <c r="F33" t="s">
        <v>1</v>
      </c>
      <c r="M33">
        <v>15</v>
      </c>
      <c r="N33" t="s">
        <v>7</v>
      </c>
      <c r="O33" t="s">
        <v>34</v>
      </c>
      <c r="P33">
        <v>700</v>
      </c>
      <c r="Q33">
        <v>10</v>
      </c>
      <c r="R33" t="s">
        <v>7</v>
      </c>
      <c r="S33" t="s">
        <v>4</v>
      </c>
      <c r="T33">
        <v>846</v>
      </c>
    </row>
    <row r="34" spans="4:20" x14ac:dyDescent="0.2">
      <c r="D34" t="s">
        <v>2</v>
      </c>
      <c r="F34" s="1">
        <v>46000</v>
      </c>
      <c r="M34">
        <v>25</v>
      </c>
      <c r="N34" t="s">
        <v>7</v>
      </c>
      <c r="O34" t="s">
        <v>34</v>
      </c>
      <c r="P34">
        <v>986</v>
      </c>
      <c r="Q34">
        <v>16</v>
      </c>
      <c r="R34" t="s">
        <v>7</v>
      </c>
      <c r="S34" t="s">
        <v>4</v>
      </c>
      <c r="T34" s="1">
        <v>2007</v>
      </c>
    </row>
    <row r="35" spans="4:20" x14ac:dyDescent="0.2">
      <c r="D35" t="s">
        <v>40</v>
      </c>
      <c r="E35" s="1">
        <v>13000</v>
      </c>
      <c r="M35">
        <v>28</v>
      </c>
      <c r="N35" t="s">
        <v>7</v>
      </c>
      <c r="O35" t="s">
        <v>34</v>
      </c>
      <c r="P35">
        <v>545</v>
      </c>
    </row>
    <row r="36" spans="4:20" x14ac:dyDescent="0.2">
      <c r="D36" t="s">
        <v>4</v>
      </c>
      <c r="E36" s="1">
        <v>7930</v>
      </c>
      <c r="M36">
        <v>31</v>
      </c>
      <c r="N36" t="s">
        <v>7</v>
      </c>
      <c r="O36" t="s">
        <v>34</v>
      </c>
      <c r="P36">
        <v>885</v>
      </c>
      <c r="Q36">
        <v>31</v>
      </c>
      <c r="R36" t="s">
        <v>7</v>
      </c>
      <c r="S36" t="s">
        <v>26</v>
      </c>
      <c r="T36" s="1">
        <v>3045</v>
      </c>
    </row>
    <row r="37" spans="4:20" ht="15.75" thickBot="1" x14ac:dyDescent="0.25">
      <c r="D37" t="s">
        <v>29</v>
      </c>
      <c r="E37" s="1">
        <v>3045</v>
      </c>
      <c r="P37" s="6">
        <v>6138</v>
      </c>
      <c r="T37" s="6">
        <v>6138</v>
      </c>
    </row>
    <row r="38" spans="4:20" ht="15.75" thickTop="1" x14ac:dyDescent="0.2">
      <c r="D38" t="s">
        <v>6</v>
      </c>
      <c r="F38" s="1">
        <v>4147</v>
      </c>
      <c r="M38">
        <v>1</v>
      </c>
      <c r="N38" t="s">
        <v>27</v>
      </c>
      <c r="O38" t="s">
        <v>25</v>
      </c>
      <c r="P38" s="1">
        <v>3045</v>
      </c>
    </row>
    <row r="39" spans="4:20" ht="15.75" x14ac:dyDescent="0.25">
      <c r="D39" t="s">
        <v>34</v>
      </c>
      <c r="F39" s="1">
        <v>3741</v>
      </c>
      <c r="Q39" s="113" t="s">
        <v>6</v>
      </c>
      <c r="R39" s="112"/>
    </row>
    <row r="40" spans="4:20" x14ac:dyDescent="0.2">
      <c r="D40" t="s">
        <v>30</v>
      </c>
      <c r="E40" s="1">
        <v>4680</v>
      </c>
      <c r="P40" t="s">
        <v>1</v>
      </c>
      <c r="T40" t="s">
        <v>1</v>
      </c>
    </row>
    <row r="41" spans="4:20" x14ac:dyDescent="0.2">
      <c r="D41" t="s">
        <v>35</v>
      </c>
      <c r="F41">
        <v>267</v>
      </c>
      <c r="M41">
        <v>2</v>
      </c>
      <c r="N41" t="s">
        <v>7</v>
      </c>
      <c r="O41" t="s">
        <v>4</v>
      </c>
      <c r="P41" s="1">
        <v>1400</v>
      </c>
      <c r="Q41">
        <v>1</v>
      </c>
      <c r="R41" t="s">
        <v>7</v>
      </c>
      <c r="S41" t="s">
        <v>25</v>
      </c>
      <c r="T41" s="1">
        <v>3714</v>
      </c>
    </row>
    <row r="42" spans="4:20" x14ac:dyDescent="0.2">
      <c r="D42" t="s">
        <v>33</v>
      </c>
      <c r="E42">
        <v>500</v>
      </c>
      <c r="M42">
        <v>3</v>
      </c>
      <c r="N42" t="s">
        <v>7</v>
      </c>
      <c r="O42" t="s">
        <v>35</v>
      </c>
      <c r="P42">
        <v>267</v>
      </c>
      <c r="Q42">
        <v>9</v>
      </c>
      <c r="R42" t="s">
        <v>7</v>
      </c>
      <c r="S42" t="s">
        <v>30</v>
      </c>
      <c r="T42" s="1">
        <v>4000</v>
      </c>
    </row>
    <row r="43" spans="4:20" x14ac:dyDescent="0.2">
      <c r="D43" t="s">
        <v>32</v>
      </c>
      <c r="E43" s="1">
        <v>25000</v>
      </c>
      <c r="M43">
        <v>29</v>
      </c>
      <c r="N43" t="s">
        <v>7</v>
      </c>
      <c r="O43" t="s">
        <v>4</v>
      </c>
      <c r="P43" s="1">
        <v>1900</v>
      </c>
    </row>
    <row r="44" spans="4:20" ht="15.75" thickBot="1" x14ac:dyDescent="0.25">
      <c r="D44" t="s">
        <v>41</v>
      </c>
      <c r="E44" s="6">
        <v>54155</v>
      </c>
      <c r="F44" s="6">
        <v>54155</v>
      </c>
      <c r="M44">
        <v>31</v>
      </c>
      <c r="N44" t="s">
        <v>7</v>
      </c>
      <c r="O44" t="s">
        <v>26</v>
      </c>
      <c r="P44" s="1">
        <v>4147</v>
      </c>
    </row>
    <row r="45" spans="4:20" ht="16.5" thickTop="1" thickBot="1" x14ac:dyDescent="0.25">
      <c r="P45" s="6">
        <v>7714</v>
      </c>
      <c r="T45" s="6">
        <v>7714</v>
      </c>
    </row>
    <row r="46" spans="4:20" ht="15.75" thickTop="1" x14ac:dyDescent="0.2">
      <c r="Q46">
        <v>1</v>
      </c>
      <c r="R46" t="s">
        <v>27</v>
      </c>
      <c r="S46" t="s">
        <v>25</v>
      </c>
      <c r="T46" s="1">
        <v>4147</v>
      </c>
    </row>
    <row r="47" spans="4:20" ht="15.75" x14ac:dyDescent="0.25">
      <c r="P47" t="s">
        <v>1</v>
      </c>
      <c r="Q47" s="113" t="s">
        <v>34</v>
      </c>
      <c r="R47" s="112"/>
      <c r="T47" t="s">
        <v>1</v>
      </c>
    </row>
    <row r="48" spans="4:20" x14ac:dyDescent="0.2">
      <c r="Q48">
        <v>11</v>
      </c>
      <c r="R48" t="s">
        <v>7</v>
      </c>
      <c r="S48" t="s">
        <v>4</v>
      </c>
      <c r="T48">
        <v>455</v>
      </c>
    </row>
    <row r="49" spans="13:20" x14ac:dyDescent="0.2">
      <c r="Q49">
        <v>14</v>
      </c>
      <c r="R49" t="s">
        <v>7</v>
      </c>
      <c r="S49" t="s">
        <v>29</v>
      </c>
      <c r="T49">
        <v>170</v>
      </c>
    </row>
    <row r="50" spans="13:20" x14ac:dyDescent="0.2">
      <c r="Q50">
        <v>15</v>
      </c>
      <c r="R50" t="s">
        <v>7</v>
      </c>
      <c r="S50" t="s">
        <v>29</v>
      </c>
      <c r="T50">
        <v>700</v>
      </c>
    </row>
    <row r="51" spans="13:20" x14ac:dyDescent="0.2">
      <c r="Q51">
        <v>25</v>
      </c>
      <c r="R51" t="s">
        <v>7</v>
      </c>
      <c r="S51" t="s">
        <v>29</v>
      </c>
      <c r="T51">
        <v>986</v>
      </c>
    </row>
    <row r="52" spans="13:20" x14ac:dyDescent="0.2">
      <c r="Q52">
        <v>28</v>
      </c>
      <c r="R52" t="s">
        <v>7</v>
      </c>
      <c r="S52" t="s">
        <v>29</v>
      </c>
      <c r="T52">
        <v>545</v>
      </c>
    </row>
    <row r="53" spans="13:20" x14ac:dyDescent="0.2">
      <c r="M53">
        <v>31</v>
      </c>
      <c r="N53" t="s">
        <v>7</v>
      </c>
      <c r="O53" t="s">
        <v>26</v>
      </c>
      <c r="P53" s="1">
        <v>3741</v>
      </c>
      <c r="Q53">
        <v>31</v>
      </c>
      <c r="R53" t="s">
        <v>7</v>
      </c>
      <c r="S53" t="s">
        <v>29</v>
      </c>
      <c r="T53">
        <v>885</v>
      </c>
    </row>
    <row r="54" spans="13:20" ht="15.75" thickBot="1" x14ac:dyDescent="0.25">
      <c r="P54" s="6">
        <v>3741</v>
      </c>
      <c r="T54" s="6">
        <v>3741</v>
      </c>
    </row>
    <row r="55" spans="13:20" ht="15.75" thickTop="1" x14ac:dyDescent="0.2">
      <c r="Q55">
        <v>1</v>
      </c>
      <c r="R55" t="s">
        <v>27</v>
      </c>
      <c r="S55" t="s">
        <v>25</v>
      </c>
      <c r="T55" s="1">
        <v>3741</v>
      </c>
    </row>
    <row r="57" spans="13:20" ht="15.75" x14ac:dyDescent="0.25">
      <c r="Q57" s="113" t="s">
        <v>30</v>
      </c>
      <c r="R57" s="112"/>
    </row>
    <row r="58" spans="13:20" x14ac:dyDescent="0.2">
      <c r="P58" t="s">
        <v>1</v>
      </c>
      <c r="T58" t="s">
        <v>1</v>
      </c>
    </row>
    <row r="59" spans="13:20" x14ac:dyDescent="0.2">
      <c r="M59">
        <v>9</v>
      </c>
      <c r="N59" t="s">
        <v>7</v>
      </c>
      <c r="O59" t="s">
        <v>4</v>
      </c>
      <c r="P59">
        <v>680</v>
      </c>
    </row>
    <row r="60" spans="13:20" x14ac:dyDescent="0.2">
      <c r="M60">
        <v>9</v>
      </c>
      <c r="N60" t="s">
        <v>7</v>
      </c>
      <c r="O60" t="s">
        <v>6</v>
      </c>
      <c r="P60" s="1">
        <v>4000</v>
      </c>
    </row>
    <row r="61" spans="13:20" x14ac:dyDescent="0.2">
      <c r="Q61">
        <v>31</v>
      </c>
      <c r="R61" t="s">
        <v>7</v>
      </c>
      <c r="S61" t="s">
        <v>26</v>
      </c>
      <c r="T61" s="1">
        <v>4680</v>
      </c>
    </row>
    <row r="62" spans="13:20" ht="15.75" thickBot="1" x14ac:dyDescent="0.25">
      <c r="P62" s="6">
        <v>4680</v>
      </c>
      <c r="T62" s="6">
        <v>4680</v>
      </c>
    </row>
    <row r="63" spans="13:20" ht="15.75" thickTop="1" x14ac:dyDescent="0.2">
      <c r="M63">
        <v>1</v>
      </c>
      <c r="N63" t="s">
        <v>27</v>
      </c>
      <c r="O63" t="s">
        <v>25</v>
      </c>
      <c r="P63" s="1">
        <v>4680</v>
      </c>
    </row>
    <row r="65" spans="13:20" ht="15.75" x14ac:dyDescent="0.25">
      <c r="Q65" s="113" t="s">
        <v>35</v>
      </c>
      <c r="R65" s="112"/>
    </row>
    <row r="66" spans="13:20" x14ac:dyDescent="0.2">
      <c r="P66" t="s">
        <v>1</v>
      </c>
      <c r="T66" t="s">
        <v>1</v>
      </c>
    </row>
    <row r="67" spans="13:20" x14ac:dyDescent="0.2">
      <c r="M67">
        <v>31</v>
      </c>
      <c r="N67" t="s">
        <v>7</v>
      </c>
      <c r="O67" t="s">
        <v>26</v>
      </c>
      <c r="P67">
        <v>267</v>
      </c>
      <c r="Q67">
        <v>3</v>
      </c>
      <c r="R67" t="s">
        <v>7</v>
      </c>
      <c r="S67" t="s">
        <v>6</v>
      </c>
      <c r="T67">
        <v>267</v>
      </c>
    </row>
    <row r="68" spans="13:20" ht="15.75" thickBot="1" x14ac:dyDescent="0.25">
      <c r="P68" s="7">
        <v>267</v>
      </c>
      <c r="T68" s="7">
        <v>267</v>
      </c>
    </row>
    <row r="69" spans="13:20" ht="15.75" thickTop="1" x14ac:dyDescent="0.2">
      <c r="Q69">
        <v>1</v>
      </c>
      <c r="R69" t="s">
        <v>27</v>
      </c>
      <c r="S69" t="s">
        <v>25</v>
      </c>
      <c r="T69">
        <v>267</v>
      </c>
    </row>
    <row r="71" spans="13:20" ht="15.75" x14ac:dyDescent="0.25">
      <c r="Q71" s="113" t="s">
        <v>33</v>
      </c>
      <c r="R71" s="113"/>
    </row>
    <row r="72" spans="13:20" x14ac:dyDescent="0.2">
      <c r="P72" t="s">
        <v>1</v>
      </c>
      <c r="T72" t="s">
        <v>1</v>
      </c>
    </row>
    <row r="73" spans="13:20" x14ac:dyDescent="0.2">
      <c r="M73">
        <v>24</v>
      </c>
      <c r="N73" t="s">
        <v>7</v>
      </c>
      <c r="O73" t="s">
        <v>36</v>
      </c>
      <c r="P73">
        <v>500</v>
      </c>
      <c r="Q73">
        <v>31</v>
      </c>
      <c r="R73" t="s">
        <v>7</v>
      </c>
      <c r="S73" t="s">
        <v>26</v>
      </c>
      <c r="T73">
        <v>500</v>
      </c>
    </row>
    <row r="74" spans="13:20" ht="15.75" thickBot="1" x14ac:dyDescent="0.25">
      <c r="P74" s="7">
        <v>500</v>
      </c>
      <c r="T74" s="7">
        <v>500</v>
      </c>
    </row>
    <row r="75" spans="13:20" ht="15.75" thickTop="1" x14ac:dyDescent="0.2">
      <c r="M75">
        <v>1</v>
      </c>
      <c r="N75" t="s">
        <v>27</v>
      </c>
      <c r="O75" t="s">
        <v>25</v>
      </c>
      <c r="P75" s="5" t="s">
        <v>37</v>
      </c>
    </row>
    <row r="76" spans="13:20" ht="15.75" x14ac:dyDescent="0.25">
      <c r="Q76" s="113" t="s">
        <v>32</v>
      </c>
      <c r="R76" s="112"/>
    </row>
    <row r="77" spans="13:20" x14ac:dyDescent="0.2">
      <c r="M77" t="s">
        <v>32</v>
      </c>
    </row>
    <row r="78" spans="13:20" x14ac:dyDescent="0.2">
      <c r="P78" t="s">
        <v>1</v>
      </c>
      <c r="T78" t="s">
        <v>1</v>
      </c>
    </row>
    <row r="79" spans="13:20" x14ac:dyDescent="0.2">
      <c r="M79">
        <v>20</v>
      </c>
      <c r="N79" t="s">
        <v>7</v>
      </c>
      <c r="O79" t="s">
        <v>4</v>
      </c>
      <c r="P79" s="1">
        <v>25000</v>
      </c>
      <c r="Q79">
        <v>31</v>
      </c>
      <c r="R79" t="s">
        <v>7</v>
      </c>
      <c r="S79" t="s">
        <v>26</v>
      </c>
      <c r="T79" s="1">
        <v>25000</v>
      </c>
    </row>
    <row r="80" spans="13:20" ht="15.75" thickBot="1" x14ac:dyDescent="0.25">
      <c r="P80" s="6">
        <v>25000</v>
      </c>
      <c r="T80" s="6">
        <v>25000</v>
      </c>
    </row>
    <row r="81" spans="13:16" ht="15.75" thickTop="1" x14ac:dyDescent="0.2">
      <c r="M81">
        <v>1</v>
      </c>
      <c r="N81" t="s">
        <v>27</v>
      </c>
      <c r="O81" t="s">
        <v>25</v>
      </c>
      <c r="P81" s="1">
        <v>25000</v>
      </c>
    </row>
  </sheetData>
  <mergeCells count="13">
    <mergeCell ref="A1:G1"/>
    <mergeCell ref="Q76:R76"/>
    <mergeCell ref="O1:P1"/>
    <mergeCell ref="H2:J2"/>
    <mergeCell ref="Q3:R3"/>
    <mergeCell ref="Q10:R10"/>
    <mergeCell ref="Q17:R17"/>
    <mergeCell ref="Q29:R29"/>
    <mergeCell ref="Q39:R39"/>
    <mergeCell ref="Q47:R47"/>
    <mergeCell ref="Q57:R57"/>
    <mergeCell ref="Q65:R65"/>
    <mergeCell ref="Q71:R7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5CD31E-8931-4285-97C9-F4235EBDD8DE}">
  <dimension ref="A1:R63"/>
  <sheetViews>
    <sheetView workbookViewId="0">
      <selection sqref="A1:H1"/>
    </sheetView>
  </sheetViews>
  <sheetFormatPr defaultRowHeight="15" x14ac:dyDescent="0.2"/>
  <cols>
    <col min="2" max="2" width="8.77734375" bestFit="1" customWidth="1"/>
    <col min="5" max="6" width="8.77734375" bestFit="1" customWidth="1"/>
    <col min="9" max="9" width="5.33203125" bestFit="1" customWidth="1"/>
    <col min="11" max="11" width="8.77734375" bestFit="1" customWidth="1"/>
    <col min="14" max="15" width="8.77734375" bestFit="1" customWidth="1"/>
    <col min="18" max="18" width="8.77734375" bestFit="1" customWidth="1"/>
  </cols>
  <sheetData>
    <row r="1" spans="1:18" ht="15.75" x14ac:dyDescent="0.25">
      <c r="A1" s="110" t="s">
        <v>80</v>
      </c>
      <c r="B1" s="110"/>
      <c r="C1" s="110"/>
      <c r="D1" s="110"/>
      <c r="E1" s="110"/>
      <c r="F1" s="110"/>
      <c r="G1" s="110"/>
      <c r="H1" s="110"/>
    </row>
    <row r="3" spans="1:18" ht="15.75" x14ac:dyDescent="0.25">
      <c r="B3" s="123"/>
      <c r="C3" s="123"/>
      <c r="D3" s="123"/>
      <c r="E3" s="8"/>
      <c r="F3" s="8"/>
      <c r="G3" s="8"/>
      <c r="H3" s="8"/>
      <c r="I3" s="8"/>
    </row>
    <row r="4" spans="1:18" ht="15.75" x14ac:dyDescent="0.25">
      <c r="B4" s="8"/>
      <c r="C4" s="8"/>
      <c r="D4" s="8"/>
      <c r="E4" s="9"/>
      <c r="F4" s="8"/>
      <c r="G4" s="8"/>
      <c r="H4" s="8"/>
      <c r="I4" s="10" t="s">
        <v>53</v>
      </c>
    </row>
    <row r="5" spans="1:18" ht="15.75" thickBot="1" x14ac:dyDescent="0.25">
      <c r="B5" s="9"/>
      <c r="C5" s="9"/>
      <c r="D5" s="9"/>
      <c r="E5" s="11" t="s">
        <v>4</v>
      </c>
      <c r="F5" s="9"/>
      <c r="G5" s="9"/>
      <c r="H5" s="9"/>
      <c r="I5" s="9"/>
    </row>
    <row r="6" spans="1:18" ht="15.75" thickBot="1" x14ac:dyDescent="0.25">
      <c r="B6" s="72" t="s">
        <v>54</v>
      </c>
      <c r="C6" s="72" t="s">
        <v>55</v>
      </c>
      <c r="D6" s="72" t="s">
        <v>53</v>
      </c>
      <c r="E6" s="73" t="s">
        <v>1</v>
      </c>
      <c r="F6" s="72" t="s">
        <v>54</v>
      </c>
      <c r="G6" s="72" t="s">
        <v>55</v>
      </c>
      <c r="H6" s="72" t="s">
        <v>53</v>
      </c>
      <c r="I6" s="72" t="s">
        <v>1</v>
      </c>
      <c r="J6" s="83"/>
      <c r="K6" s="72" t="s">
        <v>54</v>
      </c>
      <c r="L6" s="72" t="s">
        <v>55</v>
      </c>
      <c r="M6" s="72" t="s">
        <v>53</v>
      </c>
      <c r="N6" s="73" t="s">
        <v>1</v>
      </c>
      <c r="O6" s="72" t="s">
        <v>54</v>
      </c>
      <c r="P6" s="72" t="s">
        <v>55</v>
      </c>
      <c r="Q6" s="72" t="s">
        <v>53</v>
      </c>
      <c r="R6" s="72" t="s">
        <v>1</v>
      </c>
    </row>
    <row r="7" spans="1:18" x14ac:dyDescent="0.2">
      <c r="B7" s="74">
        <v>44776</v>
      </c>
      <c r="C7" s="75" t="s">
        <v>2</v>
      </c>
      <c r="D7" s="76"/>
      <c r="E7" s="77">
        <v>5000</v>
      </c>
      <c r="F7" s="78">
        <v>44783</v>
      </c>
      <c r="G7" s="75" t="s">
        <v>32</v>
      </c>
      <c r="H7" s="76"/>
      <c r="I7" s="84">
        <v>4500</v>
      </c>
      <c r="J7" s="83"/>
      <c r="K7" s="74">
        <v>44801</v>
      </c>
      <c r="L7" s="75" t="s">
        <v>4</v>
      </c>
      <c r="M7" s="76"/>
      <c r="N7" s="79">
        <v>15</v>
      </c>
      <c r="O7" s="78">
        <v>44804</v>
      </c>
      <c r="P7" s="75" t="s">
        <v>62</v>
      </c>
      <c r="Q7" s="76"/>
      <c r="R7" s="85">
        <v>15</v>
      </c>
    </row>
    <row r="8" spans="1:18" ht="15.75" thickBot="1" x14ac:dyDescent="0.25">
      <c r="B8" s="74">
        <v>44789</v>
      </c>
      <c r="C8" s="75" t="s">
        <v>56</v>
      </c>
      <c r="D8" s="76"/>
      <c r="E8" s="77">
        <v>3000</v>
      </c>
      <c r="F8" s="78">
        <v>44797</v>
      </c>
      <c r="G8" s="75" t="s">
        <v>57</v>
      </c>
      <c r="H8" s="76"/>
      <c r="I8" s="84">
        <v>1500</v>
      </c>
      <c r="J8" s="83"/>
      <c r="K8" s="76"/>
      <c r="L8" s="76"/>
      <c r="M8" s="76"/>
      <c r="N8" s="86"/>
      <c r="O8" s="75" t="s">
        <v>53</v>
      </c>
      <c r="P8" s="76"/>
      <c r="Q8" s="76"/>
      <c r="R8" s="75" t="s">
        <v>53</v>
      </c>
    </row>
    <row r="9" spans="1:18" ht="15.75" thickBot="1" x14ac:dyDescent="0.25">
      <c r="B9" s="74">
        <v>44799</v>
      </c>
      <c r="C9" s="75" t="s">
        <v>34</v>
      </c>
      <c r="D9" s="76"/>
      <c r="E9" s="79">
        <v>500</v>
      </c>
      <c r="F9" s="78">
        <v>44798</v>
      </c>
      <c r="G9" s="75" t="s">
        <v>30</v>
      </c>
      <c r="H9" s="76"/>
      <c r="I9" s="84">
        <v>2000</v>
      </c>
      <c r="J9" s="83"/>
      <c r="K9" s="76"/>
      <c r="L9" s="76"/>
      <c r="M9" s="76"/>
      <c r="N9" s="87">
        <v>15</v>
      </c>
      <c r="O9" s="75" t="s">
        <v>53</v>
      </c>
      <c r="P9" s="76"/>
      <c r="Q9" s="76"/>
      <c r="R9" s="88">
        <v>15</v>
      </c>
    </row>
    <row r="10" spans="1:18" ht="15.75" thickTop="1" x14ac:dyDescent="0.2">
      <c r="B10" s="74">
        <v>44800</v>
      </c>
      <c r="C10" s="75" t="s">
        <v>34</v>
      </c>
      <c r="D10" s="76"/>
      <c r="E10" s="79">
        <v>640</v>
      </c>
      <c r="F10" s="78">
        <v>44800</v>
      </c>
      <c r="G10" s="115" t="s">
        <v>58</v>
      </c>
      <c r="H10" s="115"/>
      <c r="I10" s="85">
        <v>480</v>
      </c>
      <c r="J10" s="83"/>
      <c r="K10" s="74">
        <v>44805</v>
      </c>
      <c r="L10" s="75" t="s">
        <v>63</v>
      </c>
      <c r="M10" s="76"/>
      <c r="N10" s="79">
        <v>15</v>
      </c>
      <c r="O10" s="75" t="s">
        <v>53</v>
      </c>
      <c r="P10" s="76"/>
      <c r="Q10" s="76"/>
      <c r="R10" s="75" t="s">
        <v>53</v>
      </c>
    </row>
    <row r="11" spans="1:18" x14ac:dyDescent="0.2">
      <c r="B11" s="74">
        <v>44801</v>
      </c>
      <c r="C11" s="75" t="s">
        <v>34</v>
      </c>
      <c r="D11" s="76"/>
      <c r="E11" s="79">
        <v>860</v>
      </c>
      <c r="F11" s="78">
        <v>44801</v>
      </c>
      <c r="G11" s="75" t="s">
        <v>59</v>
      </c>
      <c r="H11" s="76"/>
      <c r="I11" s="85">
        <v>15</v>
      </c>
      <c r="J11" s="83"/>
      <c r="K11" s="76"/>
      <c r="L11" s="76"/>
      <c r="M11" s="76"/>
      <c r="N11" s="75" t="s">
        <v>53</v>
      </c>
      <c r="O11" s="76"/>
      <c r="P11" s="76"/>
      <c r="Q11" s="76"/>
      <c r="R11" s="89"/>
    </row>
    <row r="12" spans="1:18" x14ac:dyDescent="0.2">
      <c r="B12" s="74">
        <v>44802</v>
      </c>
      <c r="C12" s="75" t="s">
        <v>34</v>
      </c>
      <c r="D12" s="76"/>
      <c r="E12" s="79">
        <v>800</v>
      </c>
      <c r="F12" s="78">
        <v>44802</v>
      </c>
      <c r="G12" s="75" t="s">
        <v>30</v>
      </c>
      <c r="H12" s="76"/>
      <c r="I12" s="84">
        <v>2000</v>
      </c>
      <c r="J12" s="83"/>
      <c r="K12" s="76"/>
      <c r="L12" s="76"/>
      <c r="M12" s="76"/>
      <c r="N12" s="76"/>
      <c r="O12" s="76"/>
      <c r="P12" s="76"/>
      <c r="Q12" s="76"/>
      <c r="R12" s="76"/>
    </row>
    <row r="13" spans="1:18" ht="15.75" thickBot="1" x14ac:dyDescent="0.25">
      <c r="B13" s="74">
        <v>44803</v>
      </c>
      <c r="C13" s="75" t="s">
        <v>34</v>
      </c>
      <c r="D13" s="76"/>
      <c r="E13" s="79">
        <v>760</v>
      </c>
      <c r="F13" s="78">
        <v>44803</v>
      </c>
      <c r="G13" s="75" t="s">
        <v>60</v>
      </c>
      <c r="H13" s="76"/>
      <c r="I13" s="85">
        <v>110</v>
      </c>
      <c r="J13" s="83"/>
      <c r="K13" s="90" t="s">
        <v>53</v>
      </c>
      <c r="L13" s="76"/>
      <c r="M13" s="90" t="s">
        <v>53</v>
      </c>
      <c r="N13" s="118" t="s">
        <v>65</v>
      </c>
      <c r="O13" s="118"/>
      <c r="P13" s="76"/>
      <c r="Q13" s="76"/>
      <c r="R13" s="90" t="s">
        <v>53</v>
      </c>
    </row>
    <row r="14" spans="1:18" ht="15.75" thickBot="1" x14ac:dyDescent="0.25">
      <c r="B14" s="76"/>
      <c r="C14" s="76"/>
      <c r="D14" s="76"/>
      <c r="E14" s="80"/>
      <c r="F14" s="78">
        <v>44803</v>
      </c>
      <c r="G14" s="115" t="s">
        <v>61</v>
      </c>
      <c r="H14" s="115"/>
      <c r="I14" s="85">
        <v>21</v>
      </c>
      <c r="J14" s="83"/>
      <c r="K14" s="72" t="s">
        <v>54</v>
      </c>
      <c r="L14" s="72" t="s">
        <v>55</v>
      </c>
      <c r="M14" s="72" t="s">
        <v>53</v>
      </c>
      <c r="N14" s="91" t="s">
        <v>1</v>
      </c>
      <c r="O14" s="92" t="s">
        <v>54</v>
      </c>
      <c r="P14" s="72" t="s">
        <v>55</v>
      </c>
      <c r="Q14" s="72" t="s">
        <v>53</v>
      </c>
      <c r="R14" s="72" t="s">
        <v>1</v>
      </c>
    </row>
    <row r="15" spans="1:18" x14ac:dyDescent="0.2">
      <c r="B15" s="76"/>
      <c r="C15" s="76"/>
      <c r="D15" s="76"/>
      <c r="E15" s="80"/>
      <c r="F15" s="78">
        <v>44804</v>
      </c>
      <c r="G15" s="75" t="s">
        <v>62</v>
      </c>
      <c r="H15" s="76"/>
      <c r="I15" s="85">
        <v>934</v>
      </c>
      <c r="J15" s="83"/>
      <c r="K15" s="74">
        <v>44803</v>
      </c>
      <c r="L15" s="75" t="s">
        <v>4</v>
      </c>
      <c r="M15" s="76"/>
      <c r="N15" s="79">
        <v>21</v>
      </c>
      <c r="O15" s="78">
        <v>44804</v>
      </c>
      <c r="P15" s="75" t="s">
        <v>62</v>
      </c>
      <c r="Q15" s="76"/>
      <c r="R15" s="85">
        <v>21</v>
      </c>
    </row>
    <row r="16" spans="1:18" ht="15.75" thickBot="1" x14ac:dyDescent="0.25">
      <c r="B16" s="76"/>
      <c r="C16" s="76"/>
      <c r="D16" s="76"/>
      <c r="E16" s="81"/>
      <c r="F16" s="76"/>
      <c r="G16" s="76"/>
      <c r="H16" s="76"/>
      <c r="I16" s="76"/>
      <c r="J16" s="83"/>
      <c r="K16" s="76"/>
      <c r="L16" s="76"/>
      <c r="M16" s="76"/>
      <c r="N16" s="86"/>
      <c r="O16" s="76"/>
      <c r="P16" s="76"/>
      <c r="Q16" s="76"/>
      <c r="R16" s="76"/>
    </row>
    <row r="17" spans="2:18" ht="15.75" thickBot="1" x14ac:dyDescent="0.25">
      <c r="B17" s="76"/>
      <c r="C17" s="76"/>
      <c r="D17" s="76"/>
      <c r="E17" s="82">
        <v>11560</v>
      </c>
      <c r="F17" s="76"/>
      <c r="G17" s="76"/>
      <c r="H17" s="76"/>
      <c r="I17" s="93">
        <v>11560</v>
      </c>
      <c r="J17" s="83"/>
      <c r="K17" s="76"/>
      <c r="L17" s="76"/>
      <c r="M17" s="76"/>
      <c r="N17" s="87">
        <v>21</v>
      </c>
      <c r="O17" s="76"/>
      <c r="P17" s="76"/>
      <c r="Q17" s="76"/>
      <c r="R17" s="88">
        <v>21</v>
      </c>
    </row>
    <row r="18" spans="2:18" ht="15.75" thickTop="1" x14ac:dyDescent="0.2">
      <c r="B18" s="74">
        <v>44805</v>
      </c>
      <c r="C18" s="75" t="s">
        <v>63</v>
      </c>
      <c r="D18" s="76"/>
      <c r="E18" s="79">
        <v>934</v>
      </c>
      <c r="F18" s="76"/>
      <c r="G18" s="76"/>
      <c r="H18" s="76"/>
      <c r="I18" s="76"/>
      <c r="J18" s="83"/>
      <c r="K18" s="74">
        <v>44805</v>
      </c>
      <c r="L18" s="75" t="s">
        <v>63</v>
      </c>
      <c r="M18" s="76"/>
      <c r="N18" s="79">
        <v>21</v>
      </c>
      <c r="O18" s="76"/>
      <c r="P18" s="76"/>
      <c r="Q18" s="76"/>
      <c r="R18" s="76"/>
    </row>
    <row r="19" spans="2:18" x14ac:dyDescent="0.2">
      <c r="B19" s="76"/>
      <c r="C19" s="76"/>
      <c r="D19" s="76"/>
      <c r="E19" s="76"/>
      <c r="F19" s="76"/>
      <c r="G19" s="76"/>
      <c r="H19" s="76"/>
      <c r="I19" s="76"/>
      <c r="J19" s="83"/>
      <c r="K19" s="76"/>
      <c r="L19" s="76"/>
      <c r="M19" s="76"/>
      <c r="N19" s="76"/>
      <c r="O19" s="76"/>
      <c r="P19" s="76"/>
      <c r="Q19" s="76"/>
      <c r="R19" s="76"/>
    </row>
    <row r="20" spans="2:18" ht="15.75" thickBot="1" x14ac:dyDescent="0.25">
      <c r="B20" s="90" t="s">
        <v>53</v>
      </c>
      <c r="C20" s="76"/>
      <c r="D20" s="90" t="s">
        <v>53</v>
      </c>
      <c r="E20" s="118" t="s">
        <v>2</v>
      </c>
      <c r="F20" s="118"/>
      <c r="G20" s="76"/>
      <c r="H20" s="76"/>
      <c r="I20" s="90" t="s">
        <v>53</v>
      </c>
      <c r="J20" s="83"/>
      <c r="K20" s="90" t="s">
        <v>53</v>
      </c>
      <c r="L20" s="76"/>
      <c r="M20" s="90" t="s">
        <v>53</v>
      </c>
      <c r="N20" s="89"/>
      <c r="O20" s="76"/>
      <c r="P20" s="76"/>
      <c r="Q20" s="76"/>
      <c r="R20" s="90" t="s">
        <v>53</v>
      </c>
    </row>
    <row r="21" spans="2:18" ht="15.75" thickBot="1" x14ac:dyDescent="0.25">
      <c r="B21" s="72" t="s">
        <v>54</v>
      </c>
      <c r="C21" s="72" t="s">
        <v>55</v>
      </c>
      <c r="D21" s="72" t="s">
        <v>53</v>
      </c>
      <c r="E21" s="91" t="s">
        <v>1</v>
      </c>
      <c r="F21" s="92" t="s">
        <v>54</v>
      </c>
      <c r="G21" s="72" t="s">
        <v>55</v>
      </c>
      <c r="H21" s="72" t="s">
        <v>53</v>
      </c>
      <c r="I21" s="72" t="s">
        <v>1</v>
      </c>
      <c r="J21" s="83"/>
      <c r="K21" s="89"/>
      <c r="L21" s="89"/>
      <c r="M21" s="89"/>
      <c r="N21" s="11" t="s">
        <v>34</v>
      </c>
      <c r="O21" s="89"/>
      <c r="P21" s="89"/>
      <c r="Q21" s="89"/>
      <c r="R21" s="89"/>
    </row>
    <row r="22" spans="2:18" ht="15.75" thickBot="1" x14ac:dyDescent="0.25">
      <c r="B22" s="76"/>
      <c r="C22" s="76"/>
      <c r="D22" s="76"/>
      <c r="E22" s="94"/>
      <c r="F22" s="95">
        <v>42950</v>
      </c>
      <c r="G22" s="75" t="s">
        <v>4</v>
      </c>
      <c r="H22" s="76"/>
      <c r="I22" s="84">
        <v>5000</v>
      </c>
      <c r="J22" s="83"/>
      <c r="K22" s="72" t="s">
        <v>54</v>
      </c>
      <c r="L22" s="72" t="s">
        <v>55</v>
      </c>
      <c r="M22" s="72" t="s">
        <v>53</v>
      </c>
      <c r="N22" s="73" t="s">
        <v>1</v>
      </c>
      <c r="O22" s="72" t="s">
        <v>54</v>
      </c>
      <c r="P22" s="72" t="s">
        <v>55</v>
      </c>
      <c r="Q22" s="72" t="s">
        <v>53</v>
      </c>
      <c r="R22" s="72" t="s">
        <v>1</v>
      </c>
    </row>
    <row r="23" spans="2:18" x14ac:dyDescent="0.2">
      <c r="B23" s="76"/>
      <c r="C23" s="76"/>
      <c r="D23" s="76"/>
      <c r="E23" s="94"/>
      <c r="F23" s="76"/>
      <c r="G23" s="76"/>
      <c r="H23" s="76"/>
      <c r="I23" s="76"/>
      <c r="J23" s="83"/>
      <c r="K23" s="76"/>
      <c r="L23" s="76"/>
      <c r="M23" s="76"/>
      <c r="N23" s="86"/>
      <c r="O23" s="78">
        <v>44799</v>
      </c>
      <c r="P23" s="75" t="s">
        <v>4</v>
      </c>
      <c r="Q23" s="76"/>
      <c r="R23" s="85">
        <v>500</v>
      </c>
    </row>
    <row r="24" spans="2:18" ht="15.75" thickBot="1" x14ac:dyDescent="0.25">
      <c r="B24" s="74">
        <v>44804</v>
      </c>
      <c r="C24" s="75" t="s">
        <v>62</v>
      </c>
      <c r="D24" s="76"/>
      <c r="E24" s="77">
        <v>5000</v>
      </c>
      <c r="F24" s="76"/>
      <c r="G24" s="76"/>
      <c r="H24" s="76"/>
      <c r="I24" s="76"/>
      <c r="J24" s="83"/>
      <c r="K24" s="76"/>
      <c r="L24" s="76"/>
      <c r="M24" s="76"/>
      <c r="N24" s="86"/>
      <c r="O24" s="78">
        <v>44800</v>
      </c>
      <c r="P24" s="75" t="s">
        <v>4</v>
      </c>
      <c r="Q24" s="76"/>
      <c r="R24" s="85">
        <v>640</v>
      </c>
    </row>
    <row r="25" spans="2:18" ht="15.75" thickBot="1" x14ac:dyDescent="0.25">
      <c r="B25" s="75" t="s">
        <v>53</v>
      </c>
      <c r="C25" s="76"/>
      <c r="D25" s="76"/>
      <c r="E25" s="82">
        <v>5000</v>
      </c>
      <c r="F25" s="76"/>
      <c r="G25" s="76"/>
      <c r="H25" s="76"/>
      <c r="I25" s="93">
        <v>5000</v>
      </c>
      <c r="J25" s="83"/>
      <c r="K25" s="76"/>
      <c r="L25" s="76"/>
      <c r="M25" s="76"/>
      <c r="N25" s="86"/>
      <c r="O25" s="78">
        <v>44801</v>
      </c>
      <c r="P25" s="75" t="s">
        <v>4</v>
      </c>
      <c r="Q25" s="76"/>
      <c r="R25" s="85">
        <v>860</v>
      </c>
    </row>
    <row r="26" spans="2:18" ht="15.75" thickTop="1" x14ac:dyDescent="0.2">
      <c r="B26" s="75" t="s">
        <v>53</v>
      </c>
      <c r="C26" s="75" t="s">
        <v>53</v>
      </c>
      <c r="D26" s="75" t="s">
        <v>53</v>
      </c>
      <c r="E26" s="86" t="s">
        <v>53</v>
      </c>
      <c r="F26" s="78">
        <v>44805</v>
      </c>
      <c r="G26" s="75" t="s">
        <v>63</v>
      </c>
      <c r="H26" s="75" t="s">
        <v>53</v>
      </c>
      <c r="I26" s="84">
        <v>5000</v>
      </c>
      <c r="J26" s="83"/>
      <c r="K26" s="76"/>
      <c r="L26" s="76"/>
      <c r="M26" s="76"/>
      <c r="N26" s="86"/>
      <c r="O26" s="78">
        <v>44802</v>
      </c>
      <c r="P26" s="75" t="s">
        <v>4</v>
      </c>
      <c r="Q26" s="76"/>
      <c r="R26" s="85">
        <v>800</v>
      </c>
    </row>
    <row r="27" spans="2:18" x14ac:dyDescent="0.2">
      <c r="B27" s="76"/>
      <c r="C27" s="76"/>
      <c r="D27" s="76"/>
      <c r="E27" s="75" t="s">
        <v>53</v>
      </c>
      <c r="F27" s="76"/>
      <c r="G27" s="76"/>
      <c r="H27" s="76"/>
      <c r="I27" s="75" t="s">
        <v>53</v>
      </c>
      <c r="J27" s="83"/>
      <c r="K27" s="74">
        <v>44804</v>
      </c>
      <c r="L27" s="75" t="s">
        <v>62</v>
      </c>
      <c r="M27" s="76"/>
      <c r="N27" s="77">
        <v>3560</v>
      </c>
      <c r="O27" s="78">
        <v>44803</v>
      </c>
      <c r="P27" s="75" t="s">
        <v>4</v>
      </c>
      <c r="Q27" s="76"/>
      <c r="R27" s="85">
        <v>760</v>
      </c>
    </row>
    <row r="28" spans="2:18" ht="15.75" thickBot="1" x14ac:dyDescent="0.25">
      <c r="B28" s="76"/>
      <c r="C28" s="76"/>
      <c r="D28" s="76"/>
      <c r="E28" s="76"/>
      <c r="F28" s="76"/>
      <c r="G28" s="76"/>
      <c r="H28" s="76"/>
      <c r="I28" s="76"/>
      <c r="J28" s="83"/>
      <c r="K28" s="76"/>
      <c r="L28" s="76"/>
      <c r="M28" s="76"/>
      <c r="N28" s="86"/>
      <c r="O28" s="76"/>
      <c r="P28" s="76"/>
      <c r="Q28" s="76"/>
      <c r="R28" s="76"/>
    </row>
    <row r="29" spans="2:18" ht="15.75" thickBot="1" x14ac:dyDescent="0.25">
      <c r="B29" s="90" t="s">
        <v>53</v>
      </c>
      <c r="C29" s="76"/>
      <c r="D29" s="90" t="s">
        <v>53</v>
      </c>
      <c r="E29" s="90" t="s">
        <v>32</v>
      </c>
      <c r="F29" s="76"/>
      <c r="G29" s="76"/>
      <c r="H29" s="76"/>
      <c r="I29" s="90" t="s">
        <v>53</v>
      </c>
      <c r="J29" s="83"/>
      <c r="K29" s="76"/>
      <c r="L29" s="76"/>
      <c r="M29" s="76"/>
      <c r="N29" s="82">
        <v>3560</v>
      </c>
      <c r="O29" s="76"/>
      <c r="P29" s="76"/>
      <c r="Q29" s="76"/>
      <c r="R29" s="93">
        <v>3560</v>
      </c>
    </row>
    <row r="30" spans="2:18" ht="16.5" thickTop="1" thickBot="1" x14ac:dyDescent="0.25">
      <c r="B30" s="72" t="s">
        <v>54</v>
      </c>
      <c r="C30" s="72" t="s">
        <v>55</v>
      </c>
      <c r="D30" s="72" t="s">
        <v>53</v>
      </c>
      <c r="E30" s="73" t="s">
        <v>1</v>
      </c>
      <c r="F30" s="72" t="s">
        <v>54</v>
      </c>
      <c r="G30" s="72" t="s">
        <v>55</v>
      </c>
      <c r="H30" s="72" t="s">
        <v>53</v>
      </c>
      <c r="I30" s="72" t="s">
        <v>1</v>
      </c>
      <c r="J30" s="83"/>
      <c r="K30" s="124"/>
      <c r="L30" s="124"/>
      <c r="M30" s="124"/>
      <c r="N30" s="125"/>
      <c r="O30" s="127">
        <v>44805</v>
      </c>
      <c r="P30" s="75"/>
      <c r="Q30" s="124"/>
      <c r="R30" s="85"/>
    </row>
    <row r="31" spans="2:18" ht="15.75" thickBot="1" x14ac:dyDescent="0.25">
      <c r="B31" s="74">
        <v>44783</v>
      </c>
      <c r="C31" s="75" t="s">
        <v>4</v>
      </c>
      <c r="D31" s="76"/>
      <c r="E31" s="77">
        <v>4500</v>
      </c>
      <c r="F31" s="78">
        <v>44804</v>
      </c>
      <c r="G31" s="75" t="s">
        <v>62</v>
      </c>
      <c r="H31" s="76"/>
      <c r="I31" s="84">
        <v>4500</v>
      </c>
      <c r="J31" s="83"/>
      <c r="K31" s="124"/>
      <c r="L31" s="124"/>
      <c r="M31" s="124"/>
      <c r="N31" s="126"/>
      <c r="O31" s="127"/>
      <c r="P31" s="75" t="s">
        <v>63</v>
      </c>
      <c r="Q31" s="124"/>
      <c r="R31" s="84">
        <v>3560</v>
      </c>
    </row>
    <row r="32" spans="2:18" ht="15.75" thickBot="1" x14ac:dyDescent="0.25">
      <c r="B32" s="76"/>
      <c r="C32" s="76"/>
      <c r="D32" s="76"/>
      <c r="E32" s="82">
        <v>4500</v>
      </c>
      <c r="F32" s="76"/>
      <c r="G32" s="76"/>
      <c r="H32" s="76"/>
      <c r="I32" s="93">
        <v>4500</v>
      </c>
      <c r="J32" s="83"/>
      <c r="K32" s="76"/>
      <c r="L32" s="76"/>
      <c r="M32" s="76"/>
      <c r="N32" s="76"/>
      <c r="O32" s="76"/>
      <c r="P32" s="76"/>
      <c r="Q32" s="76"/>
      <c r="R32" s="76"/>
    </row>
    <row r="33" spans="2:18" ht="16.5" thickTop="1" thickBot="1" x14ac:dyDescent="0.25">
      <c r="B33" s="74">
        <v>44805</v>
      </c>
      <c r="C33" s="75" t="s">
        <v>63</v>
      </c>
      <c r="D33" s="76"/>
      <c r="E33" s="77">
        <v>4500</v>
      </c>
      <c r="F33" s="76"/>
      <c r="G33" s="76"/>
      <c r="H33" s="76"/>
      <c r="I33" s="75" t="s">
        <v>53</v>
      </c>
      <c r="J33" s="83"/>
      <c r="K33" s="90" t="s">
        <v>53</v>
      </c>
      <c r="L33" s="76"/>
      <c r="M33" s="90" t="s">
        <v>53</v>
      </c>
      <c r="N33" s="118" t="s">
        <v>30</v>
      </c>
      <c r="O33" s="118"/>
      <c r="P33" s="76"/>
      <c r="Q33" s="76"/>
      <c r="R33" s="90" t="s">
        <v>53</v>
      </c>
    </row>
    <row r="34" spans="2:18" ht="15.75" thickBot="1" x14ac:dyDescent="0.25">
      <c r="B34" s="76"/>
      <c r="C34" s="76"/>
      <c r="D34" s="76"/>
      <c r="E34" s="76"/>
      <c r="F34" s="76"/>
      <c r="G34" s="76"/>
      <c r="H34" s="76"/>
      <c r="I34" s="76"/>
      <c r="J34" s="83"/>
      <c r="K34" s="72" t="s">
        <v>54</v>
      </c>
      <c r="L34" s="72" t="s">
        <v>55</v>
      </c>
      <c r="M34" s="72" t="s">
        <v>53</v>
      </c>
      <c r="N34" s="91" t="s">
        <v>1</v>
      </c>
      <c r="O34" s="92" t="s">
        <v>54</v>
      </c>
      <c r="P34" s="72" t="s">
        <v>55</v>
      </c>
      <c r="Q34" s="72" t="s">
        <v>53</v>
      </c>
      <c r="R34" s="72" t="s">
        <v>1</v>
      </c>
    </row>
    <row r="35" spans="2:18" ht="15.75" thickBot="1" x14ac:dyDescent="0.25">
      <c r="B35" s="90" t="s">
        <v>53</v>
      </c>
      <c r="C35" s="76"/>
      <c r="D35" s="90" t="s">
        <v>53</v>
      </c>
      <c r="E35" s="118" t="s">
        <v>64</v>
      </c>
      <c r="F35" s="118"/>
      <c r="G35" s="76"/>
      <c r="H35" s="76"/>
      <c r="I35" s="90" t="s">
        <v>53</v>
      </c>
      <c r="J35" s="83"/>
      <c r="K35" s="74">
        <v>44798</v>
      </c>
      <c r="L35" s="96" t="s">
        <v>4</v>
      </c>
      <c r="M35" s="76"/>
      <c r="N35" s="97">
        <v>2000</v>
      </c>
      <c r="O35" s="76"/>
      <c r="P35" s="76"/>
      <c r="Q35" s="76"/>
      <c r="R35" s="76"/>
    </row>
    <row r="36" spans="2:18" ht="15.75" thickBot="1" x14ac:dyDescent="0.25">
      <c r="B36" s="72" t="s">
        <v>54</v>
      </c>
      <c r="C36" s="72" t="s">
        <v>55</v>
      </c>
      <c r="D36" s="72" t="s">
        <v>53</v>
      </c>
      <c r="E36" s="91" t="s">
        <v>1</v>
      </c>
      <c r="F36" s="92" t="s">
        <v>54</v>
      </c>
      <c r="G36" s="72" t="s">
        <v>55</v>
      </c>
      <c r="H36" s="72" t="s">
        <v>53</v>
      </c>
      <c r="I36" s="72" t="s">
        <v>1</v>
      </c>
      <c r="J36" s="83"/>
      <c r="K36" s="74">
        <v>44802</v>
      </c>
      <c r="L36" s="96" t="s">
        <v>4</v>
      </c>
      <c r="M36" s="76"/>
      <c r="N36" s="97">
        <v>2000</v>
      </c>
      <c r="O36" s="78">
        <v>44804</v>
      </c>
      <c r="P36" s="75" t="s">
        <v>62</v>
      </c>
      <c r="Q36" s="76"/>
      <c r="R36" s="84">
        <v>4000</v>
      </c>
    </row>
    <row r="37" spans="2:18" ht="15.75" thickBot="1" x14ac:dyDescent="0.25">
      <c r="B37" s="74">
        <v>44804</v>
      </c>
      <c r="C37" s="75" t="s">
        <v>62</v>
      </c>
      <c r="D37" s="76"/>
      <c r="E37" s="77">
        <v>3000</v>
      </c>
      <c r="F37" s="78">
        <v>44789</v>
      </c>
      <c r="G37" s="75" t="s">
        <v>4</v>
      </c>
      <c r="H37" s="76"/>
      <c r="I37" s="84">
        <v>3000</v>
      </c>
      <c r="J37" s="83"/>
      <c r="K37" s="76"/>
      <c r="L37" s="76"/>
      <c r="M37" s="76"/>
      <c r="N37" s="94"/>
      <c r="O37" s="76"/>
      <c r="P37" s="76"/>
      <c r="Q37" s="76"/>
      <c r="R37" s="76"/>
    </row>
    <row r="38" spans="2:18" ht="15.75" thickBot="1" x14ac:dyDescent="0.25">
      <c r="B38" s="76"/>
      <c r="C38" s="76"/>
      <c r="D38" s="76"/>
      <c r="E38" s="82">
        <v>3000</v>
      </c>
      <c r="F38" s="75" t="s">
        <v>53</v>
      </c>
      <c r="G38" s="75" t="s">
        <v>53</v>
      </c>
      <c r="H38" s="76"/>
      <c r="I38" s="93">
        <v>3000</v>
      </c>
      <c r="J38" s="83"/>
      <c r="K38" s="76"/>
      <c r="L38" s="76"/>
      <c r="M38" s="76"/>
      <c r="N38" s="82">
        <v>4000</v>
      </c>
      <c r="O38" s="76"/>
      <c r="P38" s="76"/>
      <c r="Q38" s="76"/>
      <c r="R38" s="93">
        <v>4000</v>
      </c>
    </row>
    <row r="39" spans="2:18" ht="15.75" thickTop="1" x14ac:dyDescent="0.2">
      <c r="B39" s="76"/>
      <c r="C39" s="76"/>
      <c r="D39" s="76"/>
      <c r="E39" s="86"/>
      <c r="F39" s="78">
        <v>44805</v>
      </c>
      <c r="G39" s="75" t="s">
        <v>63</v>
      </c>
      <c r="H39" s="76"/>
      <c r="I39" s="84">
        <v>3000</v>
      </c>
      <c r="J39" s="83"/>
      <c r="K39" s="74">
        <v>44805</v>
      </c>
      <c r="L39" s="85" t="s">
        <v>63</v>
      </c>
      <c r="M39" s="75" t="s">
        <v>53</v>
      </c>
      <c r="N39" s="77">
        <v>4000</v>
      </c>
      <c r="O39" s="76"/>
      <c r="P39" s="76"/>
      <c r="Q39" s="76"/>
      <c r="R39" s="76"/>
    </row>
    <row r="40" spans="2:18" x14ac:dyDescent="0.2"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</row>
    <row r="41" spans="2:18" ht="15.75" thickBot="1" x14ac:dyDescent="0.25">
      <c r="B41" s="90" t="s">
        <v>53</v>
      </c>
      <c r="C41" s="76"/>
      <c r="D41" s="90" t="s">
        <v>53</v>
      </c>
      <c r="E41" s="90" t="s">
        <v>57</v>
      </c>
      <c r="F41" s="76"/>
      <c r="G41" s="76"/>
      <c r="H41" s="76"/>
      <c r="I41" s="90" t="s">
        <v>53</v>
      </c>
      <c r="J41" s="83"/>
      <c r="K41" s="83"/>
      <c r="L41" s="83"/>
      <c r="M41" s="83"/>
      <c r="N41" s="83"/>
      <c r="O41" s="83"/>
      <c r="P41" s="83"/>
      <c r="Q41" s="83"/>
      <c r="R41" s="83"/>
    </row>
    <row r="42" spans="2:18" ht="15.75" thickBot="1" x14ac:dyDescent="0.25">
      <c r="B42" s="72" t="s">
        <v>54</v>
      </c>
      <c r="C42" s="72" t="s">
        <v>55</v>
      </c>
      <c r="D42" s="72" t="s">
        <v>53</v>
      </c>
      <c r="E42" s="73" t="s">
        <v>1</v>
      </c>
      <c r="F42" s="72" t="s">
        <v>54</v>
      </c>
      <c r="G42" s="72" t="s">
        <v>55</v>
      </c>
      <c r="H42" s="72" t="s">
        <v>53</v>
      </c>
      <c r="I42" s="72" t="s">
        <v>1</v>
      </c>
      <c r="J42" s="83"/>
      <c r="K42" s="83"/>
      <c r="L42" s="83"/>
      <c r="M42" s="83"/>
      <c r="N42" s="83"/>
      <c r="O42" s="83"/>
      <c r="P42" s="83"/>
      <c r="Q42" s="83"/>
      <c r="R42" s="83"/>
    </row>
    <row r="43" spans="2:18" x14ac:dyDescent="0.2">
      <c r="B43" s="119">
        <v>44797</v>
      </c>
      <c r="C43" s="114" t="s">
        <v>4</v>
      </c>
      <c r="D43" s="114" t="s">
        <v>53</v>
      </c>
      <c r="E43" s="121">
        <v>1500</v>
      </c>
      <c r="F43" s="85"/>
      <c r="G43" s="114" t="s">
        <v>62</v>
      </c>
      <c r="H43" s="114" t="s">
        <v>53</v>
      </c>
      <c r="I43" s="116">
        <v>1500</v>
      </c>
      <c r="J43" s="83"/>
      <c r="K43" s="83"/>
      <c r="L43" s="83"/>
      <c r="M43" s="83"/>
      <c r="N43" s="83"/>
      <c r="O43" s="83"/>
      <c r="P43" s="83"/>
      <c r="Q43" s="83"/>
      <c r="R43" s="83"/>
    </row>
    <row r="44" spans="2:18" x14ac:dyDescent="0.2">
      <c r="B44" s="120"/>
      <c r="C44" s="115"/>
      <c r="D44" s="115"/>
      <c r="E44" s="122"/>
      <c r="F44" s="74">
        <v>44804</v>
      </c>
      <c r="G44" s="115"/>
      <c r="H44" s="115"/>
      <c r="I44" s="117"/>
      <c r="J44" s="83"/>
      <c r="K44" s="83"/>
      <c r="L44" s="83"/>
      <c r="M44" s="83"/>
      <c r="N44" s="83"/>
      <c r="O44" s="83"/>
      <c r="P44" s="83"/>
      <c r="Q44" s="83"/>
      <c r="R44" s="83"/>
    </row>
    <row r="45" spans="2:18" ht="15.75" thickBot="1" x14ac:dyDescent="0.25">
      <c r="B45" s="76"/>
      <c r="C45" s="76"/>
      <c r="D45" s="76"/>
      <c r="E45" s="86"/>
      <c r="F45" s="76"/>
      <c r="G45" s="76"/>
      <c r="H45" s="76"/>
      <c r="I45" s="76"/>
      <c r="J45" s="83"/>
      <c r="K45" s="83"/>
      <c r="L45" s="83"/>
      <c r="M45" s="83"/>
      <c r="N45" s="83"/>
      <c r="O45" s="83"/>
      <c r="P45" s="83"/>
      <c r="Q45" s="83"/>
      <c r="R45" s="83"/>
    </row>
    <row r="46" spans="2:18" ht="15.75" thickBot="1" x14ac:dyDescent="0.25">
      <c r="B46" s="76"/>
      <c r="C46" s="76"/>
      <c r="D46" s="76"/>
      <c r="E46" s="82">
        <v>1500</v>
      </c>
      <c r="F46" s="76"/>
      <c r="G46" s="76"/>
      <c r="H46" s="76"/>
      <c r="I46" s="93">
        <v>1500</v>
      </c>
      <c r="J46" s="83"/>
      <c r="K46" s="83"/>
      <c r="L46" s="83"/>
      <c r="M46" s="83"/>
      <c r="N46" s="83"/>
      <c r="O46" s="83"/>
      <c r="P46" s="83"/>
      <c r="Q46" s="83"/>
      <c r="R46" s="83"/>
    </row>
    <row r="47" spans="2:18" ht="15.75" thickTop="1" x14ac:dyDescent="0.2">
      <c r="B47" s="74">
        <v>44805</v>
      </c>
      <c r="C47" s="75" t="s">
        <v>63</v>
      </c>
      <c r="D47" s="76"/>
      <c r="E47" s="77">
        <v>1500</v>
      </c>
      <c r="F47" s="76"/>
      <c r="G47" s="76"/>
      <c r="H47" s="76"/>
      <c r="I47" s="89"/>
      <c r="J47" s="83"/>
      <c r="K47" s="83"/>
      <c r="L47" s="83"/>
      <c r="M47" s="83"/>
      <c r="N47" s="83"/>
      <c r="O47" s="83"/>
      <c r="P47" s="83"/>
      <c r="Q47" s="83"/>
      <c r="R47" s="83"/>
    </row>
    <row r="48" spans="2:18" x14ac:dyDescent="0.2">
      <c r="B48" s="76"/>
      <c r="C48" s="76"/>
      <c r="D48" s="76"/>
      <c r="E48" s="76"/>
      <c r="F48" s="76"/>
      <c r="G48" s="76"/>
      <c r="H48" s="76"/>
      <c r="I48" s="76"/>
      <c r="J48" s="83"/>
      <c r="K48" s="83"/>
      <c r="L48" s="83"/>
      <c r="M48" s="83"/>
      <c r="N48" s="83"/>
      <c r="O48" s="83"/>
      <c r="P48" s="83"/>
      <c r="Q48" s="83"/>
      <c r="R48" s="83"/>
    </row>
    <row r="49" spans="2:18" ht="15.75" thickBot="1" x14ac:dyDescent="0.25">
      <c r="B49" s="90" t="s">
        <v>53</v>
      </c>
      <c r="C49" s="76"/>
      <c r="D49" s="90" t="s">
        <v>53</v>
      </c>
      <c r="E49" s="118" t="s">
        <v>66</v>
      </c>
      <c r="F49" s="118"/>
      <c r="G49" s="118"/>
      <c r="H49" s="76"/>
      <c r="I49" s="90" t="s">
        <v>53</v>
      </c>
      <c r="J49" s="83"/>
      <c r="K49" s="83"/>
      <c r="L49" s="83"/>
      <c r="M49" s="83"/>
      <c r="N49" s="83"/>
      <c r="O49" s="83"/>
      <c r="P49" s="83"/>
      <c r="Q49" s="83"/>
      <c r="R49" s="83"/>
    </row>
    <row r="50" spans="2:18" ht="15.75" thickBot="1" x14ac:dyDescent="0.25">
      <c r="B50" s="72" t="s">
        <v>54</v>
      </c>
      <c r="C50" s="72" t="s">
        <v>55</v>
      </c>
      <c r="D50" s="72" t="s">
        <v>53</v>
      </c>
      <c r="E50" s="91" t="s">
        <v>1</v>
      </c>
      <c r="F50" s="92" t="s">
        <v>54</v>
      </c>
      <c r="G50" s="92" t="s">
        <v>55</v>
      </c>
      <c r="H50" s="72" t="s">
        <v>53</v>
      </c>
      <c r="I50" s="72" t="s">
        <v>1</v>
      </c>
      <c r="J50" s="83"/>
      <c r="K50" s="83"/>
      <c r="L50" s="83"/>
      <c r="M50" s="83"/>
      <c r="N50" s="83"/>
      <c r="O50" s="83"/>
      <c r="P50" s="83"/>
      <c r="Q50" s="83"/>
      <c r="R50" s="83"/>
    </row>
    <row r="51" spans="2:18" x14ac:dyDescent="0.2">
      <c r="B51" s="74">
        <v>44800</v>
      </c>
      <c r="C51" s="75" t="s">
        <v>4</v>
      </c>
      <c r="D51" s="76"/>
      <c r="E51" s="79">
        <v>480</v>
      </c>
      <c r="F51" s="78">
        <v>44804</v>
      </c>
      <c r="G51" s="75" t="s">
        <v>62</v>
      </c>
      <c r="H51" s="76"/>
      <c r="I51" s="85">
        <v>480</v>
      </c>
      <c r="J51" s="83"/>
      <c r="K51" s="83"/>
      <c r="L51" s="83"/>
      <c r="M51" s="83"/>
      <c r="N51" s="83"/>
      <c r="O51" s="83"/>
      <c r="P51" s="83"/>
      <c r="Q51" s="83"/>
      <c r="R51" s="83"/>
    </row>
    <row r="52" spans="2:18" ht="15.75" thickBot="1" x14ac:dyDescent="0.25">
      <c r="B52" s="76"/>
      <c r="C52" s="76"/>
      <c r="D52" s="76"/>
      <c r="E52" s="86"/>
      <c r="F52" s="75" t="s">
        <v>53</v>
      </c>
      <c r="G52" s="75" t="s">
        <v>53</v>
      </c>
      <c r="H52" s="76"/>
      <c r="I52" s="98" t="s">
        <v>53</v>
      </c>
      <c r="J52" s="83"/>
      <c r="K52" s="83"/>
      <c r="L52" s="83"/>
      <c r="M52" s="83"/>
      <c r="N52" s="83"/>
      <c r="O52" s="83"/>
      <c r="P52" s="83"/>
      <c r="Q52" s="83"/>
      <c r="R52" s="83"/>
    </row>
    <row r="53" spans="2:18" ht="15.75" thickBot="1" x14ac:dyDescent="0.25">
      <c r="B53" s="76"/>
      <c r="C53" s="76"/>
      <c r="D53" s="76"/>
      <c r="E53" s="87">
        <v>480</v>
      </c>
      <c r="F53" s="76"/>
      <c r="G53" s="76"/>
      <c r="H53" s="76"/>
      <c r="I53" s="99">
        <v>480</v>
      </c>
      <c r="J53" s="83"/>
      <c r="K53" s="83"/>
      <c r="L53" s="83"/>
      <c r="M53" s="83"/>
      <c r="N53" s="83"/>
      <c r="O53" s="83"/>
      <c r="P53" s="83"/>
      <c r="Q53" s="83"/>
      <c r="R53" s="83"/>
    </row>
    <row r="54" spans="2:18" ht="15.75" thickTop="1" x14ac:dyDescent="0.2">
      <c r="B54" s="74">
        <v>44805</v>
      </c>
      <c r="C54" s="75" t="s">
        <v>63</v>
      </c>
      <c r="D54" s="76"/>
      <c r="E54" s="79">
        <v>480</v>
      </c>
      <c r="F54" s="76"/>
      <c r="G54" s="76"/>
      <c r="H54" s="76"/>
      <c r="I54" s="89"/>
      <c r="J54" s="83"/>
      <c r="K54" s="83"/>
      <c r="L54" s="83"/>
      <c r="M54" s="83"/>
      <c r="N54" s="83"/>
      <c r="O54" s="83"/>
      <c r="P54" s="83"/>
      <c r="Q54" s="83"/>
      <c r="R54" s="83"/>
    </row>
    <row r="55" spans="2:18" x14ac:dyDescent="0.2">
      <c r="B55" s="76"/>
      <c r="C55" s="76"/>
      <c r="D55" s="76"/>
      <c r="E55" s="76"/>
      <c r="F55" s="76"/>
      <c r="G55" s="76"/>
      <c r="H55" s="76"/>
      <c r="I55" s="76"/>
      <c r="J55" s="83"/>
      <c r="K55" s="83"/>
      <c r="L55" s="83"/>
      <c r="M55" s="83"/>
      <c r="N55" s="83"/>
      <c r="O55" s="83"/>
      <c r="P55" s="83"/>
      <c r="Q55" s="83"/>
      <c r="R55" s="83"/>
    </row>
    <row r="56" spans="2:18" ht="15.75" thickBot="1" x14ac:dyDescent="0.25">
      <c r="B56" s="90" t="s">
        <v>53</v>
      </c>
      <c r="C56" s="76"/>
      <c r="D56" s="90" t="s">
        <v>53</v>
      </c>
      <c r="E56" s="118" t="s">
        <v>60</v>
      </c>
      <c r="F56" s="118"/>
      <c r="G56" s="76"/>
      <c r="H56" s="76"/>
      <c r="I56" s="90" t="s">
        <v>53</v>
      </c>
      <c r="J56" s="83"/>
      <c r="K56" s="83"/>
      <c r="L56" s="83"/>
      <c r="M56" s="83"/>
      <c r="N56" s="83"/>
      <c r="O56" s="83"/>
      <c r="P56" s="83"/>
      <c r="Q56" s="83"/>
      <c r="R56" s="83"/>
    </row>
    <row r="57" spans="2:18" ht="15.75" thickBot="1" x14ac:dyDescent="0.25">
      <c r="B57" s="72" t="s">
        <v>54</v>
      </c>
      <c r="C57" s="72" t="s">
        <v>55</v>
      </c>
      <c r="D57" s="72" t="s">
        <v>53</v>
      </c>
      <c r="E57" s="91" t="s">
        <v>1</v>
      </c>
      <c r="F57" s="92" t="s">
        <v>54</v>
      </c>
      <c r="G57" s="72" t="s">
        <v>55</v>
      </c>
      <c r="H57" s="72" t="s">
        <v>53</v>
      </c>
      <c r="I57" s="72" t="s">
        <v>1</v>
      </c>
      <c r="J57" s="83"/>
      <c r="K57" s="83"/>
      <c r="L57" s="83"/>
      <c r="M57" s="83"/>
      <c r="N57" s="83"/>
      <c r="O57" s="83"/>
      <c r="P57" s="83"/>
      <c r="Q57" s="83"/>
      <c r="R57" s="83"/>
    </row>
    <row r="58" spans="2:18" x14ac:dyDescent="0.2">
      <c r="B58" s="74">
        <v>44803</v>
      </c>
      <c r="C58" s="75" t="s">
        <v>4</v>
      </c>
      <c r="D58" s="76"/>
      <c r="E58" s="79">
        <v>110</v>
      </c>
      <c r="F58" s="78">
        <v>44804</v>
      </c>
      <c r="G58" s="75" t="s">
        <v>62</v>
      </c>
      <c r="H58" s="76"/>
      <c r="I58" s="85">
        <v>110</v>
      </c>
      <c r="J58" s="83"/>
      <c r="K58" s="83"/>
      <c r="L58" s="83"/>
      <c r="M58" s="83"/>
      <c r="N58" s="83"/>
      <c r="O58" s="83"/>
      <c r="P58" s="83"/>
      <c r="Q58" s="83"/>
      <c r="R58" s="83"/>
    </row>
    <row r="59" spans="2:18" x14ac:dyDescent="0.2">
      <c r="B59" s="76"/>
      <c r="C59" s="76"/>
      <c r="D59" s="76"/>
      <c r="E59" s="86"/>
      <c r="F59" s="76"/>
      <c r="G59" s="76"/>
      <c r="H59" s="76"/>
      <c r="I59" s="76"/>
      <c r="J59" s="83"/>
      <c r="K59" s="83"/>
      <c r="L59" s="83"/>
      <c r="M59" s="83"/>
      <c r="N59" s="83"/>
      <c r="O59" s="83"/>
      <c r="P59" s="83"/>
      <c r="Q59" s="83"/>
      <c r="R59" s="83"/>
    </row>
    <row r="60" spans="2:18" ht="15.75" thickBot="1" x14ac:dyDescent="0.25">
      <c r="B60" s="89"/>
      <c r="C60" s="75" t="s">
        <v>53</v>
      </c>
      <c r="D60" s="76"/>
      <c r="E60" s="86" t="s">
        <v>53</v>
      </c>
      <c r="F60" s="76"/>
      <c r="G60" s="76"/>
      <c r="H60" s="76"/>
      <c r="I60" s="76"/>
      <c r="J60" s="83"/>
      <c r="K60" s="83"/>
      <c r="L60" s="83"/>
      <c r="M60" s="83"/>
      <c r="N60" s="83"/>
      <c r="O60" s="83"/>
      <c r="P60" s="83"/>
      <c r="Q60" s="83"/>
      <c r="R60" s="83"/>
    </row>
    <row r="61" spans="2:18" ht="15.75" thickBot="1" x14ac:dyDescent="0.25">
      <c r="B61" s="76"/>
      <c r="C61" s="76"/>
      <c r="D61" s="76"/>
      <c r="E61" s="87">
        <v>110</v>
      </c>
      <c r="F61" s="76"/>
      <c r="G61" s="76"/>
      <c r="H61" s="76"/>
      <c r="I61" s="87">
        <v>110</v>
      </c>
      <c r="J61" s="83"/>
      <c r="K61" s="83"/>
      <c r="L61" s="83"/>
      <c r="M61" s="83"/>
      <c r="N61" s="83"/>
      <c r="O61" s="83"/>
      <c r="P61" s="83"/>
      <c r="Q61" s="83"/>
      <c r="R61" s="83"/>
    </row>
    <row r="62" spans="2:18" ht="15.75" thickTop="1" x14ac:dyDescent="0.2">
      <c r="B62" s="74">
        <v>44805</v>
      </c>
      <c r="C62" s="75" t="s">
        <v>63</v>
      </c>
      <c r="D62" s="76"/>
      <c r="E62" s="79">
        <v>110</v>
      </c>
      <c r="F62" s="76"/>
      <c r="G62" s="76"/>
      <c r="H62" s="76"/>
      <c r="I62" s="76"/>
      <c r="J62" s="83"/>
      <c r="K62" s="83"/>
      <c r="L62" s="83"/>
      <c r="M62" s="83"/>
      <c r="N62" s="83"/>
      <c r="O62" s="83"/>
      <c r="P62" s="83"/>
      <c r="Q62" s="83"/>
      <c r="R62" s="83"/>
    </row>
    <row r="63" spans="2:18" ht="15.75" x14ac:dyDescent="0.25">
      <c r="B63" s="8"/>
      <c r="C63" s="8"/>
      <c r="D63" s="8"/>
      <c r="E63" s="8"/>
      <c r="F63" s="8"/>
      <c r="G63" s="8"/>
      <c r="H63" s="8"/>
      <c r="I63" s="8"/>
    </row>
  </sheetData>
  <mergeCells count="23">
    <mergeCell ref="Q30:Q31"/>
    <mergeCell ref="N33:O33"/>
    <mergeCell ref="N13:O13"/>
    <mergeCell ref="K30:K31"/>
    <mergeCell ref="L30:L31"/>
    <mergeCell ref="M30:M31"/>
    <mergeCell ref="N30:N31"/>
    <mergeCell ref="O30:O31"/>
    <mergeCell ref="H43:H44"/>
    <mergeCell ref="I43:I44"/>
    <mergeCell ref="E49:G49"/>
    <mergeCell ref="E56:F56"/>
    <mergeCell ref="A1:H1"/>
    <mergeCell ref="B43:B44"/>
    <mergeCell ref="C43:C44"/>
    <mergeCell ref="D43:D44"/>
    <mergeCell ref="E43:E44"/>
    <mergeCell ref="G43:G44"/>
    <mergeCell ref="B3:D3"/>
    <mergeCell ref="G10:H10"/>
    <mergeCell ref="G14:H14"/>
    <mergeCell ref="E20:F20"/>
    <mergeCell ref="E35:F35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1663A9-6F19-4CD3-9B20-7E53DB650A62}">
  <dimension ref="A1:N66"/>
  <sheetViews>
    <sheetView workbookViewId="0">
      <selection sqref="A1:XFD1048576"/>
    </sheetView>
  </sheetViews>
  <sheetFormatPr defaultRowHeight="15" x14ac:dyDescent="0.2"/>
  <cols>
    <col min="2" max="2" width="10.5546875" customWidth="1"/>
  </cols>
  <sheetData>
    <row r="1" spans="1:14" ht="15.75" x14ac:dyDescent="0.25">
      <c r="A1" s="131" t="s">
        <v>79</v>
      </c>
      <c r="B1" s="132"/>
      <c r="C1" s="132"/>
      <c r="D1" s="132"/>
      <c r="E1" s="132"/>
      <c r="F1" s="132"/>
      <c r="G1" s="132"/>
      <c r="H1" s="132"/>
      <c r="I1" s="132"/>
    </row>
    <row r="3" spans="1:14" ht="16.5" thickBot="1" x14ac:dyDescent="0.3">
      <c r="D3" s="128" t="s">
        <v>4</v>
      </c>
      <c r="E3" s="128"/>
      <c r="K3" s="133" t="s">
        <v>72</v>
      </c>
      <c r="L3" s="133"/>
    </row>
    <row r="4" spans="1:14" x14ac:dyDescent="0.2">
      <c r="B4" s="13" t="s">
        <v>69</v>
      </c>
      <c r="C4" s="13" t="s">
        <v>70</v>
      </c>
      <c r="D4" s="14" t="s">
        <v>1</v>
      </c>
      <c r="E4" s="13" t="s">
        <v>69</v>
      </c>
      <c r="F4" s="13" t="s">
        <v>70</v>
      </c>
      <c r="G4" s="15" t="s">
        <v>1</v>
      </c>
      <c r="I4" s="13" t="s">
        <v>69</v>
      </c>
      <c r="J4" s="13" t="s">
        <v>70</v>
      </c>
      <c r="K4" s="14" t="s">
        <v>1</v>
      </c>
      <c r="L4" s="13" t="s">
        <v>69</v>
      </c>
      <c r="M4" s="13" t="s">
        <v>70</v>
      </c>
      <c r="N4" s="15" t="s">
        <v>1</v>
      </c>
    </row>
    <row r="5" spans="1:14" ht="16.5" thickBot="1" x14ac:dyDescent="0.25">
      <c r="B5" s="16">
        <v>44563</v>
      </c>
      <c r="C5" s="17" t="s">
        <v>2</v>
      </c>
      <c r="D5" s="18">
        <v>5000</v>
      </c>
      <c r="E5" s="19">
        <v>44564</v>
      </c>
      <c r="F5" s="17" t="s">
        <v>57</v>
      </c>
      <c r="G5" s="20">
        <v>1000</v>
      </c>
      <c r="I5" s="16">
        <v>44584</v>
      </c>
      <c r="J5" s="17" t="s">
        <v>4</v>
      </c>
      <c r="K5" s="46">
        <v>120</v>
      </c>
      <c r="L5" s="16">
        <v>44592</v>
      </c>
      <c r="M5" s="17" t="s">
        <v>26</v>
      </c>
      <c r="N5" s="43">
        <v>120</v>
      </c>
    </row>
    <row r="6" spans="1:14" ht="15.75" x14ac:dyDescent="0.2">
      <c r="B6" s="16">
        <v>44568</v>
      </c>
      <c r="C6" s="17" t="s">
        <v>34</v>
      </c>
      <c r="D6" s="21">
        <v>827</v>
      </c>
      <c r="E6" s="19">
        <v>44564</v>
      </c>
      <c r="F6" s="17" t="s">
        <v>67</v>
      </c>
      <c r="G6" s="22">
        <v>399</v>
      </c>
      <c r="I6" s="29"/>
      <c r="J6" s="17"/>
      <c r="K6" s="47">
        <v>120</v>
      </c>
      <c r="L6" s="17"/>
      <c r="M6" s="17"/>
      <c r="N6" s="48">
        <v>120</v>
      </c>
    </row>
    <row r="7" spans="1:14" ht="15.75" x14ac:dyDescent="0.2">
      <c r="B7" s="16">
        <v>44575</v>
      </c>
      <c r="C7" s="17" t="s">
        <v>34</v>
      </c>
      <c r="D7" s="18">
        <v>3562</v>
      </c>
      <c r="E7" s="19">
        <v>44565</v>
      </c>
      <c r="F7" s="17" t="s">
        <v>71</v>
      </c>
      <c r="G7" s="22">
        <v>100</v>
      </c>
      <c r="I7" s="16">
        <v>44593</v>
      </c>
      <c r="J7" s="17" t="s">
        <v>25</v>
      </c>
      <c r="K7" s="38">
        <v>120</v>
      </c>
      <c r="L7" s="17"/>
      <c r="M7" s="17"/>
      <c r="N7" s="29"/>
    </row>
    <row r="8" spans="1:14" ht="15.75" x14ac:dyDescent="0.2">
      <c r="B8" s="16">
        <v>44582</v>
      </c>
      <c r="C8" s="17" t="s">
        <v>34</v>
      </c>
      <c r="D8" s="18">
        <v>1032</v>
      </c>
      <c r="E8" s="19">
        <v>44577</v>
      </c>
      <c r="F8" s="17" t="s">
        <v>6</v>
      </c>
      <c r="G8" s="20">
        <v>2000</v>
      </c>
      <c r="I8" s="28"/>
    </row>
    <row r="9" spans="1:14" ht="16.5" thickBot="1" x14ac:dyDescent="0.25">
      <c r="B9" s="16">
        <v>44587</v>
      </c>
      <c r="C9" s="17" t="s">
        <v>29</v>
      </c>
      <c r="D9" s="21">
        <v>400</v>
      </c>
      <c r="E9" s="19">
        <v>44577</v>
      </c>
      <c r="F9" s="17" t="s">
        <v>30</v>
      </c>
      <c r="G9" s="22">
        <v>563</v>
      </c>
      <c r="K9" s="128" t="s">
        <v>30</v>
      </c>
      <c r="L9" s="128"/>
    </row>
    <row r="10" spans="1:14" ht="31.5" x14ac:dyDescent="0.2">
      <c r="B10" s="16">
        <v>44589</v>
      </c>
      <c r="C10" s="17" t="s">
        <v>34</v>
      </c>
      <c r="D10" s="21">
        <v>561</v>
      </c>
      <c r="E10" s="19">
        <v>44584</v>
      </c>
      <c r="F10" s="17" t="s">
        <v>72</v>
      </c>
      <c r="G10" s="22">
        <v>120</v>
      </c>
      <c r="I10" s="13" t="s">
        <v>69</v>
      </c>
      <c r="J10" s="13" t="s">
        <v>70</v>
      </c>
      <c r="K10" s="14" t="s">
        <v>1</v>
      </c>
      <c r="L10" s="13" t="s">
        <v>69</v>
      </c>
      <c r="M10" s="13" t="s">
        <v>70</v>
      </c>
      <c r="N10" s="15" t="s">
        <v>1</v>
      </c>
    </row>
    <row r="11" spans="1:14" ht="15.75" x14ac:dyDescent="0.2">
      <c r="B11" s="23"/>
      <c r="C11" s="23"/>
      <c r="D11" s="21"/>
      <c r="E11" s="19">
        <v>44585</v>
      </c>
      <c r="F11" s="17" t="s">
        <v>6</v>
      </c>
      <c r="G11" s="20">
        <v>1800</v>
      </c>
      <c r="I11" s="16">
        <v>44564</v>
      </c>
      <c r="J11" s="17" t="s">
        <v>6</v>
      </c>
      <c r="K11" s="34">
        <v>3000</v>
      </c>
      <c r="L11" s="16">
        <v>44592</v>
      </c>
      <c r="M11" s="17" t="s">
        <v>26</v>
      </c>
      <c r="N11" s="35">
        <v>5563</v>
      </c>
    </row>
    <row r="12" spans="1:14" ht="15.75" x14ac:dyDescent="0.2">
      <c r="B12" s="23"/>
      <c r="C12" s="23"/>
      <c r="D12" s="21"/>
      <c r="E12" s="19">
        <v>44592</v>
      </c>
      <c r="F12" s="17" t="s">
        <v>57</v>
      </c>
      <c r="G12" s="20">
        <v>1000</v>
      </c>
      <c r="I12" s="16">
        <v>44570</v>
      </c>
      <c r="J12" s="17" t="s">
        <v>6</v>
      </c>
      <c r="K12" s="34">
        <v>2000</v>
      </c>
      <c r="L12" s="29"/>
      <c r="M12" s="17"/>
      <c r="N12" s="29"/>
    </row>
    <row r="13" spans="1:14" ht="16.5" thickBot="1" x14ac:dyDescent="0.25">
      <c r="B13" s="23"/>
      <c r="C13" s="23"/>
      <c r="D13" s="21"/>
      <c r="E13" s="19">
        <v>44592</v>
      </c>
      <c r="F13" s="17" t="s">
        <v>73</v>
      </c>
      <c r="G13" s="22">
        <v>45</v>
      </c>
      <c r="I13" s="16">
        <v>44577</v>
      </c>
      <c r="J13" s="17" t="s">
        <v>4</v>
      </c>
      <c r="K13" s="46">
        <v>563</v>
      </c>
      <c r="L13" s="29"/>
      <c r="M13" s="17"/>
      <c r="N13" s="29"/>
    </row>
    <row r="14" spans="1:14" ht="16.5" thickBot="1" x14ac:dyDescent="0.25">
      <c r="B14" s="23"/>
      <c r="C14" s="23"/>
      <c r="D14" s="24"/>
      <c r="E14" s="19">
        <v>44592</v>
      </c>
      <c r="F14" s="17" t="s">
        <v>26</v>
      </c>
      <c r="G14" s="25">
        <v>4355</v>
      </c>
      <c r="I14" s="29"/>
      <c r="J14" s="17"/>
      <c r="K14" s="41">
        <v>5563</v>
      </c>
      <c r="L14" s="17"/>
      <c r="M14" s="17"/>
      <c r="N14" s="37">
        <v>5563</v>
      </c>
    </row>
    <row r="15" spans="1:14" ht="15.75" x14ac:dyDescent="0.2">
      <c r="B15" s="23"/>
      <c r="C15" s="23"/>
      <c r="D15" s="26">
        <v>11382</v>
      </c>
      <c r="E15" s="22"/>
      <c r="F15" s="23"/>
      <c r="G15" s="27">
        <v>11382</v>
      </c>
      <c r="I15" s="16">
        <v>44593</v>
      </c>
      <c r="J15" s="17" t="s">
        <v>25</v>
      </c>
      <c r="K15" s="34">
        <v>5563</v>
      </c>
      <c r="L15" s="17"/>
      <c r="M15" s="17"/>
      <c r="N15" s="29"/>
    </row>
    <row r="16" spans="1:14" ht="15.75" x14ac:dyDescent="0.2">
      <c r="B16" s="19">
        <v>44593</v>
      </c>
      <c r="C16" s="17" t="s">
        <v>25</v>
      </c>
      <c r="D16" s="18">
        <v>4355</v>
      </c>
      <c r="E16" s="22"/>
      <c r="F16" s="23"/>
      <c r="G16" s="22"/>
      <c r="I16" s="28"/>
    </row>
    <row r="17" spans="2:14" ht="16.5" thickBot="1" x14ac:dyDescent="0.25">
      <c r="B17" s="28"/>
      <c r="K17" s="128" t="s">
        <v>6</v>
      </c>
      <c r="L17" s="128"/>
    </row>
    <row r="18" spans="2:14" ht="15.75" thickBot="1" x14ac:dyDescent="0.25">
      <c r="D18" s="128" t="s">
        <v>71</v>
      </c>
      <c r="E18" s="128"/>
      <c r="I18" s="13" t="s">
        <v>69</v>
      </c>
      <c r="J18" s="13" t="s">
        <v>70</v>
      </c>
      <c r="K18" s="14" t="s">
        <v>1</v>
      </c>
      <c r="L18" s="13" t="s">
        <v>69</v>
      </c>
      <c r="M18" s="13" t="s">
        <v>70</v>
      </c>
      <c r="N18" s="15" t="s">
        <v>1</v>
      </c>
    </row>
    <row r="19" spans="2:14" ht="15.75" x14ac:dyDescent="0.2">
      <c r="B19" s="13" t="s">
        <v>69</v>
      </c>
      <c r="C19" s="13" t="s">
        <v>70</v>
      </c>
      <c r="D19" s="14" t="s">
        <v>1</v>
      </c>
      <c r="E19" s="13" t="s">
        <v>69</v>
      </c>
      <c r="F19" s="13" t="s">
        <v>70</v>
      </c>
      <c r="G19" s="15" t="s">
        <v>1</v>
      </c>
      <c r="I19" s="16">
        <v>44577</v>
      </c>
      <c r="J19" s="17" t="s">
        <v>4</v>
      </c>
      <c r="K19" s="34">
        <v>2000</v>
      </c>
      <c r="L19" s="16">
        <v>44564</v>
      </c>
      <c r="M19" s="17" t="s">
        <v>30</v>
      </c>
      <c r="N19" s="35">
        <v>3000</v>
      </c>
    </row>
    <row r="20" spans="2:14" ht="31.5" x14ac:dyDescent="0.2">
      <c r="B20" s="16">
        <v>44565</v>
      </c>
      <c r="C20" s="17" t="s">
        <v>4</v>
      </c>
      <c r="D20" s="21">
        <v>100</v>
      </c>
      <c r="E20" s="19">
        <v>44580</v>
      </c>
      <c r="F20" s="17" t="s">
        <v>74</v>
      </c>
      <c r="G20" s="22">
        <v>20</v>
      </c>
      <c r="I20" s="16">
        <v>44585</v>
      </c>
      <c r="J20" s="17" t="s">
        <v>4</v>
      </c>
      <c r="K20" s="34">
        <v>1800</v>
      </c>
      <c r="L20" s="16">
        <v>44570</v>
      </c>
      <c r="M20" s="17" t="s">
        <v>30</v>
      </c>
      <c r="N20" s="35">
        <v>2000</v>
      </c>
    </row>
    <row r="21" spans="2:14" ht="16.5" thickBot="1" x14ac:dyDescent="0.25">
      <c r="B21" s="29"/>
      <c r="C21" s="17"/>
      <c r="D21" s="21"/>
      <c r="E21" s="19">
        <v>44580</v>
      </c>
      <c r="F21" s="17" t="s">
        <v>75</v>
      </c>
      <c r="G21" s="22">
        <v>30</v>
      </c>
      <c r="I21" s="16">
        <v>44592</v>
      </c>
      <c r="J21" s="17" t="s">
        <v>26</v>
      </c>
      <c r="K21" s="39">
        <v>1200</v>
      </c>
      <c r="L21" s="29"/>
      <c r="M21" s="17"/>
      <c r="N21" s="43"/>
    </row>
    <row r="22" spans="2:14" ht="16.5" thickBot="1" x14ac:dyDescent="0.25">
      <c r="B22" s="23"/>
      <c r="C22" s="23"/>
      <c r="D22" s="24"/>
      <c r="E22" s="19">
        <v>44592</v>
      </c>
      <c r="F22" s="17" t="s">
        <v>26</v>
      </c>
      <c r="G22" s="30">
        <v>50</v>
      </c>
      <c r="I22" s="29"/>
      <c r="J22" s="17"/>
      <c r="K22" s="41">
        <v>5000</v>
      </c>
      <c r="L22" s="29"/>
      <c r="M22" s="17"/>
      <c r="N22" s="42">
        <v>5000</v>
      </c>
    </row>
    <row r="23" spans="2:14" ht="15.75" x14ac:dyDescent="0.2">
      <c r="B23" s="23"/>
      <c r="C23" s="23"/>
      <c r="D23" s="31">
        <v>100</v>
      </c>
      <c r="E23" s="22"/>
      <c r="F23" s="23"/>
      <c r="G23" s="32">
        <v>100</v>
      </c>
      <c r="I23" s="29"/>
      <c r="J23" s="17"/>
      <c r="K23" s="38"/>
      <c r="L23" s="16">
        <v>44593</v>
      </c>
      <c r="M23" s="17" t="s">
        <v>25</v>
      </c>
      <c r="N23" s="35">
        <v>1200</v>
      </c>
    </row>
    <row r="24" spans="2:14" ht="15.75" x14ac:dyDescent="0.2">
      <c r="B24" s="19">
        <v>44593</v>
      </c>
      <c r="C24" s="17" t="s">
        <v>25</v>
      </c>
      <c r="D24" s="21">
        <v>50</v>
      </c>
      <c r="E24" s="22"/>
      <c r="F24" s="23"/>
      <c r="G24" s="22"/>
      <c r="I24" s="28"/>
    </row>
    <row r="25" spans="2:14" ht="16.5" thickBot="1" x14ac:dyDescent="0.25">
      <c r="B25" s="28"/>
      <c r="K25" s="128" t="s">
        <v>29</v>
      </c>
      <c r="L25" s="128"/>
    </row>
    <row r="26" spans="2:14" ht="15.75" thickBot="1" x14ac:dyDescent="0.25">
      <c r="D26" s="128" t="s">
        <v>2</v>
      </c>
      <c r="E26" s="128"/>
      <c r="I26" s="13" t="s">
        <v>69</v>
      </c>
      <c r="J26" s="13" t="s">
        <v>70</v>
      </c>
      <c r="K26" s="14" t="s">
        <v>1</v>
      </c>
      <c r="L26" s="13" t="s">
        <v>69</v>
      </c>
      <c r="M26" s="13" t="s">
        <v>70</v>
      </c>
      <c r="N26" s="15" t="s">
        <v>1</v>
      </c>
    </row>
    <row r="27" spans="2:14" ht="15.75" x14ac:dyDescent="0.2">
      <c r="B27" s="13" t="s">
        <v>69</v>
      </c>
      <c r="C27" s="13" t="s">
        <v>70</v>
      </c>
      <c r="D27" s="14" t="s">
        <v>1</v>
      </c>
      <c r="E27" s="13" t="s">
        <v>69</v>
      </c>
      <c r="F27" s="13" t="s">
        <v>70</v>
      </c>
      <c r="G27" s="15" t="s">
        <v>1</v>
      </c>
      <c r="I27" s="16">
        <v>44570</v>
      </c>
      <c r="J27" s="17" t="s">
        <v>34</v>
      </c>
      <c r="K27" s="38">
        <v>450</v>
      </c>
      <c r="L27" s="16">
        <v>44587</v>
      </c>
      <c r="M27" s="17" t="s">
        <v>4</v>
      </c>
      <c r="N27" s="29">
        <v>400</v>
      </c>
    </row>
    <row r="28" spans="2:14" ht="16.5" thickBot="1" x14ac:dyDescent="0.25">
      <c r="B28" s="33">
        <v>44592</v>
      </c>
      <c r="C28" s="17" t="s">
        <v>26</v>
      </c>
      <c r="D28" s="34">
        <v>5000</v>
      </c>
      <c r="E28" s="16">
        <v>44563</v>
      </c>
      <c r="F28" s="17" t="s">
        <v>4</v>
      </c>
      <c r="G28" s="35">
        <v>5000</v>
      </c>
      <c r="I28" s="29"/>
      <c r="J28" s="17"/>
      <c r="K28" s="38"/>
      <c r="L28" s="16">
        <v>44592</v>
      </c>
      <c r="M28" s="17" t="s">
        <v>26</v>
      </c>
      <c r="N28" s="29">
        <v>50</v>
      </c>
    </row>
    <row r="29" spans="2:14" ht="15.75" x14ac:dyDescent="0.2">
      <c r="B29" s="17"/>
      <c r="C29" s="17"/>
      <c r="D29" s="36">
        <v>5000</v>
      </c>
      <c r="E29" s="29"/>
      <c r="F29" s="17"/>
      <c r="G29" s="37">
        <v>5000</v>
      </c>
      <c r="I29" s="29"/>
      <c r="J29" s="17"/>
      <c r="K29" s="49">
        <v>450</v>
      </c>
      <c r="L29" s="29"/>
      <c r="M29" s="17"/>
      <c r="N29" s="50">
        <v>450</v>
      </c>
    </row>
    <row r="30" spans="2:14" ht="15.75" x14ac:dyDescent="0.2">
      <c r="B30" s="17"/>
      <c r="C30" s="17"/>
      <c r="D30" s="38"/>
      <c r="E30" s="16">
        <v>44593</v>
      </c>
      <c r="F30" s="17" t="s">
        <v>25</v>
      </c>
      <c r="G30" s="35">
        <v>5000</v>
      </c>
      <c r="I30" s="16">
        <v>44593</v>
      </c>
      <c r="J30" s="17" t="s">
        <v>25</v>
      </c>
      <c r="K30" s="38">
        <v>50</v>
      </c>
      <c r="L30" s="29"/>
      <c r="M30" s="17"/>
      <c r="N30" s="29"/>
    </row>
    <row r="31" spans="2:14" ht="15.75" x14ac:dyDescent="0.2">
      <c r="B31" s="28"/>
      <c r="I31" s="51"/>
    </row>
    <row r="32" spans="2:14" ht="15.75" thickBot="1" x14ac:dyDescent="0.25">
      <c r="D32" s="128" t="s">
        <v>57</v>
      </c>
      <c r="E32" s="128"/>
      <c r="K32" s="128" t="s">
        <v>67</v>
      </c>
      <c r="L32" s="128"/>
    </row>
    <row r="33" spans="2:14" x14ac:dyDescent="0.2">
      <c r="B33" s="13" t="s">
        <v>69</v>
      </c>
      <c r="C33" s="13" t="s">
        <v>70</v>
      </c>
      <c r="D33" s="14" t="s">
        <v>1</v>
      </c>
      <c r="E33" s="13" t="s">
        <v>69</v>
      </c>
      <c r="F33" s="13" t="s">
        <v>70</v>
      </c>
      <c r="G33" s="15" t="s">
        <v>1</v>
      </c>
      <c r="I33" s="13" t="s">
        <v>69</v>
      </c>
      <c r="J33" s="13" t="s">
        <v>70</v>
      </c>
      <c r="K33" s="14" t="s">
        <v>1</v>
      </c>
      <c r="L33" s="13" t="s">
        <v>69</v>
      </c>
      <c r="M33" s="13" t="s">
        <v>70</v>
      </c>
      <c r="N33" s="15" t="s">
        <v>1</v>
      </c>
    </row>
    <row r="34" spans="2:14" ht="16.5" thickBot="1" x14ac:dyDescent="0.25">
      <c r="B34" s="16">
        <v>44564</v>
      </c>
      <c r="C34" s="17" t="s">
        <v>4</v>
      </c>
      <c r="D34" s="34">
        <v>1000</v>
      </c>
      <c r="E34" s="29"/>
      <c r="F34" s="17"/>
      <c r="G34" s="29"/>
      <c r="I34" s="16">
        <v>44564</v>
      </c>
      <c r="J34" s="17" t="s">
        <v>4</v>
      </c>
      <c r="K34" s="46">
        <v>399</v>
      </c>
      <c r="L34" s="16">
        <v>44592</v>
      </c>
      <c r="M34" s="17" t="s">
        <v>26</v>
      </c>
      <c r="N34" s="43">
        <v>399</v>
      </c>
    </row>
    <row r="35" spans="2:14" ht="16.5" thickBot="1" x14ac:dyDescent="0.25">
      <c r="B35" s="16">
        <v>44592</v>
      </c>
      <c r="C35" s="17" t="s">
        <v>4</v>
      </c>
      <c r="D35" s="39">
        <v>1000</v>
      </c>
      <c r="E35" s="16">
        <v>44592</v>
      </c>
      <c r="F35" s="17" t="s">
        <v>26</v>
      </c>
      <c r="G35" s="40">
        <v>2000</v>
      </c>
      <c r="I35" s="17"/>
      <c r="J35" s="17"/>
      <c r="K35" s="47">
        <v>399</v>
      </c>
      <c r="L35" s="17"/>
      <c r="M35" s="17"/>
      <c r="N35" s="48">
        <v>399</v>
      </c>
    </row>
    <row r="36" spans="2:14" ht="15.75" x14ac:dyDescent="0.2">
      <c r="B36" s="29"/>
      <c r="C36" s="17"/>
      <c r="D36" s="41">
        <v>2000</v>
      </c>
      <c r="E36" s="29"/>
      <c r="F36" s="17"/>
      <c r="G36" s="42">
        <v>2000</v>
      </c>
      <c r="I36" s="16">
        <v>44593</v>
      </c>
      <c r="J36" s="17" t="s">
        <v>25</v>
      </c>
      <c r="K36" s="38">
        <v>399</v>
      </c>
      <c r="L36" s="17"/>
      <c r="M36" s="17"/>
      <c r="N36" s="29"/>
    </row>
    <row r="37" spans="2:14" ht="15.75" x14ac:dyDescent="0.2">
      <c r="B37" s="28"/>
      <c r="I37" s="28"/>
    </row>
    <row r="38" spans="2:14" ht="15.75" thickBot="1" x14ac:dyDescent="0.25">
      <c r="D38" s="128" t="s">
        <v>34</v>
      </c>
      <c r="E38" s="128"/>
      <c r="K38" s="128" t="s">
        <v>74</v>
      </c>
      <c r="L38" s="128"/>
    </row>
    <row r="39" spans="2:14" x14ac:dyDescent="0.2">
      <c r="B39" s="13" t="s">
        <v>69</v>
      </c>
      <c r="C39" s="13" t="s">
        <v>70</v>
      </c>
      <c r="D39" s="14" t="s">
        <v>1</v>
      </c>
      <c r="E39" s="13" t="s">
        <v>69</v>
      </c>
      <c r="F39" s="13" t="s">
        <v>70</v>
      </c>
      <c r="G39" s="15" t="s">
        <v>1</v>
      </c>
      <c r="I39" s="13" t="s">
        <v>69</v>
      </c>
      <c r="J39" s="13" t="s">
        <v>70</v>
      </c>
      <c r="K39" s="14" t="s">
        <v>1</v>
      </c>
      <c r="L39" s="13" t="s">
        <v>69</v>
      </c>
      <c r="M39" s="13" t="s">
        <v>70</v>
      </c>
      <c r="N39" s="15" t="s">
        <v>1</v>
      </c>
    </row>
    <row r="40" spans="2:14" ht="16.5" thickBot="1" x14ac:dyDescent="0.25">
      <c r="B40" s="29"/>
      <c r="C40" s="17"/>
      <c r="D40" s="38"/>
      <c r="E40" s="16">
        <v>44568</v>
      </c>
      <c r="F40" s="17" t="s">
        <v>4</v>
      </c>
      <c r="G40" s="29">
        <v>827</v>
      </c>
      <c r="I40" s="16">
        <v>44580</v>
      </c>
      <c r="J40" s="17" t="s">
        <v>71</v>
      </c>
      <c r="K40" s="46">
        <v>20</v>
      </c>
      <c r="L40" s="16">
        <v>44592</v>
      </c>
      <c r="M40" s="17" t="s">
        <v>26</v>
      </c>
      <c r="N40" s="43">
        <v>20</v>
      </c>
    </row>
    <row r="41" spans="2:14" ht="15.75" x14ac:dyDescent="0.2">
      <c r="B41" s="29"/>
      <c r="C41" s="17"/>
      <c r="D41" s="38"/>
      <c r="E41" s="16">
        <v>44570</v>
      </c>
      <c r="F41" s="17" t="s">
        <v>29</v>
      </c>
      <c r="G41" s="29">
        <v>450</v>
      </c>
      <c r="I41" s="17"/>
      <c r="J41" s="17"/>
      <c r="K41" s="47">
        <v>20</v>
      </c>
      <c r="L41" s="17"/>
      <c r="M41" s="17"/>
      <c r="N41" s="48">
        <v>20</v>
      </c>
    </row>
    <row r="42" spans="2:14" ht="15.75" x14ac:dyDescent="0.2">
      <c r="B42" s="29"/>
      <c r="C42" s="17"/>
      <c r="D42" s="38"/>
      <c r="E42" s="16">
        <v>44575</v>
      </c>
      <c r="F42" s="17" t="s">
        <v>4</v>
      </c>
      <c r="G42" s="35">
        <v>3562</v>
      </c>
      <c r="I42" s="16">
        <v>44593</v>
      </c>
      <c r="J42" s="17" t="s">
        <v>25</v>
      </c>
      <c r="K42" s="38">
        <v>20</v>
      </c>
      <c r="L42" s="17"/>
      <c r="M42" s="17"/>
      <c r="N42" s="29"/>
    </row>
    <row r="43" spans="2:14" ht="15.75" x14ac:dyDescent="0.2">
      <c r="B43" s="29"/>
      <c r="C43" s="17"/>
      <c r="D43" s="38"/>
      <c r="E43" s="16">
        <v>44582</v>
      </c>
      <c r="F43" s="17" t="s">
        <v>4</v>
      </c>
      <c r="G43" s="35">
        <v>1032</v>
      </c>
      <c r="I43" s="28"/>
    </row>
    <row r="44" spans="2:14" ht="16.5" thickBot="1" x14ac:dyDescent="0.25">
      <c r="B44" s="16">
        <v>44592</v>
      </c>
      <c r="C44" s="17" t="s">
        <v>26</v>
      </c>
      <c r="D44" s="39">
        <v>6432</v>
      </c>
      <c r="E44" s="16">
        <v>44589</v>
      </c>
      <c r="F44" s="17" t="s">
        <v>4</v>
      </c>
      <c r="G44" s="43">
        <v>561</v>
      </c>
      <c r="K44" s="128" t="s">
        <v>75</v>
      </c>
      <c r="L44" s="128"/>
    </row>
    <row r="45" spans="2:14" ht="16.5" thickBot="1" x14ac:dyDescent="0.25">
      <c r="B45" s="29"/>
      <c r="C45" s="17"/>
      <c r="D45" s="44">
        <v>6432</v>
      </c>
      <c r="E45" s="17"/>
      <c r="F45" s="17"/>
      <c r="G45" s="45">
        <v>6432</v>
      </c>
      <c r="I45" s="13" t="s">
        <v>69</v>
      </c>
      <c r="J45" s="13" t="s">
        <v>70</v>
      </c>
      <c r="K45" s="14" t="s">
        <v>1</v>
      </c>
      <c r="L45" s="13" t="s">
        <v>69</v>
      </c>
      <c r="M45" s="13" t="s">
        <v>70</v>
      </c>
      <c r="N45" s="15" t="s">
        <v>1</v>
      </c>
    </row>
    <row r="46" spans="2:14" ht="16.5" thickBot="1" x14ac:dyDescent="0.25">
      <c r="B46" s="29"/>
      <c r="C46" s="17"/>
      <c r="D46" s="38"/>
      <c r="E46" s="33">
        <v>44592</v>
      </c>
      <c r="F46" s="17" t="s">
        <v>25</v>
      </c>
      <c r="G46" s="35">
        <v>6342</v>
      </c>
      <c r="I46" s="16">
        <v>44580</v>
      </c>
      <c r="J46" s="17" t="s">
        <v>71</v>
      </c>
      <c r="K46" s="46">
        <v>30</v>
      </c>
      <c r="L46" s="16">
        <v>44592</v>
      </c>
      <c r="M46" s="17" t="s">
        <v>26</v>
      </c>
      <c r="N46" s="43">
        <v>30</v>
      </c>
    </row>
    <row r="47" spans="2:14" ht="15.75" x14ac:dyDescent="0.2">
      <c r="I47" s="17"/>
      <c r="J47" s="17"/>
      <c r="K47" s="47">
        <v>30</v>
      </c>
      <c r="L47" s="17"/>
      <c r="M47" s="17"/>
      <c r="N47" s="48">
        <v>30</v>
      </c>
    </row>
    <row r="48" spans="2:14" ht="15.75" x14ac:dyDescent="0.2">
      <c r="I48" s="16">
        <v>44593</v>
      </c>
      <c r="J48" s="17" t="s">
        <v>25</v>
      </c>
      <c r="K48" s="38">
        <v>30</v>
      </c>
      <c r="L48" s="17"/>
      <c r="M48" s="17"/>
      <c r="N48" s="29"/>
    </row>
    <row r="49" spans="2:14" ht="15.6" customHeight="1" x14ac:dyDescent="0.2">
      <c r="B49" s="129" t="s">
        <v>76</v>
      </c>
      <c r="C49" s="129"/>
      <c r="D49" s="129"/>
      <c r="I49" s="28"/>
    </row>
    <row r="50" spans="2:14" ht="31.15" customHeight="1" thickBot="1" x14ac:dyDescent="0.25">
      <c r="B50" s="130" t="s">
        <v>77</v>
      </c>
      <c r="C50" s="130"/>
      <c r="D50" s="130"/>
      <c r="I50" s="28"/>
    </row>
    <row r="51" spans="2:14" ht="15.75" x14ac:dyDescent="0.2">
      <c r="B51" s="17"/>
      <c r="C51" s="52" t="s">
        <v>38</v>
      </c>
      <c r="D51" s="52" t="s">
        <v>39</v>
      </c>
      <c r="I51" s="28"/>
    </row>
    <row r="52" spans="2:14" ht="16.5" thickBot="1" x14ac:dyDescent="0.25">
      <c r="B52" s="17"/>
      <c r="C52" s="17" t="s">
        <v>1</v>
      </c>
      <c r="D52" s="17" t="s">
        <v>78</v>
      </c>
      <c r="K52" s="128" t="s">
        <v>73</v>
      </c>
      <c r="L52" s="128"/>
    </row>
    <row r="53" spans="2:14" ht="15.75" x14ac:dyDescent="0.2">
      <c r="B53" s="17" t="s">
        <v>4</v>
      </c>
      <c r="C53" s="35">
        <v>4355</v>
      </c>
      <c r="D53" s="29"/>
      <c r="I53" s="13" t="s">
        <v>69</v>
      </c>
      <c r="J53" s="13" t="s">
        <v>70</v>
      </c>
      <c r="K53" s="14" t="s">
        <v>1</v>
      </c>
      <c r="L53" s="13" t="s">
        <v>69</v>
      </c>
      <c r="M53" s="13" t="s">
        <v>70</v>
      </c>
      <c r="N53" s="15" t="s">
        <v>1</v>
      </c>
    </row>
    <row r="54" spans="2:14" ht="16.899999999999999" customHeight="1" thickBot="1" x14ac:dyDescent="0.25">
      <c r="B54" s="17" t="s">
        <v>71</v>
      </c>
      <c r="C54" s="29">
        <v>50</v>
      </c>
      <c r="D54" s="29"/>
      <c r="I54" s="16">
        <v>44592</v>
      </c>
      <c r="J54" s="17" t="s">
        <v>4</v>
      </c>
      <c r="K54" s="46">
        <v>45</v>
      </c>
      <c r="L54" s="16">
        <v>44592</v>
      </c>
      <c r="M54" s="17" t="s">
        <v>26</v>
      </c>
      <c r="N54" s="43">
        <v>45</v>
      </c>
    </row>
    <row r="55" spans="2:14" ht="15.75" x14ac:dyDescent="0.2">
      <c r="B55" s="17" t="s">
        <v>2</v>
      </c>
      <c r="C55" s="29"/>
      <c r="D55" s="35">
        <v>5000</v>
      </c>
      <c r="I55" s="17"/>
      <c r="J55" s="17"/>
      <c r="K55" s="47">
        <v>45</v>
      </c>
      <c r="L55" s="17"/>
      <c r="M55" s="17"/>
      <c r="N55" s="48">
        <v>45</v>
      </c>
    </row>
    <row r="56" spans="2:14" ht="15.75" x14ac:dyDescent="0.2">
      <c r="B56" s="17" t="s">
        <v>57</v>
      </c>
      <c r="C56" s="35">
        <v>2000</v>
      </c>
      <c r="D56" s="29"/>
      <c r="I56" s="33">
        <v>44593</v>
      </c>
      <c r="J56" s="17" t="s">
        <v>25</v>
      </c>
      <c r="K56" s="38">
        <v>45</v>
      </c>
      <c r="L56" s="17"/>
      <c r="M56" s="17"/>
      <c r="N56" s="29"/>
    </row>
    <row r="57" spans="2:14" ht="15.75" x14ac:dyDescent="0.2">
      <c r="B57" s="17" t="s">
        <v>34</v>
      </c>
      <c r="C57" s="29"/>
      <c r="D57" s="35">
        <v>6432</v>
      </c>
      <c r="I57" s="28"/>
    </row>
    <row r="58" spans="2:14" ht="15.75" x14ac:dyDescent="0.2">
      <c r="B58" s="17" t="s">
        <v>72</v>
      </c>
      <c r="C58" s="29">
        <v>120</v>
      </c>
      <c r="D58" s="29"/>
    </row>
    <row r="59" spans="2:14" ht="15.75" x14ac:dyDescent="0.2">
      <c r="B59" s="17" t="s">
        <v>30</v>
      </c>
      <c r="C59" s="35">
        <v>5563</v>
      </c>
      <c r="D59" s="29"/>
    </row>
    <row r="60" spans="2:14" ht="15.75" x14ac:dyDescent="0.2">
      <c r="B60" s="17" t="s">
        <v>6</v>
      </c>
      <c r="C60" s="29"/>
      <c r="D60" s="35">
        <v>1200</v>
      </c>
    </row>
    <row r="61" spans="2:14" ht="15.75" x14ac:dyDescent="0.2">
      <c r="B61" s="17" t="s">
        <v>29</v>
      </c>
      <c r="C61" s="29">
        <v>50</v>
      </c>
      <c r="D61" s="29"/>
    </row>
    <row r="62" spans="2:14" ht="15.75" x14ac:dyDescent="0.2">
      <c r="B62" s="17" t="s">
        <v>67</v>
      </c>
      <c r="C62" s="29">
        <v>399</v>
      </c>
      <c r="D62" s="29"/>
    </row>
    <row r="63" spans="2:14" ht="31.5" x14ac:dyDescent="0.2">
      <c r="B63" s="17" t="s">
        <v>74</v>
      </c>
      <c r="C63" s="29">
        <v>20</v>
      </c>
      <c r="D63" s="29"/>
    </row>
    <row r="64" spans="2:14" ht="21.6" customHeight="1" x14ac:dyDescent="0.2">
      <c r="B64" s="17" t="s">
        <v>75</v>
      </c>
      <c r="C64" s="29">
        <v>30</v>
      </c>
      <c r="D64" s="29"/>
    </row>
    <row r="65" spans="2:4" ht="16.5" thickBot="1" x14ac:dyDescent="0.25">
      <c r="B65" s="53" t="s">
        <v>73</v>
      </c>
      <c r="C65" s="43">
        <v>45</v>
      </c>
      <c r="D65" s="43"/>
    </row>
    <row r="66" spans="2:4" ht="15.75" x14ac:dyDescent="0.2">
      <c r="B66" s="17"/>
      <c r="C66" s="42">
        <v>12632</v>
      </c>
      <c r="D66" s="42">
        <v>12632</v>
      </c>
    </row>
  </sheetData>
  <mergeCells count="16">
    <mergeCell ref="D18:E18"/>
    <mergeCell ref="A1:I1"/>
    <mergeCell ref="K3:L3"/>
    <mergeCell ref="K9:L9"/>
    <mergeCell ref="D3:E3"/>
    <mergeCell ref="K17:L17"/>
    <mergeCell ref="K44:L44"/>
    <mergeCell ref="K52:L52"/>
    <mergeCell ref="B49:D49"/>
    <mergeCell ref="B50:D50"/>
    <mergeCell ref="K25:L25"/>
    <mergeCell ref="D26:E26"/>
    <mergeCell ref="K32:L32"/>
    <mergeCell ref="D32:E32"/>
    <mergeCell ref="K38:L38"/>
    <mergeCell ref="D38:E38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1705BD-B927-4732-9F5E-8992BC383A17}">
  <dimension ref="A1:P120"/>
  <sheetViews>
    <sheetView workbookViewId="0">
      <selection activeCell="B3" sqref="B3:F3"/>
    </sheetView>
  </sheetViews>
  <sheetFormatPr defaultRowHeight="15" x14ac:dyDescent="0.2"/>
  <cols>
    <col min="3" max="3" width="11.21875" customWidth="1"/>
    <col min="11" max="11" width="12.21875" customWidth="1"/>
    <col min="13" max="13" width="4.6640625" customWidth="1"/>
    <col min="14" max="14" width="12.88671875" customWidth="1"/>
  </cols>
  <sheetData>
    <row r="1" spans="1:16" ht="15.75" x14ac:dyDescent="0.25">
      <c r="A1" s="131" t="s">
        <v>99</v>
      </c>
      <c r="B1" s="131"/>
      <c r="C1" s="131"/>
      <c r="D1" s="131"/>
      <c r="E1" s="131"/>
      <c r="F1" s="131"/>
      <c r="G1" s="131"/>
      <c r="H1" s="131"/>
      <c r="I1" s="131"/>
    </row>
    <row r="3" spans="1:16" ht="18" x14ac:dyDescent="0.2">
      <c r="B3" s="54"/>
    </row>
    <row r="4" spans="1:16" ht="27.75" thickBot="1" x14ac:dyDescent="0.25">
      <c r="B4" s="134" t="s">
        <v>81</v>
      </c>
      <c r="C4" s="134"/>
      <c r="D4" s="134"/>
      <c r="E4" s="134"/>
      <c r="G4" s="12" t="s">
        <v>2</v>
      </c>
      <c r="N4" s="69" t="s">
        <v>98</v>
      </c>
      <c r="O4" s="55" t="s">
        <v>38</v>
      </c>
      <c r="P4" s="55" t="s">
        <v>39</v>
      </c>
    </row>
    <row r="5" spans="1:16" ht="15.75" thickBot="1" x14ac:dyDescent="0.25">
      <c r="B5" s="56" t="s">
        <v>69</v>
      </c>
      <c r="C5" s="57"/>
      <c r="D5" s="58" t="s">
        <v>1</v>
      </c>
      <c r="E5" s="58" t="s">
        <v>1</v>
      </c>
      <c r="G5" s="13" t="s">
        <v>69</v>
      </c>
      <c r="H5" s="13" t="s">
        <v>70</v>
      </c>
      <c r="I5" s="14" t="s">
        <v>1</v>
      </c>
      <c r="J5" s="13" t="s">
        <v>69</v>
      </c>
      <c r="K5" s="13" t="s">
        <v>70</v>
      </c>
      <c r="L5" s="15" t="s">
        <v>1</v>
      </c>
      <c r="N5" s="70"/>
      <c r="O5" s="71" t="s">
        <v>1</v>
      </c>
      <c r="P5" s="71" t="s">
        <v>1</v>
      </c>
    </row>
    <row r="6" spans="1:16" ht="15.75" x14ac:dyDescent="0.2">
      <c r="B6" s="59">
        <v>44743</v>
      </c>
      <c r="C6" s="17" t="s">
        <v>4</v>
      </c>
      <c r="D6" s="35">
        <v>20000</v>
      </c>
      <c r="E6" s="38"/>
      <c r="G6" s="16">
        <v>44773</v>
      </c>
      <c r="H6" s="17" t="s">
        <v>26</v>
      </c>
      <c r="I6" s="34">
        <v>25000</v>
      </c>
      <c r="J6" s="16">
        <v>44743</v>
      </c>
      <c r="K6" s="17" t="s">
        <v>4</v>
      </c>
      <c r="L6" s="35">
        <v>20000</v>
      </c>
      <c r="N6" s="17" t="s">
        <v>4</v>
      </c>
      <c r="O6" s="35">
        <v>13060</v>
      </c>
      <c r="P6" s="29"/>
    </row>
    <row r="7" spans="1:16" ht="16.5" thickBot="1" x14ac:dyDescent="0.25">
      <c r="B7" s="60"/>
      <c r="C7" s="53" t="s">
        <v>82</v>
      </c>
      <c r="D7" s="43"/>
      <c r="E7" s="39">
        <v>20000</v>
      </c>
      <c r="G7" s="29"/>
      <c r="H7" s="17"/>
      <c r="I7" s="46"/>
      <c r="J7" s="16">
        <v>44744</v>
      </c>
      <c r="K7" s="17" t="s">
        <v>32</v>
      </c>
      <c r="L7" s="40">
        <v>5000</v>
      </c>
      <c r="N7" s="17" t="s">
        <v>71</v>
      </c>
      <c r="O7" s="29">
        <v>250</v>
      </c>
      <c r="P7" s="29"/>
    </row>
    <row r="8" spans="1:16" ht="31.15" customHeight="1" x14ac:dyDescent="0.2">
      <c r="B8" s="59">
        <v>44744</v>
      </c>
      <c r="C8" s="17" t="s">
        <v>83</v>
      </c>
      <c r="D8" s="29">
        <v>400</v>
      </c>
      <c r="E8" s="38"/>
      <c r="G8" s="29"/>
      <c r="H8" s="17"/>
      <c r="I8" s="41">
        <v>25000</v>
      </c>
      <c r="J8" s="29"/>
      <c r="K8" s="17"/>
      <c r="L8" s="42">
        <v>25000</v>
      </c>
      <c r="N8" s="17" t="s">
        <v>32</v>
      </c>
      <c r="O8" s="35">
        <v>5000</v>
      </c>
      <c r="P8" s="29"/>
    </row>
    <row r="9" spans="1:16" ht="16.5" thickBot="1" x14ac:dyDescent="0.25">
      <c r="B9" s="60"/>
      <c r="C9" s="53" t="s">
        <v>4</v>
      </c>
      <c r="D9" s="43"/>
      <c r="E9" s="46">
        <v>400</v>
      </c>
      <c r="G9" s="29"/>
      <c r="H9" s="17"/>
      <c r="I9" s="38"/>
      <c r="J9" s="16">
        <v>44774</v>
      </c>
      <c r="K9" s="17" t="s">
        <v>25</v>
      </c>
      <c r="L9" s="35">
        <v>25000</v>
      </c>
      <c r="N9" s="17" t="s">
        <v>86</v>
      </c>
      <c r="O9" s="35">
        <v>1000</v>
      </c>
      <c r="P9" s="29"/>
    </row>
    <row r="10" spans="1:16" ht="15.75" x14ac:dyDescent="0.2">
      <c r="B10" s="59">
        <v>44744</v>
      </c>
      <c r="C10" s="17" t="s">
        <v>32</v>
      </c>
      <c r="D10" s="35">
        <v>5000</v>
      </c>
      <c r="E10" s="38"/>
      <c r="G10" s="66"/>
      <c r="N10" s="17" t="s">
        <v>29</v>
      </c>
      <c r="O10" s="35">
        <v>3000</v>
      </c>
      <c r="P10" s="29"/>
    </row>
    <row r="11" spans="1:16" ht="32.25" thickBot="1" x14ac:dyDescent="0.25">
      <c r="B11" s="60"/>
      <c r="C11" s="53" t="s">
        <v>2</v>
      </c>
      <c r="D11" s="43"/>
      <c r="E11" s="39">
        <v>5000</v>
      </c>
      <c r="G11" s="12" t="s">
        <v>33</v>
      </c>
      <c r="N11" s="17" t="s">
        <v>89</v>
      </c>
      <c r="O11" s="29"/>
      <c r="P11" s="29">
        <v>100</v>
      </c>
    </row>
    <row r="12" spans="1:16" ht="15.75" x14ac:dyDescent="0.2">
      <c r="B12" s="59">
        <v>44745</v>
      </c>
      <c r="C12" s="17" t="s">
        <v>30</v>
      </c>
      <c r="D12" s="35">
        <v>10000</v>
      </c>
      <c r="E12" s="38"/>
      <c r="G12" s="13" t="s">
        <v>69</v>
      </c>
      <c r="H12" s="13" t="s">
        <v>70</v>
      </c>
      <c r="I12" s="14" t="s">
        <v>1</v>
      </c>
      <c r="J12" s="13" t="s">
        <v>69</v>
      </c>
      <c r="K12" s="13" t="s">
        <v>70</v>
      </c>
      <c r="L12" s="15" t="s">
        <v>1</v>
      </c>
      <c r="N12" s="17" t="s">
        <v>6</v>
      </c>
      <c r="O12" s="29"/>
      <c r="P12" s="35">
        <v>5000</v>
      </c>
    </row>
    <row r="13" spans="1:16" ht="16.5" thickBot="1" x14ac:dyDescent="0.25">
      <c r="B13" s="60"/>
      <c r="C13" s="53" t="s">
        <v>4</v>
      </c>
      <c r="D13" s="43"/>
      <c r="E13" s="39">
        <v>10000</v>
      </c>
      <c r="G13" s="16">
        <v>44772</v>
      </c>
      <c r="H13" s="17" t="s">
        <v>71</v>
      </c>
      <c r="I13" s="38">
        <v>300</v>
      </c>
      <c r="J13" s="23"/>
      <c r="K13" s="23"/>
      <c r="L13" s="23"/>
      <c r="N13" s="17" t="s">
        <v>34</v>
      </c>
      <c r="O13" s="29"/>
      <c r="P13" s="35">
        <v>9450</v>
      </c>
    </row>
    <row r="14" spans="1:16" ht="31.5" x14ac:dyDescent="0.2">
      <c r="B14" s="59">
        <v>44746</v>
      </c>
      <c r="C14" s="17" t="s">
        <v>84</v>
      </c>
      <c r="D14" s="29">
        <v>800</v>
      </c>
      <c r="E14" s="38"/>
      <c r="G14" s="66"/>
      <c r="N14" s="17" t="s">
        <v>90</v>
      </c>
      <c r="O14" s="29"/>
      <c r="P14" s="29">
        <v>150</v>
      </c>
    </row>
    <row r="15" spans="1:16" ht="16.5" thickBot="1" x14ac:dyDescent="0.25">
      <c r="B15" s="60"/>
      <c r="C15" s="53" t="s">
        <v>4</v>
      </c>
      <c r="D15" s="43"/>
      <c r="E15" s="46">
        <v>800</v>
      </c>
      <c r="G15" s="12" t="s">
        <v>32</v>
      </c>
      <c r="N15" s="17" t="s">
        <v>57</v>
      </c>
      <c r="O15" s="29">
        <v>400</v>
      </c>
      <c r="P15" s="29"/>
    </row>
    <row r="16" spans="1:16" ht="15.75" x14ac:dyDescent="0.2">
      <c r="B16" s="59">
        <v>44747</v>
      </c>
      <c r="C16" s="17" t="s">
        <v>71</v>
      </c>
      <c r="D16" s="29">
        <v>650</v>
      </c>
      <c r="E16" s="38"/>
      <c r="G16" s="13" t="s">
        <v>69</v>
      </c>
      <c r="H16" s="13" t="s">
        <v>70</v>
      </c>
      <c r="I16" s="14" t="s">
        <v>1</v>
      </c>
      <c r="J16" s="13" t="s">
        <v>69</v>
      </c>
      <c r="K16" s="13" t="s">
        <v>70</v>
      </c>
      <c r="L16" s="15" t="s">
        <v>1</v>
      </c>
      <c r="N16" s="17" t="s">
        <v>75</v>
      </c>
      <c r="O16" s="29">
        <v>800</v>
      </c>
      <c r="P16" s="29"/>
    </row>
    <row r="17" spans="2:16" ht="16.5" thickBot="1" x14ac:dyDescent="0.25">
      <c r="B17" s="60"/>
      <c r="C17" s="53" t="s">
        <v>34</v>
      </c>
      <c r="D17" s="43"/>
      <c r="E17" s="46">
        <v>650</v>
      </c>
      <c r="G17" s="16">
        <v>44744</v>
      </c>
      <c r="H17" s="17" t="s">
        <v>2</v>
      </c>
      <c r="I17" s="34">
        <v>5000</v>
      </c>
      <c r="J17" s="23"/>
      <c r="K17" s="23"/>
      <c r="L17" s="23"/>
      <c r="N17" s="17" t="s">
        <v>67</v>
      </c>
      <c r="O17" s="29">
        <v>700</v>
      </c>
      <c r="P17" s="29"/>
    </row>
    <row r="18" spans="2:16" ht="31.5" x14ac:dyDescent="0.2">
      <c r="B18" s="59">
        <v>44748</v>
      </c>
      <c r="C18" s="17" t="s">
        <v>85</v>
      </c>
      <c r="D18" s="29">
        <v>700</v>
      </c>
      <c r="E18" s="38"/>
      <c r="G18" s="66"/>
      <c r="N18" s="17" t="s">
        <v>59</v>
      </c>
      <c r="O18" s="29">
        <v>90</v>
      </c>
      <c r="P18" s="29"/>
    </row>
    <row r="19" spans="2:16" ht="16.5" thickBot="1" x14ac:dyDescent="0.25">
      <c r="B19" s="60"/>
      <c r="C19" s="53" t="s">
        <v>4</v>
      </c>
      <c r="D19" s="43"/>
      <c r="E19" s="46">
        <v>700</v>
      </c>
      <c r="G19" s="12" t="s">
        <v>86</v>
      </c>
      <c r="N19" s="17" t="s">
        <v>60</v>
      </c>
      <c r="O19" s="29">
        <v>100</v>
      </c>
      <c r="P19" s="29"/>
    </row>
    <row r="20" spans="2:16" ht="31.5" x14ac:dyDescent="0.2">
      <c r="B20" s="59">
        <v>44748</v>
      </c>
      <c r="C20" s="17" t="s">
        <v>86</v>
      </c>
      <c r="D20" s="35">
        <v>1000</v>
      </c>
      <c r="E20" s="38"/>
      <c r="G20" s="13" t="s">
        <v>69</v>
      </c>
      <c r="H20" s="13" t="s">
        <v>70</v>
      </c>
      <c r="I20" s="14" t="s">
        <v>1</v>
      </c>
      <c r="J20" s="13" t="s">
        <v>69</v>
      </c>
      <c r="K20" s="13" t="s">
        <v>70</v>
      </c>
      <c r="L20" s="15" t="s">
        <v>1</v>
      </c>
      <c r="N20" s="17" t="s">
        <v>2</v>
      </c>
      <c r="O20" s="29"/>
      <c r="P20" s="35">
        <v>25000</v>
      </c>
    </row>
    <row r="21" spans="2:16" ht="16.5" thickBot="1" x14ac:dyDescent="0.25">
      <c r="B21" s="60"/>
      <c r="C21" s="53" t="s">
        <v>4</v>
      </c>
      <c r="D21" s="43"/>
      <c r="E21" s="39">
        <v>1000</v>
      </c>
      <c r="G21" s="16">
        <v>44748</v>
      </c>
      <c r="H21" s="17" t="s">
        <v>4</v>
      </c>
      <c r="I21" s="34">
        <v>1000</v>
      </c>
      <c r="J21" s="23"/>
      <c r="K21" s="23"/>
      <c r="L21" s="23"/>
      <c r="N21" s="17" t="s">
        <v>33</v>
      </c>
      <c r="O21" s="29">
        <v>300</v>
      </c>
      <c r="P21" s="29"/>
    </row>
    <row r="22" spans="2:16" ht="16.5" thickBot="1" x14ac:dyDescent="0.25">
      <c r="B22" s="59">
        <v>44749</v>
      </c>
      <c r="C22" s="17" t="s">
        <v>71</v>
      </c>
      <c r="D22" s="29">
        <v>500</v>
      </c>
      <c r="E22" s="38"/>
      <c r="G22" s="66"/>
      <c r="N22" s="53" t="s">
        <v>30</v>
      </c>
      <c r="O22" s="40">
        <v>15000</v>
      </c>
      <c r="P22" s="43"/>
    </row>
    <row r="23" spans="2:16" ht="16.5" thickBot="1" x14ac:dyDescent="0.25">
      <c r="B23" s="60"/>
      <c r="C23" s="53" t="s">
        <v>34</v>
      </c>
      <c r="D23" s="43"/>
      <c r="E23" s="46">
        <v>500</v>
      </c>
      <c r="G23" s="12" t="s">
        <v>30</v>
      </c>
      <c r="N23" s="17" t="s">
        <v>68</v>
      </c>
      <c r="O23" s="42">
        <v>39700</v>
      </c>
      <c r="P23" s="42">
        <v>39700</v>
      </c>
    </row>
    <row r="24" spans="2:16" ht="31.15" customHeight="1" x14ac:dyDescent="0.2">
      <c r="B24" s="59">
        <v>44750</v>
      </c>
      <c r="C24" s="17" t="s">
        <v>87</v>
      </c>
      <c r="D24" s="35">
        <v>4000</v>
      </c>
      <c r="E24" s="38"/>
      <c r="G24" s="13" t="s">
        <v>69</v>
      </c>
      <c r="H24" s="13" t="s">
        <v>70</v>
      </c>
      <c r="I24" s="14" t="s">
        <v>1</v>
      </c>
      <c r="J24" s="13" t="s">
        <v>69</v>
      </c>
      <c r="K24" s="13" t="s">
        <v>70</v>
      </c>
      <c r="L24" s="15" t="s">
        <v>1</v>
      </c>
      <c r="N24" s="28"/>
    </row>
    <row r="25" spans="2:16" ht="32.25" thickBot="1" x14ac:dyDescent="0.25">
      <c r="B25" s="60"/>
      <c r="C25" s="53" t="s">
        <v>34</v>
      </c>
      <c r="D25" s="43"/>
      <c r="E25" s="39">
        <v>4000</v>
      </c>
      <c r="G25" s="16">
        <v>44745</v>
      </c>
      <c r="H25" s="17" t="s">
        <v>4</v>
      </c>
      <c r="I25" s="34">
        <v>10000</v>
      </c>
      <c r="J25" s="16">
        <v>44773</v>
      </c>
      <c r="K25" s="17" t="s">
        <v>93</v>
      </c>
      <c r="L25" s="35">
        <v>15000</v>
      </c>
    </row>
    <row r="26" spans="2:16" ht="16.5" thickBot="1" x14ac:dyDescent="0.25">
      <c r="B26" s="59">
        <v>44751</v>
      </c>
      <c r="C26" s="17" t="s">
        <v>59</v>
      </c>
      <c r="D26" s="29">
        <v>40</v>
      </c>
      <c r="E26" s="38"/>
      <c r="G26" s="16">
        <v>44752</v>
      </c>
      <c r="H26" s="17" t="s">
        <v>94</v>
      </c>
      <c r="I26" s="39">
        <v>5000</v>
      </c>
      <c r="J26" s="17"/>
      <c r="K26" s="17"/>
      <c r="L26" s="43"/>
    </row>
    <row r="27" spans="2:16" ht="16.5" thickBot="1" x14ac:dyDescent="0.25">
      <c r="B27" s="60"/>
      <c r="C27" s="53" t="s">
        <v>4</v>
      </c>
      <c r="D27" s="43"/>
      <c r="E27" s="46">
        <v>40</v>
      </c>
      <c r="G27" s="67"/>
      <c r="H27" s="67"/>
      <c r="I27" s="41">
        <v>15000</v>
      </c>
      <c r="J27" s="17"/>
      <c r="K27" s="17"/>
      <c r="L27" s="42">
        <v>15000</v>
      </c>
    </row>
    <row r="28" spans="2:16" ht="15.75" x14ac:dyDescent="0.2">
      <c r="B28" s="59">
        <v>44752</v>
      </c>
      <c r="C28" s="17" t="s">
        <v>30</v>
      </c>
      <c r="D28" s="35">
        <v>5000</v>
      </c>
      <c r="E28" s="38"/>
      <c r="G28" s="66" t="s">
        <v>53</v>
      </c>
    </row>
    <row r="29" spans="2:16" ht="16.5" thickBot="1" x14ac:dyDescent="0.25">
      <c r="B29" s="60"/>
      <c r="C29" s="53" t="s">
        <v>88</v>
      </c>
      <c r="D29" s="43"/>
      <c r="E29" s="39">
        <v>5000</v>
      </c>
      <c r="G29" s="12" t="s">
        <v>34</v>
      </c>
    </row>
    <row r="30" spans="2:16" ht="15.75" x14ac:dyDescent="0.2">
      <c r="B30" s="59">
        <v>44753</v>
      </c>
      <c r="C30" s="17" t="s">
        <v>60</v>
      </c>
      <c r="D30" s="29">
        <v>50</v>
      </c>
      <c r="E30" s="38"/>
      <c r="G30" s="13" t="s">
        <v>69</v>
      </c>
      <c r="H30" s="13" t="s">
        <v>70</v>
      </c>
      <c r="I30" s="14" t="s">
        <v>1</v>
      </c>
      <c r="J30" s="13" t="s">
        <v>69</v>
      </c>
      <c r="K30" s="13" t="s">
        <v>70</v>
      </c>
      <c r="L30" s="15" t="s">
        <v>1</v>
      </c>
    </row>
    <row r="31" spans="2:16" ht="32.25" thickBot="1" x14ac:dyDescent="0.25">
      <c r="B31" s="60"/>
      <c r="C31" s="53" t="s">
        <v>4</v>
      </c>
      <c r="D31" s="43"/>
      <c r="E31" s="46">
        <v>50</v>
      </c>
      <c r="G31" s="16">
        <v>44773</v>
      </c>
      <c r="H31" s="17" t="s">
        <v>93</v>
      </c>
      <c r="I31" s="34">
        <v>9450</v>
      </c>
      <c r="J31" s="16">
        <v>44747</v>
      </c>
      <c r="K31" s="17" t="s">
        <v>71</v>
      </c>
      <c r="L31" s="29">
        <v>650</v>
      </c>
    </row>
    <row r="32" spans="2:16" ht="15.75" x14ac:dyDescent="0.2">
      <c r="B32" s="59">
        <v>44754</v>
      </c>
      <c r="C32" s="17" t="s">
        <v>4</v>
      </c>
      <c r="D32" s="29">
        <v>100</v>
      </c>
      <c r="E32" s="38"/>
      <c r="G32" s="17"/>
      <c r="H32" s="17"/>
      <c r="I32" s="38"/>
      <c r="J32" s="16">
        <v>44749</v>
      </c>
      <c r="K32" s="17" t="s">
        <v>71</v>
      </c>
      <c r="L32" s="29">
        <v>500</v>
      </c>
    </row>
    <row r="33" spans="2:12" ht="32.25" thickBot="1" x14ac:dyDescent="0.25">
      <c r="B33" s="60"/>
      <c r="C33" s="53" t="s">
        <v>89</v>
      </c>
      <c r="D33" s="43"/>
      <c r="E33" s="46">
        <v>100</v>
      </c>
      <c r="G33" s="17"/>
      <c r="H33" s="17"/>
      <c r="I33" s="38"/>
      <c r="J33" s="16">
        <v>44750</v>
      </c>
      <c r="K33" s="17" t="s">
        <v>87</v>
      </c>
      <c r="L33" s="35">
        <v>4000</v>
      </c>
    </row>
    <row r="34" spans="2:12" ht="15.75" x14ac:dyDescent="0.2">
      <c r="B34" s="59">
        <v>44755</v>
      </c>
      <c r="C34" s="17" t="s">
        <v>71</v>
      </c>
      <c r="D34" s="29">
        <v>900</v>
      </c>
      <c r="E34" s="38"/>
      <c r="G34" s="17"/>
      <c r="H34" s="17"/>
      <c r="I34" s="38"/>
      <c r="J34" s="16">
        <v>44755</v>
      </c>
      <c r="K34" s="17" t="s">
        <v>71</v>
      </c>
      <c r="L34" s="29">
        <v>900</v>
      </c>
    </row>
    <row r="35" spans="2:12" ht="16.5" thickBot="1" x14ac:dyDescent="0.25">
      <c r="B35" s="60"/>
      <c r="C35" s="53" t="s">
        <v>34</v>
      </c>
      <c r="D35" s="43"/>
      <c r="E35" s="46">
        <v>900</v>
      </c>
      <c r="G35" s="17"/>
      <c r="H35" s="17"/>
      <c r="I35" s="38"/>
      <c r="J35" s="16">
        <v>44758</v>
      </c>
      <c r="K35" s="17" t="s">
        <v>71</v>
      </c>
      <c r="L35" s="29">
        <v>400</v>
      </c>
    </row>
    <row r="36" spans="2:12" ht="15.75" x14ac:dyDescent="0.2">
      <c r="B36" s="59">
        <v>44756</v>
      </c>
      <c r="C36" s="17" t="s">
        <v>4</v>
      </c>
      <c r="D36" s="35">
        <v>2050</v>
      </c>
      <c r="E36" s="38"/>
      <c r="G36" s="17"/>
      <c r="H36" s="17"/>
      <c r="I36" s="38"/>
      <c r="J36" s="16">
        <v>44761</v>
      </c>
      <c r="K36" s="17" t="s">
        <v>91</v>
      </c>
      <c r="L36" s="35">
        <v>2000</v>
      </c>
    </row>
    <row r="37" spans="2:12" ht="16.5" thickBot="1" x14ac:dyDescent="0.25">
      <c r="B37" s="60"/>
      <c r="C37" s="53" t="s">
        <v>71</v>
      </c>
      <c r="D37" s="43"/>
      <c r="E37" s="39">
        <v>2050</v>
      </c>
      <c r="G37" s="17"/>
      <c r="H37" s="17"/>
      <c r="I37" s="46"/>
      <c r="J37" s="16">
        <v>44763</v>
      </c>
      <c r="K37" s="17" t="s">
        <v>92</v>
      </c>
      <c r="L37" s="40">
        <v>1000</v>
      </c>
    </row>
    <row r="38" spans="2:12" ht="15.75" x14ac:dyDescent="0.2">
      <c r="B38" s="59">
        <v>44757</v>
      </c>
      <c r="C38" s="17" t="s">
        <v>59</v>
      </c>
      <c r="D38" s="29">
        <v>50</v>
      </c>
      <c r="E38" s="38"/>
      <c r="G38" s="17"/>
      <c r="H38" s="17"/>
      <c r="I38" s="41">
        <v>9450</v>
      </c>
      <c r="J38" s="17"/>
      <c r="K38" s="17"/>
      <c r="L38" s="42">
        <v>9450</v>
      </c>
    </row>
    <row r="39" spans="2:12" ht="16.5" thickBot="1" x14ac:dyDescent="0.25">
      <c r="B39" s="60"/>
      <c r="C39" s="53" t="s">
        <v>4</v>
      </c>
      <c r="D39" s="43"/>
      <c r="E39" s="46">
        <v>50</v>
      </c>
      <c r="G39" s="66"/>
    </row>
    <row r="40" spans="2:12" ht="16.5" thickBot="1" x14ac:dyDescent="0.25">
      <c r="B40" s="59">
        <v>44758</v>
      </c>
      <c r="C40" s="17" t="s">
        <v>71</v>
      </c>
      <c r="D40" s="29">
        <v>550</v>
      </c>
      <c r="E40" s="38"/>
      <c r="G40" s="12" t="s">
        <v>89</v>
      </c>
    </row>
    <row r="41" spans="2:12" ht="15.75" x14ac:dyDescent="0.2">
      <c r="B41" s="61"/>
      <c r="C41" s="17" t="s">
        <v>90</v>
      </c>
      <c r="D41" s="29"/>
      <c r="E41" s="38">
        <v>150</v>
      </c>
      <c r="G41" s="13" t="s">
        <v>69</v>
      </c>
      <c r="H41" s="13" t="s">
        <v>70</v>
      </c>
      <c r="I41" s="14" t="s">
        <v>1</v>
      </c>
      <c r="J41" s="13" t="s">
        <v>69</v>
      </c>
      <c r="K41" s="13" t="s">
        <v>70</v>
      </c>
      <c r="L41" s="15" t="s">
        <v>1</v>
      </c>
    </row>
    <row r="42" spans="2:12" ht="16.5" thickBot="1" x14ac:dyDescent="0.25">
      <c r="B42" s="60"/>
      <c r="C42" s="53" t="s">
        <v>34</v>
      </c>
      <c r="D42" s="43"/>
      <c r="E42" s="46">
        <v>400</v>
      </c>
      <c r="G42" s="23"/>
      <c r="H42" s="23"/>
      <c r="I42" s="68"/>
      <c r="J42" s="16">
        <v>44754</v>
      </c>
      <c r="K42" s="17" t="s">
        <v>4</v>
      </c>
      <c r="L42" s="29">
        <v>100</v>
      </c>
    </row>
    <row r="43" spans="2:12" ht="15.75" x14ac:dyDescent="0.2">
      <c r="B43" s="59">
        <v>44760</v>
      </c>
      <c r="C43" s="17" t="s">
        <v>60</v>
      </c>
      <c r="D43" s="29">
        <v>50</v>
      </c>
      <c r="E43" s="38"/>
      <c r="G43" s="23"/>
      <c r="H43" s="23"/>
      <c r="I43" s="23"/>
      <c r="J43" s="23"/>
      <c r="K43" s="23"/>
      <c r="L43" s="23"/>
    </row>
    <row r="44" spans="2:12" ht="16.5" thickBot="1" x14ac:dyDescent="0.25">
      <c r="B44" s="60"/>
      <c r="C44" s="53" t="s">
        <v>4</v>
      </c>
      <c r="D44" s="43"/>
      <c r="E44" s="46">
        <v>50</v>
      </c>
      <c r="G44" s="66"/>
    </row>
    <row r="45" spans="2:12" ht="31.15" customHeight="1" x14ac:dyDescent="0.2">
      <c r="B45" s="59">
        <v>44761</v>
      </c>
      <c r="C45" s="17" t="s">
        <v>91</v>
      </c>
      <c r="D45" s="35">
        <v>2000</v>
      </c>
      <c r="E45" s="38"/>
      <c r="G45" s="66"/>
    </row>
    <row r="46" spans="2:12" ht="16.5" thickBot="1" x14ac:dyDescent="0.25">
      <c r="B46" s="60"/>
      <c r="C46" s="53" t="s">
        <v>34</v>
      </c>
      <c r="D46" s="43"/>
      <c r="E46" s="39">
        <v>2000</v>
      </c>
      <c r="G46" s="12" t="s">
        <v>29</v>
      </c>
    </row>
    <row r="47" spans="2:12" ht="15.75" x14ac:dyDescent="0.2">
      <c r="B47" s="59">
        <v>44762</v>
      </c>
      <c r="C47" s="17" t="s">
        <v>4</v>
      </c>
      <c r="D47" s="35">
        <v>4000</v>
      </c>
      <c r="E47" s="38"/>
      <c r="G47" s="13" t="s">
        <v>69</v>
      </c>
      <c r="H47" s="13" t="s">
        <v>70</v>
      </c>
      <c r="I47" s="14" t="s">
        <v>1</v>
      </c>
      <c r="J47" s="13" t="s">
        <v>69</v>
      </c>
      <c r="K47" s="13" t="s">
        <v>70</v>
      </c>
      <c r="L47" s="15" t="s">
        <v>1</v>
      </c>
    </row>
    <row r="48" spans="2:12" ht="31.9" customHeight="1" thickBot="1" x14ac:dyDescent="0.25">
      <c r="B48" s="60"/>
      <c r="C48" s="53" t="s">
        <v>87</v>
      </c>
      <c r="D48" s="43"/>
      <c r="E48" s="39">
        <v>4000</v>
      </c>
      <c r="G48" s="16">
        <v>44750</v>
      </c>
      <c r="H48" s="17" t="s">
        <v>87</v>
      </c>
      <c r="I48" s="34">
        <v>4000</v>
      </c>
      <c r="J48" s="16">
        <v>44762</v>
      </c>
      <c r="K48" s="17" t="s">
        <v>4</v>
      </c>
      <c r="L48" s="35">
        <v>4000</v>
      </c>
    </row>
    <row r="49" spans="2:12" ht="31.15" customHeight="1" x14ac:dyDescent="0.2">
      <c r="B49" s="59">
        <v>44763</v>
      </c>
      <c r="C49" s="17" t="s">
        <v>92</v>
      </c>
      <c r="D49" s="35">
        <v>1000</v>
      </c>
      <c r="E49" s="38"/>
      <c r="G49" s="16">
        <v>44761</v>
      </c>
      <c r="H49" s="17" t="s">
        <v>91</v>
      </c>
      <c r="I49" s="34">
        <v>2000</v>
      </c>
      <c r="J49" s="16">
        <v>44773</v>
      </c>
      <c r="K49" s="17" t="s">
        <v>26</v>
      </c>
      <c r="L49" s="35">
        <v>3000</v>
      </c>
    </row>
    <row r="50" spans="2:12" ht="16.5" thickBot="1" x14ac:dyDescent="0.25">
      <c r="B50" s="60"/>
      <c r="C50" s="53" t="s">
        <v>34</v>
      </c>
      <c r="D50" s="43"/>
      <c r="E50" s="39">
        <v>1000</v>
      </c>
      <c r="G50" s="16">
        <v>44763</v>
      </c>
      <c r="H50" s="17" t="s">
        <v>92</v>
      </c>
      <c r="I50" s="39">
        <v>1000</v>
      </c>
      <c r="J50" s="17"/>
      <c r="K50" s="17"/>
      <c r="L50" s="43"/>
    </row>
    <row r="51" spans="2:12" ht="15.75" x14ac:dyDescent="0.2">
      <c r="B51" s="62">
        <v>44772</v>
      </c>
      <c r="C51" s="63" t="s">
        <v>33</v>
      </c>
      <c r="D51" s="64">
        <v>300</v>
      </c>
      <c r="E51" s="65"/>
      <c r="G51" s="29"/>
      <c r="H51" s="17"/>
      <c r="I51" s="41">
        <v>7000</v>
      </c>
      <c r="J51" s="17"/>
      <c r="K51" s="17"/>
      <c r="L51" s="42">
        <v>7000</v>
      </c>
    </row>
    <row r="52" spans="2:12" ht="16.5" thickBot="1" x14ac:dyDescent="0.25">
      <c r="B52" s="60"/>
      <c r="C52" s="53" t="s">
        <v>71</v>
      </c>
      <c r="D52" s="43"/>
      <c r="E52" s="46">
        <v>300</v>
      </c>
      <c r="G52" s="16">
        <v>44774</v>
      </c>
      <c r="H52" s="17" t="s">
        <v>25</v>
      </c>
      <c r="I52" s="34">
        <v>3000</v>
      </c>
      <c r="J52" s="17"/>
      <c r="K52" s="17"/>
      <c r="L52" s="29"/>
    </row>
    <row r="53" spans="2:12" x14ac:dyDescent="0.2">
      <c r="G53" s="66"/>
    </row>
    <row r="54" spans="2:12" ht="15.75" thickBot="1" x14ac:dyDescent="0.25">
      <c r="G54" s="12" t="s">
        <v>6</v>
      </c>
    </row>
    <row r="55" spans="2:12" x14ac:dyDescent="0.2">
      <c r="G55" s="13" t="s">
        <v>69</v>
      </c>
      <c r="H55" s="13" t="s">
        <v>70</v>
      </c>
      <c r="I55" s="14" t="s">
        <v>1</v>
      </c>
      <c r="J55" s="13" t="s">
        <v>69</v>
      </c>
      <c r="K55" s="13" t="s">
        <v>70</v>
      </c>
      <c r="L55" s="15" t="s">
        <v>1</v>
      </c>
    </row>
    <row r="56" spans="2:12" ht="16.5" thickBot="1" x14ac:dyDescent="0.25">
      <c r="G56" s="16">
        <v>44773</v>
      </c>
      <c r="H56" s="17" t="s">
        <v>26</v>
      </c>
      <c r="I56" s="39">
        <v>5000</v>
      </c>
      <c r="J56" s="16">
        <v>44752</v>
      </c>
      <c r="K56" s="17" t="s">
        <v>88</v>
      </c>
      <c r="L56" s="40">
        <v>5000</v>
      </c>
    </row>
    <row r="57" spans="2:12" ht="15.75" x14ac:dyDescent="0.2">
      <c r="G57" s="29"/>
      <c r="H57" s="17"/>
      <c r="I57" s="41">
        <v>5000</v>
      </c>
      <c r="J57" s="29"/>
      <c r="K57" s="17"/>
      <c r="L57" s="42">
        <v>5000</v>
      </c>
    </row>
    <row r="58" spans="2:12" ht="15.75" x14ac:dyDescent="0.2">
      <c r="G58" s="17"/>
      <c r="H58" s="17"/>
      <c r="I58" s="38"/>
      <c r="J58" s="16">
        <v>44774</v>
      </c>
      <c r="K58" s="17" t="s">
        <v>25</v>
      </c>
      <c r="L58" s="35">
        <v>5000</v>
      </c>
    </row>
    <row r="59" spans="2:12" x14ac:dyDescent="0.2">
      <c r="G59" s="66"/>
    </row>
    <row r="60" spans="2:12" ht="15.75" thickBot="1" x14ac:dyDescent="0.25">
      <c r="G60" s="12" t="s">
        <v>95</v>
      </c>
    </row>
    <row r="61" spans="2:12" x14ac:dyDescent="0.2">
      <c r="G61" s="13" t="s">
        <v>69</v>
      </c>
      <c r="H61" s="13" t="s">
        <v>70</v>
      </c>
      <c r="I61" s="14" t="s">
        <v>1</v>
      </c>
      <c r="J61" s="13" t="s">
        <v>69</v>
      </c>
      <c r="K61" s="13" t="s">
        <v>70</v>
      </c>
      <c r="L61" s="15" t="s">
        <v>1</v>
      </c>
    </row>
    <row r="62" spans="2:12" ht="32.25" thickBot="1" x14ac:dyDescent="0.25">
      <c r="G62" s="16">
        <v>44773</v>
      </c>
      <c r="H62" s="17" t="s">
        <v>96</v>
      </c>
      <c r="I62" s="46">
        <v>150</v>
      </c>
      <c r="J62" s="16">
        <v>44758</v>
      </c>
      <c r="K62" s="17" t="s">
        <v>71</v>
      </c>
      <c r="L62" s="43">
        <v>150</v>
      </c>
    </row>
    <row r="63" spans="2:12" ht="15.75" x14ac:dyDescent="0.2">
      <c r="G63" s="17"/>
      <c r="H63" s="17"/>
      <c r="I63" s="47">
        <v>150</v>
      </c>
      <c r="J63" s="17"/>
      <c r="K63" s="17"/>
      <c r="L63" s="48">
        <v>150</v>
      </c>
    </row>
    <row r="64" spans="2:12" x14ac:dyDescent="0.2">
      <c r="G64" s="66"/>
    </row>
    <row r="65" spans="7:12" ht="15.75" thickBot="1" x14ac:dyDescent="0.25">
      <c r="G65" s="12" t="s">
        <v>4</v>
      </c>
    </row>
    <row r="66" spans="7:12" x14ac:dyDescent="0.2">
      <c r="G66" s="13" t="s">
        <v>69</v>
      </c>
      <c r="H66" s="13" t="s">
        <v>70</v>
      </c>
      <c r="I66" s="14" t="s">
        <v>1</v>
      </c>
      <c r="J66" s="13" t="s">
        <v>69</v>
      </c>
      <c r="K66" s="13" t="s">
        <v>70</v>
      </c>
      <c r="L66" s="15" t="s">
        <v>1</v>
      </c>
    </row>
    <row r="67" spans="7:12" ht="15.75" x14ac:dyDescent="0.2">
      <c r="G67" s="16">
        <v>44743</v>
      </c>
      <c r="H67" s="17" t="s">
        <v>2</v>
      </c>
      <c r="I67" s="34">
        <v>20000</v>
      </c>
      <c r="J67" s="16">
        <v>44744</v>
      </c>
      <c r="K67" s="17" t="s">
        <v>57</v>
      </c>
      <c r="L67" s="29">
        <v>400</v>
      </c>
    </row>
    <row r="68" spans="7:12" ht="15.75" x14ac:dyDescent="0.2">
      <c r="G68" s="16">
        <v>44754</v>
      </c>
      <c r="H68" s="17" t="s">
        <v>97</v>
      </c>
      <c r="I68" s="38">
        <v>100</v>
      </c>
      <c r="J68" s="16">
        <v>44745</v>
      </c>
      <c r="K68" s="17" t="s">
        <v>30</v>
      </c>
      <c r="L68" s="35">
        <v>10000</v>
      </c>
    </row>
    <row r="69" spans="7:12" ht="15.75" x14ac:dyDescent="0.2">
      <c r="G69" s="16">
        <v>44756</v>
      </c>
      <c r="H69" s="17" t="s">
        <v>71</v>
      </c>
      <c r="I69" s="34">
        <v>2050</v>
      </c>
      <c r="J69" s="16">
        <v>44746</v>
      </c>
      <c r="K69" s="17" t="s">
        <v>75</v>
      </c>
      <c r="L69" s="29">
        <v>800</v>
      </c>
    </row>
    <row r="70" spans="7:12" ht="15.75" x14ac:dyDescent="0.2">
      <c r="G70" s="16">
        <v>44762</v>
      </c>
      <c r="H70" s="17" t="s">
        <v>87</v>
      </c>
      <c r="I70" s="34">
        <v>4000</v>
      </c>
      <c r="J70" s="16">
        <v>44748</v>
      </c>
      <c r="K70" s="17" t="s">
        <v>67</v>
      </c>
      <c r="L70" s="29">
        <v>700</v>
      </c>
    </row>
    <row r="71" spans="7:12" ht="15.75" x14ac:dyDescent="0.2">
      <c r="G71" s="29"/>
      <c r="H71" s="17"/>
      <c r="I71" s="38"/>
      <c r="J71" s="16">
        <v>44748</v>
      </c>
      <c r="K71" s="17" t="s">
        <v>86</v>
      </c>
      <c r="L71" s="35">
        <v>1000</v>
      </c>
    </row>
    <row r="72" spans="7:12" ht="15.75" x14ac:dyDescent="0.2">
      <c r="G72" s="29"/>
      <c r="H72" s="17"/>
      <c r="I72" s="38"/>
      <c r="J72" s="16">
        <v>44751</v>
      </c>
      <c r="K72" s="17" t="s">
        <v>59</v>
      </c>
      <c r="L72" s="29">
        <v>40</v>
      </c>
    </row>
    <row r="73" spans="7:12" ht="15.75" x14ac:dyDescent="0.2">
      <c r="G73" s="29"/>
      <c r="H73" s="17"/>
      <c r="I73" s="38"/>
      <c r="J73" s="16">
        <v>44753</v>
      </c>
      <c r="K73" s="17" t="s">
        <v>60</v>
      </c>
      <c r="L73" s="29">
        <v>50</v>
      </c>
    </row>
    <row r="74" spans="7:12" ht="15.75" x14ac:dyDescent="0.2">
      <c r="G74" s="29"/>
      <c r="H74" s="17"/>
      <c r="I74" s="38"/>
      <c r="J74" s="16">
        <v>44757</v>
      </c>
      <c r="K74" s="17" t="s">
        <v>59</v>
      </c>
      <c r="L74" s="29">
        <v>40</v>
      </c>
    </row>
    <row r="75" spans="7:12" ht="15.75" x14ac:dyDescent="0.2">
      <c r="G75" s="29"/>
      <c r="H75" s="17"/>
      <c r="I75" s="38"/>
      <c r="J75" s="16">
        <v>44760</v>
      </c>
      <c r="K75" s="17" t="s">
        <v>60</v>
      </c>
      <c r="L75" s="29">
        <v>50</v>
      </c>
    </row>
    <row r="76" spans="7:12" ht="15.75" x14ac:dyDescent="0.2">
      <c r="G76" s="29"/>
      <c r="H76" s="17"/>
      <c r="I76" s="38"/>
      <c r="J76" s="29"/>
      <c r="K76" s="17"/>
      <c r="L76" s="29"/>
    </row>
    <row r="77" spans="7:12" ht="16.5" thickBot="1" x14ac:dyDescent="0.25">
      <c r="G77" s="29"/>
      <c r="H77" s="17"/>
      <c r="I77" s="46"/>
      <c r="J77" s="16">
        <v>44773</v>
      </c>
      <c r="K77" s="17" t="s">
        <v>26</v>
      </c>
      <c r="L77" s="40">
        <v>13060</v>
      </c>
    </row>
    <row r="78" spans="7:12" ht="15.75" x14ac:dyDescent="0.2">
      <c r="G78" s="29"/>
      <c r="H78" s="17"/>
      <c r="I78" s="41">
        <v>26150</v>
      </c>
      <c r="J78" s="29"/>
      <c r="K78" s="17"/>
      <c r="L78" s="42">
        <v>26150</v>
      </c>
    </row>
    <row r="79" spans="7:12" ht="15.75" x14ac:dyDescent="0.2">
      <c r="G79" s="16">
        <v>44774</v>
      </c>
      <c r="H79" s="17" t="s">
        <v>25</v>
      </c>
      <c r="I79" s="34">
        <v>13060</v>
      </c>
      <c r="J79" s="29"/>
      <c r="K79" s="17"/>
      <c r="L79" s="29"/>
    </row>
    <row r="80" spans="7:12" x14ac:dyDescent="0.2">
      <c r="G80" s="66"/>
    </row>
    <row r="81" spans="7:12" ht="15.75" thickBot="1" x14ac:dyDescent="0.25">
      <c r="G81" s="12" t="s">
        <v>71</v>
      </c>
    </row>
    <row r="82" spans="7:12" x14ac:dyDescent="0.2">
      <c r="G82" s="13" t="s">
        <v>69</v>
      </c>
      <c r="H82" s="13" t="s">
        <v>70</v>
      </c>
      <c r="I82" s="14" t="s">
        <v>1</v>
      </c>
      <c r="J82" s="13" t="s">
        <v>69</v>
      </c>
      <c r="K82" s="13" t="s">
        <v>70</v>
      </c>
      <c r="L82" s="15" t="s">
        <v>1</v>
      </c>
    </row>
    <row r="83" spans="7:12" ht="15.75" x14ac:dyDescent="0.2">
      <c r="G83" s="16">
        <v>44747</v>
      </c>
      <c r="H83" s="17" t="s">
        <v>34</v>
      </c>
      <c r="I83" s="38">
        <v>650</v>
      </c>
      <c r="J83" s="16">
        <v>44756</v>
      </c>
      <c r="K83" s="17" t="s">
        <v>4</v>
      </c>
      <c r="L83" s="35">
        <v>2050</v>
      </c>
    </row>
    <row r="84" spans="7:12" ht="15.75" x14ac:dyDescent="0.2">
      <c r="G84" s="16">
        <v>44749</v>
      </c>
      <c r="H84" s="17" t="s">
        <v>34</v>
      </c>
      <c r="I84" s="38">
        <v>500</v>
      </c>
      <c r="J84" s="16">
        <v>44772</v>
      </c>
      <c r="K84" s="17" t="s">
        <v>33</v>
      </c>
      <c r="L84" s="29">
        <v>300</v>
      </c>
    </row>
    <row r="85" spans="7:12" ht="15.75" x14ac:dyDescent="0.2">
      <c r="G85" s="16">
        <v>44755</v>
      </c>
      <c r="H85" s="17" t="s">
        <v>34</v>
      </c>
      <c r="I85" s="38">
        <v>900</v>
      </c>
      <c r="J85" s="16">
        <v>44773</v>
      </c>
      <c r="K85" s="17" t="s">
        <v>26</v>
      </c>
      <c r="L85" s="29">
        <v>250</v>
      </c>
    </row>
    <row r="86" spans="7:12" ht="15.75" x14ac:dyDescent="0.2">
      <c r="G86" s="16">
        <v>44758</v>
      </c>
      <c r="H86" s="17" t="s">
        <v>90</v>
      </c>
      <c r="I86" s="38">
        <v>150</v>
      </c>
      <c r="J86" s="29"/>
      <c r="K86" s="17"/>
      <c r="L86" s="29"/>
    </row>
    <row r="87" spans="7:12" ht="16.5" thickBot="1" x14ac:dyDescent="0.25">
      <c r="G87" s="16">
        <v>44758</v>
      </c>
      <c r="H87" s="17" t="s">
        <v>34</v>
      </c>
      <c r="I87" s="46">
        <v>400</v>
      </c>
      <c r="J87" s="29"/>
      <c r="K87" s="17"/>
      <c r="L87" s="43"/>
    </row>
    <row r="88" spans="7:12" ht="15.75" x14ac:dyDescent="0.2">
      <c r="G88" s="29"/>
      <c r="H88" s="17"/>
      <c r="I88" s="41">
        <v>2600</v>
      </c>
      <c r="J88" s="29"/>
      <c r="K88" s="17"/>
      <c r="L88" s="42">
        <v>2600</v>
      </c>
    </row>
    <row r="89" spans="7:12" ht="15.75" x14ac:dyDescent="0.2">
      <c r="G89" s="16">
        <v>44774</v>
      </c>
      <c r="H89" s="17" t="s">
        <v>25</v>
      </c>
      <c r="I89" s="38">
        <v>250</v>
      </c>
      <c r="J89" s="29"/>
      <c r="K89" s="17"/>
      <c r="L89" s="29"/>
    </row>
    <row r="90" spans="7:12" ht="15.75" x14ac:dyDescent="0.2">
      <c r="G90" s="28"/>
    </row>
    <row r="91" spans="7:12" ht="15.75" thickBot="1" x14ac:dyDescent="0.25">
      <c r="G91" s="12" t="s">
        <v>57</v>
      </c>
    </row>
    <row r="92" spans="7:12" x14ac:dyDescent="0.2">
      <c r="G92" s="13" t="s">
        <v>69</v>
      </c>
      <c r="H92" s="13" t="s">
        <v>70</v>
      </c>
      <c r="I92" s="15" t="s">
        <v>1</v>
      </c>
      <c r="J92" s="13" t="s">
        <v>69</v>
      </c>
      <c r="K92" s="13" t="s">
        <v>70</v>
      </c>
      <c r="L92" s="15" t="s">
        <v>1</v>
      </c>
    </row>
    <row r="93" spans="7:12" ht="32.25" thickBot="1" x14ac:dyDescent="0.25">
      <c r="G93" s="16">
        <v>44744</v>
      </c>
      <c r="H93" s="17" t="s">
        <v>4</v>
      </c>
      <c r="I93" s="43">
        <v>400</v>
      </c>
      <c r="J93" s="16">
        <v>44773</v>
      </c>
      <c r="K93" s="17" t="s">
        <v>93</v>
      </c>
      <c r="L93" s="43">
        <v>400</v>
      </c>
    </row>
    <row r="94" spans="7:12" ht="15.75" x14ac:dyDescent="0.2">
      <c r="G94" s="29"/>
      <c r="H94" s="17"/>
      <c r="I94" s="48">
        <v>400</v>
      </c>
      <c r="J94" s="17"/>
      <c r="K94" s="17"/>
      <c r="L94" s="48">
        <v>400</v>
      </c>
    </row>
    <row r="95" spans="7:12" x14ac:dyDescent="0.2">
      <c r="G95" s="66"/>
    </row>
    <row r="96" spans="7:12" ht="15.75" thickBot="1" x14ac:dyDescent="0.25">
      <c r="G96" s="12" t="s">
        <v>75</v>
      </c>
    </row>
    <row r="97" spans="7:12" x14ac:dyDescent="0.2">
      <c r="G97" s="13" t="s">
        <v>69</v>
      </c>
      <c r="H97" s="13" t="s">
        <v>70</v>
      </c>
      <c r="I97" s="14" t="s">
        <v>1</v>
      </c>
      <c r="J97" s="13" t="s">
        <v>69</v>
      </c>
      <c r="K97" s="13" t="s">
        <v>70</v>
      </c>
      <c r="L97" s="15" t="s">
        <v>1</v>
      </c>
    </row>
    <row r="98" spans="7:12" ht="32.25" thickBot="1" x14ac:dyDescent="0.25">
      <c r="G98" s="16">
        <v>44746</v>
      </c>
      <c r="H98" s="17" t="s">
        <v>4</v>
      </c>
      <c r="I98" s="46">
        <v>800</v>
      </c>
      <c r="J98" s="16">
        <v>44773</v>
      </c>
      <c r="K98" s="17" t="s">
        <v>93</v>
      </c>
      <c r="L98" s="43">
        <v>800</v>
      </c>
    </row>
    <row r="99" spans="7:12" ht="15.75" x14ac:dyDescent="0.2">
      <c r="G99" s="17"/>
      <c r="H99" s="17"/>
      <c r="I99" s="47">
        <v>800</v>
      </c>
      <c r="J99" s="17"/>
      <c r="K99" s="17"/>
      <c r="L99" s="48">
        <v>800</v>
      </c>
    </row>
    <row r="100" spans="7:12" x14ac:dyDescent="0.2">
      <c r="G100" s="66"/>
    </row>
    <row r="101" spans="7:12" x14ac:dyDescent="0.2">
      <c r="G101" s="66"/>
    </row>
    <row r="102" spans="7:12" x14ac:dyDescent="0.2">
      <c r="G102" s="66"/>
    </row>
    <row r="103" spans="7:12" x14ac:dyDescent="0.2">
      <c r="G103" s="66"/>
    </row>
    <row r="104" spans="7:12" x14ac:dyDescent="0.2">
      <c r="G104" s="66"/>
    </row>
    <row r="105" spans="7:12" ht="15.75" thickBot="1" x14ac:dyDescent="0.25">
      <c r="G105" s="12" t="s">
        <v>67</v>
      </c>
    </row>
    <row r="106" spans="7:12" x14ac:dyDescent="0.2">
      <c r="G106" s="13" t="s">
        <v>69</v>
      </c>
      <c r="H106" s="13" t="s">
        <v>70</v>
      </c>
      <c r="I106" s="14" t="s">
        <v>1</v>
      </c>
      <c r="J106" s="13" t="s">
        <v>69</v>
      </c>
      <c r="K106" s="13" t="s">
        <v>70</v>
      </c>
      <c r="L106" s="15" t="s">
        <v>1</v>
      </c>
    </row>
    <row r="107" spans="7:12" ht="32.25" thickBot="1" x14ac:dyDescent="0.25">
      <c r="G107" s="16">
        <v>44748</v>
      </c>
      <c r="H107" s="17" t="s">
        <v>4</v>
      </c>
      <c r="I107" s="46">
        <v>700</v>
      </c>
      <c r="J107" s="16">
        <v>44773</v>
      </c>
      <c r="K107" s="17" t="s">
        <v>93</v>
      </c>
      <c r="L107" s="43">
        <v>700</v>
      </c>
    </row>
    <row r="108" spans="7:12" ht="15.75" x14ac:dyDescent="0.2">
      <c r="G108" s="17"/>
      <c r="H108" s="17"/>
      <c r="I108" s="47">
        <v>700</v>
      </c>
      <c r="J108" s="17"/>
      <c r="K108" s="17"/>
      <c r="L108" s="48">
        <v>700</v>
      </c>
    </row>
    <row r="109" spans="7:12" x14ac:dyDescent="0.2">
      <c r="G109" s="66"/>
    </row>
    <row r="110" spans="7:12" ht="15.75" thickBot="1" x14ac:dyDescent="0.25">
      <c r="G110" s="12" t="s">
        <v>59</v>
      </c>
    </row>
    <row r="111" spans="7:12" x14ac:dyDescent="0.2">
      <c r="G111" s="13" t="s">
        <v>69</v>
      </c>
      <c r="H111" s="13" t="s">
        <v>70</v>
      </c>
      <c r="I111" s="14" t="s">
        <v>1</v>
      </c>
      <c r="J111" s="13" t="s">
        <v>69</v>
      </c>
      <c r="K111" s="13" t="s">
        <v>70</v>
      </c>
      <c r="L111" s="15" t="s">
        <v>1</v>
      </c>
    </row>
    <row r="112" spans="7:12" ht="31.5" x14ac:dyDescent="0.2">
      <c r="G112" s="16">
        <v>44751</v>
      </c>
      <c r="H112" s="17" t="s">
        <v>4</v>
      </c>
      <c r="I112" s="38">
        <v>40</v>
      </c>
      <c r="J112" s="16">
        <v>44773</v>
      </c>
      <c r="K112" s="17" t="s">
        <v>93</v>
      </c>
      <c r="L112" s="29">
        <v>90</v>
      </c>
    </row>
    <row r="113" spans="7:12" ht="16.5" thickBot="1" x14ac:dyDescent="0.25">
      <c r="G113" s="16">
        <v>44757</v>
      </c>
      <c r="H113" s="17" t="s">
        <v>4</v>
      </c>
      <c r="I113" s="46">
        <v>50</v>
      </c>
      <c r="J113" s="17"/>
      <c r="K113" s="17"/>
      <c r="L113" s="43"/>
    </row>
    <row r="114" spans="7:12" ht="15.75" x14ac:dyDescent="0.2">
      <c r="G114" s="17"/>
      <c r="H114" s="17"/>
      <c r="I114" s="47">
        <v>90</v>
      </c>
      <c r="J114" s="17"/>
      <c r="K114" s="17"/>
      <c r="L114" s="48">
        <v>90</v>
      </c>
    </row>
    <row r="115" spans="7:12" x14ac:dyDescent="0.2">
      <c r="G115" s="66"/>
    </row>
    <row r="116" spans="7:12" ht="15.75" thickBot="1" x14ac:dyDescent="0.25">
      <c r="G116" s="12" t="s">
        <v>60</v>
      </c>
    </row>
    <row r="117" spans="7:12" x14ac:dyDescent="0.2">
      <c r="G117" s="13" t="s">
        <v>69</v>
      </c>
      <c r="H117" s="13" t="s">
        <v>70</v>
      </c>
      <c r="I117" s="14" t="s">
        <v>1</v>
      </c>
      <c r="J117" s="13" t="s">
        <v>69</v>
      </c>
      <c r="K117" s="13" t="s">
        <v>70</v>
      </c>
      <c r="L117" s="15" t="s">
        <v>1</v>
      </c>
    </row>
    <row r="118" spans="7:12" ht="31.5" x14ac:dyDescent="0.2">
      <c r="G118" s="16">
        <v>44753</v>
      </c>
      <c r="H118" s="17" t="s">
        <v>4</v>
      </c>
      <c r="I118" s="38">
        <v>50</v>
      </c>
      <c r="J118" s="16">
        <v>44773</v>
      </c>
      <c r="K118" s="17" t="s">
        <v>93</v>
      </c>
      <c r="L118" s="29">
        <v>100</v>
      </c>
    </row>
    <row r="119" spans="7:12" ht="16.5" thickBot="1" x14ac:dyDescent="0.25">
      <c r="G119" s="16">
        <v>44760</v>
      </c>
      <c r="H119" s="17" t="s">
        <v>4</v>
      </c>
      <c r="I119" s="46">
        <v>50</v>
      </c>
      <c r="J119" s="17"/>
      <c r="K119" s="17"/>
      <c r="L119" s="43"/>
    </row>
    <row r="120" spans="7:12" ht="15.75" x14ac:dyDescent="0.2">
      <c r="G120" s="17"/>
      <c r="H120" s="17"/>
      <c r="I120" s="47">
        <v>100</v>
      </c>
      <c r="J120" s="17"/>
      <c r="K120" s="17"/>
      <c r="L120" s="48">
        <v>100</v>
      </c>
    </row>
  </sheetData>
  <mergeCells count="2">
    <mergeCell ref="A1:I1"/>
    <mergeCell ref="B4:E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A=C + L worked example</vt:lpstr>
      <vt:lpstr>A=C+L worked example solution</vt:lpstr>
      <vt:lpstr>T accounts worked example</vt:lpstr>
      <vt:lpstr>Worked example 1 solutions </vt:lpstr>
      <vt:lpstr>T account exercise 1 solution</vt:lpstr>
      <vt:lpstr>T account exercise 2 solution</vt:lpstr>
      <vt:lpstr>T account exercise 3 solution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Jenkins</dc:creator>
  <cp:lastModifiedBy>David Jenkins</cp:lastModifiedBy>
  <dcterms:created xsi:type="dcterms:W3CDTF">2022-10-13T08:04:56Z</dcterms:created>
  <dcterms:modified xsi:type="dcterms:W3CDTF">2023-09-29T09:37:34Z</dcterms:modified>
</cp:coreProperties>
</file>