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ssessments 17\"/>
    </mc:Choice>
  </mc:AlternateContent>
  <bookViews>
    <workbookView xWindow="4450" yWindow="0" windowWidth="18310" windowHeight="7900" activeTab="3"/>
  </bookViews>
  <sheets>
    <sheet name="PM" sheetId="1" r:id="rId1"/>
    <sheet name="EC" sheetId="2" r:id="rId2"/>
    <sheet name="UE" sheetId="3" r:id="rId3"/>
    <sheet name="IP" sheetId="4" r:id="rId4"/>
    <sheet name="MISP" sheetId="5" r:id="rId5"/>
    <sheet name="Sheet1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4" l="1"/>
  <c r="E10" i="4"/>
  <c r="D11" i="4"/>
  <c r="E11" i="4"/>
  <c r="C11" i="4"/>
  <c r="C10" i="4"/>
  <c r="E5" i="4"/>
  <c r="E6" i="4"/>
  <c r="E7" i="4"/>
  <c r="E8" i="4"/>
  <c r="E9" i="4"/>
  <c r="E4" i="4"/>
  <c r="F26" i="5" l="1"/>
  <c r="F27" i="5"/>
  <c r="F28" i="5"/>
  <c r="F25" i="5"/>
  <c r="B26" i="5"/>
  <c r="C26" i="5"/>
  <c r="D26" i="5"/>
  <c r="E26" i="5"/>
  <c r="C27" i="5"/>
  <c r="D27" i="5"/>
  <c r="E27" i="5"/>
  <c r="B28" i="5"/>
  <c r="C28" i="5"/>
  <c r="D28" i="5"/>
  <c r="E28" i="5"/>
  <c r="C25" i="5"/>
  <c r="G23" i="5"/>
  <c r="F21" i="5"/>
  <c r="G21" i="5" s="1"/>
  <c r="F22" i="5"/>
  <c r="G22" i="5" s="1"/>
  <c r="F23" i="5"/>
  <c r="F20" i="5"/>
  <c r="G20" i="5" s="1"/>
  <c r="H28" i="3" l="1"/>
  <c r="H24" i="3"/>
  <c r="H23" i="3"/>
  <c r="H22" i="3"/>
  <c r="H21" i="3"/>
  <c r="D15" i="3"/>
  <c r="D16" i="3"/>
  <c r="C16" i="3"/>
  <c r="C15" i="3"/>
  <c r="E6" i="3"/>
  <c r="E7" i="3"/>
  <c r="E8" i="3"/>
  <c r="E9" i="3"/>
  <c r="E10" i="3"/>
  <c r="E11" i="3"/>
  <c r="E12" i="3"/>
  <c r="E13" i="3"/>
  <c r="E14" i="3"/>
  <c r="E5" i="3"/>
  <c r="H25" i="3"/>
  <c r="H26" i="3"/>
  <c r="H27" i="3"/>
  <c r="H29" i="3"/>
  <c r="E15" i="3" l="1"/>
  <c r="E16" i="3"/>
  <c r="D13" i="5"/>
  <c r="D12" i="5"/>
  <c r="D11" i="5"/>
  <c r="D10" i="5"/>
  <c r="E12" i="2"/>
  <c r="F12" i="2"/>
  <c r="D12" i="2"/>
  <c r="E11" i="2"/>
  <c r="F11" i="2"/>
  <c r="D11" i="2"/>
  <c r="F43" i="3"/>
  <c r="G43" i="3" s="1"/>
  <c r="F42" i="3"/>
  <c r="G42" i="3" s="1"/>
  <c r="F41" i="3"/>
  <c r="G41" i="3" s="1"/>
  <c r="F40" i="3"/>
  <c r="G40" i="3" s="1"/>
  <c r="F39" i="3"/>
  <c r="G39" i="3" s="1"/>
  <c r="F37" i="3"/>
  <c r="G37" i="3" s="1"/>
  <c r="F36" i="3"/>
  <c r="G36" i="3" s="1"/>
  <c r="F35" i="3"/>
  <c r="G35" i="3" s="1"/>
  <c r="F34" i="3"/>
  <c r="G34" i="3" s="1"/>
  <c r="F38" i="3"/>
  <c r="G38" i="3" s="1"/>
  <c r="D4" i="5"/>
  <c r="D5" i="5"/>
  <c r="D6" i="5"/>
  <c r="D3" i="5"/>
  <c r="G5" i="2" l="1"/>
  <c r="H5" i="2" s="1"/>
  <c r="G6" i="2"/>
  <c r="H6" i="2" s="1"/>
  <c r="G7" i="2"/>
  <c r="H7" i="2" s="1"/>
  <c r="G8" i="2"/>
  <c r="H8" i="2" s="1"/>
  <c r="G9" i="2"/>
  <c r="H9" i="2" s="1"/>
  <c r="G10" i="2"/>
  <c r="H10" i="2" s="1"/>
  <c r="G4" i="2"/>
  <c r="H4" i="2" l="1"/>
  <c r="G11" i="2"/>
  <c r="G12" i="2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2" i="1"/>
  <c r="G33" i="1"/>
  <c r="G34" i="1"/>
  <c r="G35" i="1"/>
  <c r="G36" i="1"/>
  <c r="G37" i="1"/>
  <c r="G38" i="1"/>
  <c r="G39" i="1"/>
  <c r="G6" i="1"/>
  <c r="H11" i="2" l="1"/>
</calcChain>
</file>

<file path=xl/sharedStrings.xml><?xml version="1.0" encoding="utf-8"?>
<sst xmlns="http://schemas.openxmlformats.org/spreadsheetml/2006/main" count="216" uniqueCount="144">
  <si>
    <t xml:space="preserve">HUGH RHYS </t>
  </si>
  <si>
    <t>OWENS</t>
  </si>
  <si>
    <t>ASHLEIGH THOMAS GEORGE</t>
  </si>
  <si>
    <t>ELDER</t>
  </si>
  <si>
    <t xml:space="preserve">EDWARD OLIVER </t>
  </si>
  <si>
    <t>RUSSELL</t>
  </si>
  <si>
    <t xml:space="preserve">NABIL  </t>
  </si>
  <si>
    <t>OUZAHRA</t>
  </si>
  <si>
    <t>LIAM JOSEPH MARK</t>
  </si>
  <si>
    <t>BLUNT</t>
  </si>
  <si>
    <t xml:space="preserve">RUTENDO  </t>
  </si>
  <si>
    <t>GORE</t>
  </si>
  <si>
    <t xml:space="preserve">JACK  </t>
  </si>
  <si>
    <t>HOLLAND</t>
  </si>
  <si>
    <t xml:space="preserve">JAMES  </t>
  </si>
  <si>
    <t>HOLMSON</t>
  </si>
  <si>
    <t xml:space="preserve">CHRISTOPHER  </t>
  </si>
  <si>
    <t>MORRIS</t>
  </si>
  <si>
    <t xml:space="preserve">SOPHIE  </t>
  </si>
  <si>
    <t>NOVAK</t>
  </si>
  <si>
    <t xml:space="preserve">ALEXANDER  </t>
  </si>
  <si>
    <t>HALL</t>
  </si>
  <si>
    <t xml:space="preserve">ANDREW  </t>
  </si>
  <si>
    <t>HARDWICK</t>
  </si>
  <si>
    <t xml:space="preserve">DEREK  </t>
  </si>
  <si>
    <t>LOCKHART</t>
  </si>
  <si>
    <t xml:space="preserve">GEORGE CRISTIAN </t>
  </si>
  <si>
    <t>PETRESCU</t>
  </si>
  <si>
    <t xml:space="preserve">PETER  </t>
  </si>
  <si>
    <t>DAVIES</t>
  </si>
  <si>
    <t xml:space="preserve">PAUL MICHAEL </t>
  </si>
  <si>
    <t>LAWRENCE</t>
  </si>
  <si>
    <t xml:space="preserve">GEORGE  </t>
  </si>
  <si>
    <t>SEARLE</t>
  </si>
  <si>
    <t>DENNING</t>
  </si>
  <si>
    <t xml:space="preserve">THORBJORN RAVNAAS </t>
  </si>
  <si>
    <t>KRISTIANSEN</t>
  </si>
  <si>
    <t xml:space="preserve">ROBERT JAMES </t>
  </si>
  <si>
    <t>LUCAS</t>
  </si>
  <si>
    <t xml:space="preserve">ROSS  </t>
  </si>
  <si>
    <t>VAN DEN EECKHAUTE-JONES</t>
  </si>
  <si>
    <t xml:space="preserve">DAVID  </t>
  </si>
  <si>
    <t>PRICE</t>
  </si>
  <si>
    <t xml:space="preserve">ADAM SPENCER </t>
  </si>
  <si>
    <t>MCGOWAN</t>
  </si>
  <si>
    <t xml:space="preserve">HENRY  </t>
  </si>
  <si>
    <t>COBBOLD</t>
  </si>
  <si>
    <t xml:space="preserve">LUKE JAMES </t>
  </si>
  <si>
    <t>EVANS</t>
  </si>
  <si>
    <t xml:space="preserve">LLOYD THOMAS </t>
  </si>
  <si>
    <t>PENNINGTON</t>
  </si>
  <si>
    <t xml:space="preserve">STEFFAN  </t>
  </si>
  <si>
    <t>BENSON</t>
  </si>
  <si>
    <t>A1.1</t>
  </si>
  <si>
    <t>A1.2</t>
  </si>
  <si>
    <t xml:space="preserve">Tom </t>
  </si>
  <si>
    <t>Evans</t>
  </si>
  <si>
    <t xml:space="preserve">Nathan </t>
  </si>
  <si>
    <t>Davies</t>
  </si>
  <si>
    <t>A1.3</t>
  </si>
  <si>
    <t>Ruadri</t>
  </si>
  <si>
    <t>Cook</t>
  </si>
  <si>
    <t>Shannon</t>
  </si>
  <si>
    <t>Cranfield</t>
  </si>
  <si>
    <t>Michael</t>
  </si>
  <si>
    <t>Edwards</t>
  </si>
  <si>
    <t xml:space="preserve">Jonathan </t>
  </si>
  <si>
    <t xml:space="preserve">Joseph </t>
  </si>
  <si>
    <t xml:space="preserve">RIAZ-UR  </t>
  </si>
  <si>
    <t>KHAN</t>
  </si>
  <si>
    <t xml:space="preserve">LLOYD DANIEL </t>
  </si>
  <si>
    <t>THOMAS</t>
  </si>
  <si>
    <t xml:space="preserve">ESSAM  </t>
  </si>
  <si>
    <t>ALGHZEE</t>
  </si>
  <si>
    <t xml:space="preserve">BEN  </t>
  </si>
  <si>
    <t>GREEN</t>
  </si>
  <si>
    <t xml:space="preserve">PAIGE LOUISE </t>
  </si>
  <si>
    <t>HARRIS</t>
  </si>
  <si>
    <t xml:space="preserve">ROBERT  </t>
  </si>
  <si>
    <t>JAMES</t>
  </si>
  <si>
    <t xml:space="preserve">TAPI RUSSELL </t>
  </si>
  <si>
    <t>MATUWI</t>
  </si>
  <si>
    <t xml:space="preserve">TODD JAMES </t>
  </si>
  <si>
    <t>RENTON</t>
  </si>
  <si>
    <t xml:space="preserve">CALLUM JAMES </t>
  </si>
  <si>
    <t>WHITCOMBE</t>
  </si>
  <si>
    <t xml:space="preserve">ZUHUA  </t>
  </si>
  <si>
    <t>LIU</t>
  </si>
  <si>
    <t xml:space="preserve">LISA MARINA </t>
  </si>
  <si>
    <t>PARTRIDGE</t>
  </si>
  <si>
    <t xml:space="preserve">WENDY  </t>
  </si>
  <si>
    <t>HERBERT</t>
  </si>
  <si>
    <t>pm</t>
  </si>
  <si>
    <t>MISP</t>
  </si>
  <si>
    <t>MCINTYRE</t>
  </si>
  <si>
    <t xml:space="preserve">NAOMI  </t>
  </si>
  <si>
    <t>JONES</t>
  </si>
  <si>
    <t xml:space="preserve">LARA  </t>
  </si>
  <si>
    <t>TERZI</t>
  </si>
  <si>
    <t xml:space="preserve">MOHAMMED  </t>
  </si>
  <si>
    <t>ABDULLA</t>
  </si>
  <si>
    <t>Zhen Liu</t>
  </si>
  <si>
    <t>Lingling Liu</t>
  </si>
  <si>
    <t>Xiangyu Liu</t>
  </si>
  <si>
    <t>Zhongyu Xia</t>
  </si>
  <si>
    <t>Demo 30</t>
  </si>
  <si>
    <t>Report 70</t>
  </si>
  <si>
    <t>NATHAN</t>
  </si>
  <si>
    <t>BULLER</t>
  </si>
  <si>
    <t xml:space="preserve">Average </t>
  </si>
  <si>
    <t>SD</t>
  </si>
  <si>
    <t>A1</t>
  </si>
  <si>
    <t>A2</t>
  </si>
  <si>
    <t>Overall</t>
  </si>
  <si>
    <t>E-Commerce Marks</t>
  </si>
  <si>
    <t>f</t>
  </si>
  <si>
    <t>Intro, Human factors</t>
  </si>
  <si>
    <t>Prototypes, review</t>
  </si>
  <si>
    <t>Task Analysis, Evaluation</t>
  </si>
  <si>
    <t>Total</t>
  </si>
  <si>
    <t>Research 30</t>
  </si>
  <si>
    <t>Practical Application 40</t>
  </si>
  <si>
    <t>Skills 30</t>
  </si>
  <si>
    <t>Usability Engineering Marks</t>
  </si>
  <si>
    <t>Assignment (50%)</t>
  </si>
  <si>
    <t>Total /75</t>
  </si>
  <si>
    <t>Total/100</t>
  </si>
  <si>
    <t>Exam</t>
  </si>
  <si>
    <t>Exam (50%)</t>
  </si>
  <si>
    <t>Assignment</t>
  </si>
  <si>
    <t>St Dev</t>
  </si>
  <si>
    <t>Research</t>
  </si>
  <si>
    <t>Application</t>
  </si>
  <si>
    <t>Plan monitoring 25</t>
  </si>
  <si>
    <t>Demo 25</t>
  </si>
  <si>
    <t>Skills</t>
  </si>
  <si>
    <t>Application of PM techniwues in report 25</t>
  </si>
  <si>
    <t xml:space="preserve">Assignemnt 2 marking details </t>
  </si>
  <si>
    <t>Sections /50</t>
  </si>
  <si>
    <t>Total/200</t>
  </si>
  <si>
    <t>Report 65</t>
  </si>
  <si>
    <t>Demo 35</t>
  </si>
  <si>
    <t>Average</t>
  </si>
  <si>
    <t>Implementation Project 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</si>
</sst>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0" fillId="0" borderId="8" xfId="0" applyNumberFormat="1" applyBorder="1"/>
    <xf numFmtId="2" fontId="0" fillId="0" borderId="9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" fontId="0" fillId="0" borderId="2" xfId="0" applyNumberFormat="1" applyBorder="1"/>
    <xf numFmtId="2" fontId="0" fillId="0" borderId="3" xfId="0" applyNumberFormat="1" applyBorder="1"/>
    <xf numFmtId="0" fontId="1" fillId="0" borderId="0" xfId="0" applyFont="1"/>
    <xf numFmtId="0" fontId="0" fillId="0" borderId="3" xfId="0" applyBorder="1"/>
    <xf numFmtId="0" fontId="0" fillId="0" borderId="9" xfId="0" applyBorder="1"/>
    <xf numFmtId="164" fontId="0" fillId="0" borderId="0" xfId="0" applyNumberFormat="1"/>
    <xf numFmtId="164" fontId="0" fillId="0" borderId="6" xfId="0" applyNumberFormat="1" applyBorder="1"/>
    <xf numFmtId="164" fontId="0" fillId="0" borderId="9" xfId="0" applyNumberFormat="1" applyBorder="1"/>
    <xf numFmtId="0" fontId="0" fillId="0" borderId="13" xfId="0" applyFill="1" applyBorder="1"/>
    <xf numFmtId="0" fontId="0" fillId="0" borderId="0" xfId="0" applyFill="1" applyBorder="1"/>
    <xf numFmtId="164" fontId="0" fillId="0" borderId="8" xfId="0" applyNumberFormat="1" applyBorder="1"/>
    <xf numFmtId="164" fontId="0" fillId="0" borderId="2" xfId="0" applyNumberFormat="1" applyBorder="1"/>
    <xf numFmtId="164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39"/>
  <sheetViews>
    <sheetView topLeftCell="A6" workbookViewId="0">
      <selection activeCell="G30" sqref="G30"/>
    </sheetView>
  </sheetViews>
  <sheetFormatPr defaultRowHeight="14.5" x14ac:dyDescent="0.35"/>
  <cols>
    <col min="2" max="2" width="18.1796875" customWidth="1"/>
    <col min="3" max="3" width="19.36328125" customWidth="1"/>
    <col min="4" max="4" width="10.54296875" customWidth="1"/>
  </cols>
  <sheetData>
    <row r="4" spans="2:7" x14ac:dyDescent="0.35">
      <c r="D4" t="s">
        <v>53</v>
      </c>
      <c r="E4" t="s">
        <v>54</v>
      </c>
      <c r="F4" t="s">
        <v>59</v>
      </c>
    </row>
    <row r="5" spans="2:7" x14ac:dyDescent="0.35">
      <c r="B5" t="s">
        <v>51</v>
      </c>
      <c r="C5" t="s">
        <v>52</v>
      </c>
      <c r="D5">
        <v>64</v>
      </c>
    </row>
    <row r="6" spans="2:7" x14ac:dyDescent="0.35">
      <c r="B6" t="s">
        <v>8</v>
      </c>
      <c r="C6" t="s">
        <v>9</v>
      </c>
      <c r="D6">
        <v>56</v>
      </c>
      <c r="E6">
        <v>67</v>
      </c>
      <c r="F6">
        <v>71</v>
      </c>
      <c r="G6">
        <f>SUM(D6*0.25+E6*0.25+F6*0.5)</f>
        <v>66.25</v>
      </c>
    </row>
    <row r="7" spans="2:7" x14ac:dyDescent="0.35">
      <c r="B7" t="s">
        <v>45</v>
      </c>
      <c r="C7" t="s">
        <v>46</v>
      </c>
      <c r="D7">
        <v>84</v>
      </c>
      <c r="E7">
        <v>82</v>
      </c>
      <c r="F7">
        <v>85</v>
      </c>
      <c r="G7">
        <f t="shared" ref="G7:G39" si="0">SUM(D7*0.25+E7*0.25+F7*0.5)</f>
        <v>84</v>
      </c>
    </row>
    <row r="8" spans="2:7" x14ac:dyDescent="0.35">
      <c r="B8" t="s">
        <v>28</v>
      </c>
      <c r="C8" t="s">
        <v>29</v>
      </c>
      <c r="D8">
        <v>83</v>
      </c>
      <c r="E8">
        <v>82</v>
      </c>
      <c r="F8">
        <v>74</v>
      </c>
      <c r="G8">
        <f t="shared" si="0"/>
        <v>78.25</v>
      </c>
    </row>
    <row r="9" spans="2:7" x14ac:dyDescent="0.35">
      <c r="B9" t="s">
        <v>14</v>
      </c>
      <c r="C9" t="s">
        <v>34</v>
      </c>
      <c r="G9">
        <f t="shared" si="0"/>
        <v>0</v>
      </c>
    </row>
    <row r="10" spans="2:7" x14ac:dyDescent="0.35">
      <c r="B10" t="s">
        <v>2</v>
      </c>
      <c r="C10" t="s">
        <v>3</v>
      </c>
      <c r="D10">
        <v>68</v>
      </c>
      <c r="E10">
        <v>76</v>
      </c>
      <c r="F10">
        <v>63</v>
      </c>
      <c r="G10">
        <f t="shared" si="0"/>
        <v>67.5</v>
      </c>
    </row>
    <row r="11" spans="2:7" x14ac:dyDescent="0.35">
      <c r="B11" t="s">
        <v>47</v>
      </c>
      <c r="C11" t="s">
        <v>48</v>
      </c>
      <c r="D11">
        <v>58</v>
      </c>
      <c r="E11">
        <v>65</v>
      </c>
      <c r="F11">
        <v>67</v>
      </c>
      <c r="G11">
        <f t="shared" si="0"/>
        <v>64.25</v>
      </c>
    </row>
    <row r="12" spans="2:7" x14ac:dyDescent="0.35">
      <c r="B12" t="s">
        <v>10</v>
      </c>
      <c r="C12" t="s">
        <v>11</v>
      </c>
      <c r="D12">
        <v>72</v>
      </c>
      <c r="E12">
        <v>82</v>
      </c>
      <c r="F12">
        <v>54</v>
      </c>
      <c r="G12">
        <f t="shared" si="0"/>
        <v>65.5</v>
      </c>
    </row>
    <row r="13" spans="2:7" x14ac:dyDescent="0.35">
      <c r="B13" t="s">
        <v>20</v>
      </c>
      <c r="C13" t="s">
        <v>21</v>
      </c>
      <c r="D13">
        <v>69</v>
      </c>
      <c r="E13">
        <v>68</v>
      </c>
      <c r="F13">
        <v>73</v>
      </c>
      <c r="G13">
        <f t="shared" si="0"/>
        <v>70.75</v>
      </c>
    </row>
    <row r="14" spans="2:7" x14ac:dyDescent="0.35">
      <c r="B14" t="s">
        <v>22</v>
      </c>
      <c r="C14" t="s">
        <v>23</v>
      </c>
      <c r="G14">
        <f t="shared" si="0"/>
        <v>0</v>
      </c>
    </row>
    <row r="15" spans="2:7" x14ac:dyDescent="0.35">
      <c r="B15" t="s">
        <v>12</v>
      </c>
      <c r="C15" t="s">
        <v>13</v>
      </c>
      <c r="D15">
        <v>70</v>
      </c>
      <c r="E15">
        <v>82</v>
      </c>
      <c r="F15">
        <v>65</v>
      </c>
      <c r="G15">
        <f t="shared" si="0"/>
        <v>70.5</v>
      </c>
    </row>
    <row r="16" spans="2:7" x14ac:dyDescent="0.35">
      <c r="B16" t="s">
        <v>14</v>
      </c>
      <c r="C16" t="s">
        <v>15</v>
      </c>
      <c r="D16">
        <v>69</v>
      </c>
      <c r="E16">
        <v>75</v>
      </c>
      <c r="F16">
        <v>83</v>
      </c>
      <c r="G16">
        <f t="shared" si="0"/>
        <v>77.5</v>
      </c>
    </row>
    <row r="17" spans="2:7" x14ac:dyDescent="0.35">
      <c r="B17" t="s">
        <v>35</v>
      </c>
      <c r="C17" t="s">
        <v>36</v>
      </c>
      <c r="D17">
        <v>70</v>
      </c>
      <c r="E17">
        <v>76</v>
      </c>
      <c r="F17">
        <v>76</v>
      </c>
      <c r="G17">
        <f t="shared" si="0"/>
        <v>74.5</v>
      </c>
    </row>
    <row r="18" spans="2:7" x14ac:dyDescent="0.35">
      <c r="B18" t="s">
        <v>30</v>
      </c>
      <c r="C18" t="s">
        <v>31</v>
      </c>
      <c r="D18">
        <v>85</v>
      </c>
      <c r="E18">
        <v>86</v>
      </c>
      <c r="F18">
        <v>84</v>
      </c>
      <c r="G18">
        <f t="shared" si="0"/>
        <v>84.75</v>
      </c>
    </row>
    <row r="19" spans="2:7" x14ac:dyDescent="0.35">
      <c r="B19" t="s">
        <v>24</v>
      </c>
      <c r="C19" t="s">
        <v>25</v>
      </c>
      <c r="D19">
        <v>70</v>
      </c>
      <c r="E19">
        <v>72</v>
      </c>
      <c r="F19">
        <v>75</v>
      </c>
      <c r="G19">
        <f t="shared" si="0"/>
        <v>73</v>
      </c>
    </row>
    <row r="20" spans="2:7" x14ac:dyDescent="0.35">
      <c r="B20" t="s">
        <v>37</v>
      </c>
      <c r="C20" t="s">
        <v>38</v>
      </c>
      <c r="D20">
        <v>69</v>
      </c>
      <c r="E20">
        <v>68</v>
      </c>
      <c r="F20">
        <v>68</v>
      </c>
      <c r="G20">
        <f t="shared" si="0"/>
        <v>68.25</v>
      </c>
    </row>
    <row r="21" spans="2:7" x14ac:dyDescent="0.35">
      <c r="B21" t="s">
        <v>43</v>
      </c>
      <c r="C21" t="s">
        <v>44</v>
      </c>
      <c r="D21">
        <v>62</v>
      </c>
      <c r="E21">
        <v>70</v>
      </c>
      <c r="F21">
        <v>48</v>
      </c>
      <c r="G21">
        <f t="shared" si="0"/>
        <v>57</v>
      </c>
    </row>
    <row r="22" spans="2:7" x14ac:dyDescent="0.35">
      <c r="B22" t="s">
        <v>16</v>
      </c>
      <c r="C22" t="s">
        <v>17</v>
      </c>
      <c r="D22">
        <v>63</v>
      </c>
      <c r="E22">
        <v>67</v>
      </c>
      <c r="F22">
        <v>63</v>
      </c>
      <c r="G22">
        <f t="shared" si="0"/>
        <v>64</v>
      </c>
    </row>
    <row r="23" spans="2:7" x14ac:dyDescent="0.35">
      <c r="B23" t="s">
        <v>18</v>
      </c>
      <c r="C23" t="s">
        <v>19</v>
      </c>
      <c r="D23">
        <v>73</v>
      </c>
      <c r="E23">
        <v>65</v>
      </c>
      <c r="F23">
        <v>66</v>
      </c>
      <c r="G23">
        <f t="shared" si="0"/>
        <v>67.5</v>
      </c>
    </row>
    <row r="24" spans="2:7" x14ac:dyDescent="0.35">
      <c r="B24" t="s">
        <v>6</v>
      </c>
      <c r="C24" t="s">
        <v>7</v>
      </c>
      <c r="G24">
        <f t="shared" si="0"/>
        <v>0</v>
      </c>
    </row>
    <row r="25" spans="2:7" x14ac:dyDescent="0.35">
      <c r="B25" t="s">
        <v>0</v>
      </c>
      <c r="C25" t="s">
        <v>1</v>
      </c>
      <c r="G25">
        <f t="shared" si="0"/>
        <v>0</v>
      </c>
    </row>
    <row r="26" spans="2:7" x14ac:dyDescent="0.35">
      <c r="B26" t="s">
        <v>49</v>
      </c>
      <c r="C26" t="s">
        <v>50</v>
      </c>
      <c r="D26">
        <v>54</v>
      </c>
      <c r="E26">
        <v>65</v>
      </c>
      <c r="F26">
        <v>65</v>
      </c>
      <c r="G26">
        <f t="shared" si="0"/>
        <v>62.25</v>
      </c>
    </row>
    <row r="27" spans="2:7" x14ac:dyDescent="0.35">
      <c r="B27" t="s">
        <v>26</v>
      </c>
      <c r="C27" t="s">
        <v>27</v>
      </c>
      <c r="D27">
        <v>73</v>
      </c>
      <c r="E27">
        <v>67</v>
      </c>
      <c r="F27">
        <v>60</v>
      </c>
      <c r="G27">
        <f t="shared" si="0"/>
        <v>65</v>
      </c>
    </row>
    <row r="28" spans="2:7" x14ac:dyDescent="0.35">
      <c r="B28" t="s">
        <v>41</v>
      </c>
      <c r="C28" t="s">
        <v>42</v>
      </c>
      <c r="D28">
        <v>75</v>
      </c>
      <c r="E28">
        <v>70</v>
      </c>
      <c r="F28">
        <v>72</v>
      </c>
      <c r="G28">
        <f t="shared" si="0"/>
        <v>72.25</v>
      </c>
    </row>
    <row r="29" spans="2:7" x14ac:dyDescent="0.35">
      <c r="B29" t="s">
        <v>4</v>
      </c>
      <c r="C29" t="s">
        <v>5</v>
      </c>
      <c r="D29">
        <v>70</v>
      </c>
      <c r="E29">
        <v>72</v>
      </c>
      <c r="F29">
        <v>69</v>
      </c>
      <c r="G29">
        <f t="shared" si="0"/>
        <v>70</v>
      </c>
    </row>
    <row r="30" spans="2:7" x14ac:dyDescent="0.35">
      <c r="B30" t="s">
        <v>32</v>
      </c>
      <c r="C30" t="s">
        <v>33</v>
      </c>
      <c r="D30">
        <v>80</v>
      </c>
      <c r="E30">
        <v>86</v>
      </c>
      <c r="F30">
        <v>85</v>
      </c>
      <c r="G30">
        <f t="shared" si="0"/>
        <v>84</v>
      </c>
    </row>
    <row r="31" spans="2:7" x14ac:dyDescent="0.35">
      <c r="B31" t="s">
        <v>39</v>
      </c>
      <c r="C31" t="s">
        <v>40</v>
      </c>
      <c r="D31">
        <v>50</v>
      </c>
      <c r="E31">
        <v>60</v>
      </c>
      <c r="F31">
        <v>63</v>
      </c>
      <c r="G31" t="s">
        <v>92</v>
      </c>
    </row>
    <row r="32" spans="2:7" x14ac:dyDescent="0.35">
      <c r="G32">
        <f t="shared" si="0"/>
        <v>0</v>
      </c>
    </row>
    <row r="33" spans="2:7" x14ac:dyDescent="0.35">
      <c r="B33" t="s">
        <v>55</v>
      </c>
      <c r="C33" t="s">
        <v>56</v>
      </c>
      <c r="D33">
        <v>51</v>
      </c>
      <c r="E33">
        <v>65</v>
      </c>
      <c r="F33">
        <v>58</v>
      </c>
      <c r="G33">
        <f t="shared" si="0"/>
        <v>58</v>
      </c>
    </row>
    <row r="34" spans="2:7" x14ac:dyDescent="0.35">
      <c r="B34" t="s">
        <v>57</v>
      </c>
      <c r="C34" t="s">
        <v>58</v>
      </c>
      <c r="D34">
        <v>65</v>
      </c>
      <c r="E34">
        <v>68</v>
      </c>
      <c r="F34">
        <v>70</v>
      </c>
      <c r="G34">
        <f t="shared" si="0"/>
        <v>68.25</v>
      </c>
    </row>
    <row r="35" spans="2:7" x14ac:dyDescent="0.35">
      <c r="B35" t="s">
        <v>60</v>
      </c>
      <c r="C35" t="s">
        <v>61</v>
      </c>
      <c r="E35">
        <v>60</v>
      </c>
      <c r="G35">
        <f t="shared" si="0"/>
        <v>15</v>
      </c>
    </row>
    <row r="36" spans="2:7" x14ac:dyDescent="0.35">
      <c r="B36" t="s">
        <v>62</v>
      </c>
      <c r="C36" t="s">
        <v>63</v>
      </c>
      <c r="D36">
        <v>85</v>
      </c>
      <c r="E36">
        <v>82</v>
      </c>
      <c r="F36">
        <v>74</v>
      </c>
      <c r="G36">
        <f t="shared" si="0"/>
        <v>78.75</v>
      </c>
    </row>
    <row r="37" spans="2:7" x14ac:dyDescent="0.35">
      <c r="B37" t="s">
        <v>64</v>
      </c>
      <c r="C37" t="s">
        <v>65</v>
      </c>
      <c r="D37">
        <v>53</v>
      </c>
      <c r="G37">
        <f t="shared" si="0"/>
        <v>13.25</v>
      </c>
    </row>
    <row r="38" spans="2:7" x14ac:dyDescent="0.35">
      <c r="B38" t="s">
        <v>66</v>
      </c>
      <c r="C38" t="s">
        <v>56</v>
      </c>
      <c r="D38">
        <v>59</v>
      </c>
      <c r="G38">
        <f t="shared" si="0"/>
        <v>14.75</v>
      </c>
    </row>
    <row r="39" spans="2:7" x14ac:dyDescent="0.35">
      <c r="B39" t="s">
        <v>67</v>
      </c>
      <c r="C39" t="s">
        <v>56</v>
      </c>
      <c r="D39">
        <v>44</v>
      </c>
      <c r="G39">
        <f t="shared" si="0"/>
        <v>11</v>
      </c>
    </row>
  </sheetData>
  <sortState ref="B5:G31">
    <sortCondition ref="C5:C3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"/>
  <sheetViews>
    <sheetView workbookViewId="0">
      <selection activeCell="H12" sqref="B1:H12"/>
    </sheetView>
  </sheetViews>
  <sheetFormatPr defaultRowHeight="14.5" x14ac:dyDescent="0.35"/>
  <cols>
    <col min="2" max="3" width="16.453125" customWidth="1"/>
    <col min="5" max="6" width="0" hidden="1" customWidth="1"/>
  </cols>
  <sheetData>
    <row r="1" spans="2:8" x14ac:dyDescent="0.35">
      <c r="B1" s="17" t="s">
        <v>114</v>
      </c>
    </row>
    <row r="2" spans="2:8" ht="15" thickBot="1" x14ac:dyDescent="0.4"/>
    <row r="3" spans="2:8" x14ac:dyDescent="0.35">
      <c r="B3" s="1"/>
      <c r="C3" s="2"/>
      <c r="D3" s="3" t="s">
        <v>111</v>
      </c>
      <c r="E3" s="3">
        <v>2.1</v>
      </c>
      <c r="F3" s="3">
        <v>2.2000000000000002</v>
      </c>
      <c r="G3" s="3" t="s">
        <v>112</v>
      </c>
      <c r="H3" s="4" t="s">
        <v>113</v>
      </c>
    </row>
    <row r="4" spans="2:8" ht="17.5" customHeight="1" x14ac:dyDescent="0.35">
      <c r="B4" s="5" t="s">
        <v>45</v>
      </c>
      <c r="C4" s="6" t="s">
        <v>46</v>
      </c>
      <c r="D4" s="6">
        <v>87</v>
      </c>
      <c r="E4" s="6">
        <v>88</v>
      </c>
      <c r="F4" s="6">
        <v>78</v>
      </c>
      <c r="G4" s="6">
        <f>SUM(E4*0.5+F4*0.5)</f>
        <v>83</v>
      </c>
      <c r="H4" s="7">
        <f>SUM(D4*0.5+G4*0.5)</f>
        <v>85</v>
      </c>
    </row>
    <row r="5" spans="2:8" ht="17.5" customHeight="1" x14ac:dyDescent="0.35">
      <c r="B5" s="5" t="s">
        <v>47</v>
      </c>
      <c r="C5" s="6" t="s">
        <v>48</v>
      </c>
      <c r="D5" s="6">
        <v>65</v>
      </c>
      <c r="E5" s="6">
        <v>58</v>
      </c>
      <c r="F5" s="6">
        <v>59</v>
      </c>
      <c r="G5" s="6">
        <f t="shared" ref="G5:G10" si="0">SUM(E5*0.5+F5*0.5)</f>
        <v>58.5</v>
      </c>
      <c r="H5" s="7">
        <f t="shared" ref="H5:H10" si="1">SUM(D5*0.5+G5*0.5)</f>
        <v>61.75</v>
      </c>
    </row>
    <row r="6" spans="2:8" ht="17.5" customHeight="1" x14ac:dyDescent="0.35">
      <c r="B6" s="5" t="s">
        <v>10</v>
      </c>
      <c r="C6" s="6" t="s">
        <v>11</v>
      </c>
      <c r="D6" s="6">
        <v>60</v>
      </c>
      <c r="E6" s="6">
        <v>67</v>
      </c>
      <c r="F6" s="6">
        <v>60</v>
      </c>
      <c r="G6" s="6">
        <f t="shared" si="0"/>
        <v>63.5</v>
      </c>
      <c r="H6" s="7">
        <f t="shared" si="1"/>
        <v>61.75</v>
      </c>
    </row>
    <row r="7" spans="2:8" ht="17.5" customHeight="1" x14ac:dyDescent="0.35">
      <c r="B7" s="5" t="s">
        <v>68</v>
      </c>
      <c r="C7" s="6" t="s">
        <v>69</v>
      </c>
      <c r="D7" s="6">
        <v>78</v>
      </c>
      <c r="E7" s="6">
        <v>69</v>
      </c>
      <c r="F7" s="6">
        <v>71</v>
      </c>
      <c r="G7" s="6">
        <f t="shared" si="0"/>
        <v>70</v>
      </c>
      <c r="H7" s="7">
        <f t="shared" si="1"/>
        <v>74</v>
      </c>
    </row>
    <row r="8" spans="2:8" ht="17.5" customHeight="1" x14ac:dyDescent="0.35">
      <c r="B8" s="5" t="s">
        <v>49</v>
      </c>
      <c r="C8" s="6" t="s">
        <v>50</v>
      </c>
      <c r="D8" s="6">
        <v>65</v>
      </c>
      <c r="E8" s="6">
        <v>60</v>
      </c>
      <c r="F8" s="6">
        <v>62</v>
      </c>
      <c r="G8" s="6">
        <f t="shared" si="0"/>
        <v>61</v>
      </c>
      <c r="H8" s="7">
        <f t="shared" si="1"/>
        <v>63</v>
      </c>
    </row>
    <row r="9" spans="2:8" ht="17.5" customHeight="1" x14ac:dyDescent="0.35">
      <c r="B9" s="5" t="s">
        <v>41</v>
      </c>
      <c r="C9" s="6" t="s">
        <v>42</v>
      </c>
      <c r="D9" s="6">
        <v>72</v>
      </c>
      <c r="E9" s="6">
        <v>73</v>
      </c>
      <c r="F9" s="6">
        <v>65</v>
      </c>
      <c r="G9" s="6">
        <f t="shared" si="0"/>
        <v>69</v>
      </c>
      <c r="H9" s="7">
        <f t="shared" si="1"/>
        <v>70.5</v>
      </c>
    </row>
    <row r="10" spans="2:8" ht="17.5" customHeight="1" thickBot="1" x14ac:dyDescent="0.4">
      <c r="B10" s="12" t="s">
        <v>70</v>
      </c>
      <c r="C10" s="13" t="s">
        <v>71</v>
      </c>
      <c r="D10" s="13">
        <v>61</v>
      </c>
      <c r="E10" s="13">
        <v>60</v>
      </c>
      <c r="F10" s="13">
        <v>49</v>
      </c>
      <c r="G10" s="13">
        <f t="shared" si="0"/>
        <v>54.5</v>
      </c>
      <c r="H10" s="14">
        <f t="shared" si="1"/>
        <v>57.75</v>
      </c>
    </row>
    <row r="11" spans="2:8" x14ac:dyDescent="0.35">
      <c r="B11" s="1"/>
      <c r="C11" s="2" t="s">
        <v>109</v>
      </c>
      <c r="D11" s="15">
        <f>AVERAGE(D4:D10)</f>
        <v>69.714285714285708</v>
      </c>
      <c r="E11" s="15">
        <f t="shared" ref="E11:H11" si="2">AVERAGE(E4:E10)</f>
        <v>67.857142857142861</v>
      </c>
      <c r="F11" s="15">
        <f t="shared" si="2"/>
        <v>63.428571428571431</v>
      </c>
      <c r="G11" s="15">
        <f t="shared" si="2"/>
        <v>65.642857142857139</v>
      </c>
      <c r="H11" s="16">
        <f t="shared" si="2"/>
        <v>67.678571428571431</v>
      </c>
    </row>
    <row r="12" spans="2:8" ht="15" thickBot="1" x14ac:dyDescent="0.4">
      <c r="B12" s="8"/>
      <c r="C12" s="9" t="s">
        <v>110</v>
      </c>
      <c r="D12" s="10">
        <f>STDEV(D4:D10)</f>
        <v>9.8946835171602174</v>
      </c>
      <c r="E12" s="10">
        <f t="shared" ref="E12:G12" si="3">STDEV(E4:E10)</f>
        <v>10.447145885018399</v>
      </c>
      <c r="F12" s="10">
        <f t="shared" si="3"/>
        <v>9.2530561231977675</v>
      </c>
      <c r="G12" s="10">
        <f t="shared" si="3"/>
        <v>9.4238805069633358</v>
      </c>
      <c r="H12" s="11" t="s">
        <v>115</v>
      </c>
    </row>
  </sheetData>
  <sortState ref="B4:C13">
    <sortCondition ref="C4:C1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opLeftCell="D23" workbookViewId="0">
      <selection sqref="A1:I46"/>
    </sheetView>
  </sheetViews>
  <sheetFormatPr defaultRowHeight="14.5" x14ac:dyDescent="0.35"/>
  <cols>
    <col min="1" max="1" width="20.08984375" customWidth="1"/>
    <col min="2" max="2" width="11.6328125" customWidth="1"/>
    <col min="5" max="5" width="18.26953125" customWidth="1"/>
    <col min="6" max="6" width="17.36328125" customWidth="1"/>
    <col min="7" max="7" width="21" customWidth="1"/>
  </cols>
  <sheetData>
    <row r="1" spans="1:5" x14ac:dyDescent="0.35">
      <c r="A1" t="s">
        <v>123</v>
      </c>
    </row>
    <row r="3" spans="1:5" ht="15" thickBot="1" x14ac:dyDescent="0.4">
      <c r="A3" t="s">
        <v>113</v>
      </c>
    </row>
    <row r="4" spans="1:5" x14ac:dyDescent="0.35">
      <c r="A4" s="1"/>
      <c r="B4" s="2"/>
      <c r="C4" s="3" t="s">
        <v>129</v>
      </c>
      <c r="D4" s="3" t="s">
        <v>127</v>
      </c>
      <c r="E4" s="4" t="s">
        <v>113</v>
      </c>
    </row>
    <row r="5" spans="1:5" x14ac:dyDescent="0.35">
      <c r="A5" s="5" t="s">
        <v>72</v>
      </c>
      <c r="B5" s="6" t="s">
        <v>73</v>
      </c>
      <c r="C5" s="6">
        <v>80</v>
      </c>
      <c r="D5" s="6">
        <v>53</v>
      </c>
      <c r="E5" s="7">
        <f>AVERAGE(C5:D5)</f>
        <v>66.5</v>
      </c>
    </row>
    <row r="6" spans="1:5" x14ac:dyDescent="0.35">
      <c r="A6" s="5" t="s">
        <v>74</v>
      </c>
      <c r="B6" s="6" t="s">
        <v>75</v>
      </c>
      <c r="C6" s="6">
        <v>69</v>
      </c>
      <c r="D6" s="6">
        <v>61</v>
      </c>
      <c r="E6" s="7">
        <f t="shared" ref="E6:E14" si="0">AVERAGE(C6:D6)</f>
        <v>65</v>
      </c>
    </row>
    <row r="7" spans="1:5" x14ac:dyDescent="0.35">
      <c r="A7" s="5" t="s">
        <v>76</v>
      </c>
      <c r="B7" s="6" t="s">
        <v>77</v>
      </c>
      <c r="C7" s="6">
        <v>68</v>
      </c>
      <c r="D7" s="6">
        <v>60</v>
      </c>
      <c r="E7" s="7">
        <f t="shared" si="0"/>
        <v>64</v>
      </c>
    </row>
    <row r="8" spans="1:5" x14ac:dyDescent="0.35">
      <c r="A8" s="5" t="s">
        <v>78</v>
      </c>
      <c r="B8" s="6" t="s">
        <v>79</v>
      </c>
      <c r="C8" s="6">
        <v>88</v>
      </c>
      <c r="D8" s="6">
        <v>87</v>
      </c>
      <c r="E8" s="7">
        <f t="shared" si="0"/>
        <v>87.5</v>
      </c>
    </row>
    <row r="9" spans="1:5" x14ac:dyDescent="0.35">
      <c r="A9" s="5" t="s">
        <v>80</v>
      </c>
      <c r="B9" s="6" t="s">
        <v>81</v>
      </c>
      <c r="C9" s="6">
        <v>62</v>
      </c>
      <c r="D9" s="6">
        <v>21</v>
      </c>
      <c r="E9" s="7">
        <f t="shared" si="0"/>
        <v>41.5</v>
      </c>
    </row>
    <row r="10" spans="1:5" x14ac:dyDescent="0.35">
      <c r="A10" s="5" t="s">
        <v>82</v>
      </c>
      <c r="B10" s="6" t="s">
        <v>83</v>
      </c>
      <c r="C10" s="6">
        <v>70</v>
      </c>
      <c r="D10" s="6">
        <v>68</v>
      </c>
      <c r="E10" s="7">
        <f t="shared" si="0"/>
        <v>69</v>
      </c>
    </row>
    <row r="11" spans="1:5" x14ac:dyDescent="0.35">
      <c r="A11" s="5" t="s">
        <v>84</v>
      </c>
      <c r="B11" s="6" t="s">
        <v>85</v>
      </c>
      <c r="C11" s="6">
        <v>69</v>
      </c>
      <c r="D11" s="6">
        <v>64</v>
      </c>
      <c r="E11" s="7">
        <f t="shared" si="0"/>
        <v>66.5</v>
      </c>
    </row>
    <row r="12" spans="1:5" x14ac:dyDescent="0.35">
      <c r="A12" s="5" t="s">
        <v>86</v>
      </c>
      <c r="B12" s="6" t="s">
        <v>87</v>
      </c>
      <c r="C12" s="6">
        <v>77</v>
      </c>
      <c r="D12" s="6">
        <v>61</v>
      </c>
      <c r="E12" s="7">
        <f t="shared" si="0"/>
        <v>69</v>
      </c>
    </row>
    <row r="13" spans="1:5" x14ac:dyDescent="0.35">
      <c r="A13" s="5" t="s">
        <v>88</v>
      </c>
      <c r="B13" s="6" t="s">
        <v>89</v>
      </c>
      <c r="C13" s="6">
        <v>78</v>
      </c>
      <c r="D13" s="6">
        <v>73</v>
      </c>
      <c r="E13" s="7">
        <f t="shared" si="0"/>
        <v>75.5</v>
      </c>
    </row>
    <row r="14" spans="1:5" ht="15" thickBot="1" x14ac:dyDescent="0.4">
      <c r="A14" s="8" t="s">
        <v>107</v>
      </c>
      <c r="B14" s="9" t="s">
        <v>108</v>
      </c>
      <c r="C14" s="9">
        <v>50</v>
      </c>
      <c r="D14" s="9">
        <v>55</v>
      </c>
      <c r="E14" s="19">
        <f t="shared" si="0"/>
        <v>52.5</v>
      </c>
    </row>
    <row r="15" spans="1:5" x14ac:dyDescent="0.35">
      <c r="B15" s="23" t="s">
        <v>109</v>
      </c>
      <c r="C15">
        <f>AVERAGE(C5:C14)</f>
        <v>71.099999999999994</v>
      </c>
      <c r="D15">
        <f t="shared" ref="D15:E15" si="1">AVERAGE(D5:D14)</f>
        <v>60.3</v>
      </c>
      <c r="E15">
        <f t="shared" si="1"/>
        <v>65.7</v>
      </c>
    </row>
    <row r="16" spans="1:5" x14ac:dyDescent="0.35">
      <c r="B16" s="23" t="s">
        <v>130</v>
      </c>
      <c r="C16" s="20">
        <f>STDEV(C5:C14)</f>
        <v>10.514011814927954</v>
      </c>
      <c r="D16" s="20">
        <f t="shared" ref="D16:E16" si="2">STDEV(D5:D14)</f>
        <v>16.911863028983856</v>
      </c>
      <c r="E16" s="20">
        <f t="shared" si="2"/>
        <v>12.281874630708632</v>
      </c>
    </row>
    <row r="17" spans="1:8" x14ac:dyDescent="0.35">
      <c r="B17" s="24"/>
      <c r="C17" s="20"/>
      <c r="D17" s="20"/>
      <c r="E17" s="20"/>
    </row>
    <row r="18" spans="1:8" x14ac:dyDescent="0.35">
      <c r="B18" s="24"/>
      <c r="C18" s="20"/>
      <c r="D18" s="20"/>
      <c r="E18" s="20"/>
    </row>
    <row r="19" spans="1:8" ht="15" thickBot="1" x14ac:dyDescent="0.4">
      <c r="A19" t="s">
        <v>124</v>
      </c>
      <c r="E19" t="s">
        <v>120</v>
      </c>
      <c r="F19" t="s">
        <v>121</v>
      </c>
      <c r="G19" t="s">
        <v>122</v>
      </c>
    </row>
    <row r="20" spans="1:8" x14ac:dyDescent="0.35">
      <c r="A20" s="1"/>
      <c r="B20" s="2"/>
      <c r="C20" s="2" t="s">
        <v>113</v>
      </c>
      <c r="D20" s="2"/>
      <c r="E20" s="2" t="s">
        <v>116</v>
      </c>
      <c r="F20" s="2" t="s">
        <v>117</v>
      </c>
      <c r="G20" s="2" t="s">
        <v>118</v>
      </c>
      <c r="H20" s="18" t="s">
        <v>119</v>
      </c>
    </row>
    <row r="21" spans="1:8" x14ac:dyDescent="0.35">
      <c r="A21" s="5" t="s">
        <v>72</v>
      </c>
      <c r="B21" s="6" t="s">
        <v>73</v>
      </c>
      <c r="C21" s="6">
        <v>80</v>
      </c>
      <c r="D21" s="6"/>
      <c r="E21" s="6">
        <v>20</v>
      </c>
      <c r="F21" s="6">
        <v>35</v>
      </c>
      <c r="G21" s="6">
        <v>25</v>
      </c>
      <c r="H21" s="7">
        <f>SUM(E21:G21)</f>
        <v>80</v>
      </c>
    </row>
    <row r="22" spans="1:8" x14ac:dyDescent="0.35">
      <c r="A22" s="5" t="s">
        <v>74</v>
      </c>
      <c r="B22" s="6" t="s">
        <v>75</v>
      </c>
      <c r="C22" s="6">
        <v>69</v>
      </c>
      <c r="D22" s="6"/>
      <c r="E22" s="6">
        <v>20</v>
      </c>
      <c r="F22" s="6">
        <v>30</v>
      </c>
      <c r="G22" s="6">
        <v>19</v>
      </c>
      <c r="H22" s="7">
        <f t="shared" ref="H22:H29" si="3">SUM(E22:G22)</f>
        <v>69</v>
      </c>
    </row>
    <row r="23" spans="1:8" x14ac:dyDescent="0.35">
      <c r="A23" s="5" t="s">
        <v>76</v>
      </c>
      <c r="B23" s="6" t="s">
        <v>77</v>
      </c>
      <c r="C23" s="6">
        <v>68</v>
      </c>
      <c r="D23" s="6"/>
      <c r="E23" s="6">
        <v>20</v>
      </c>
      <c r="F23" s="6">
        <v>30</v>
      </c>
      <c r="G23" s="6">
        <v>18</v>
      </c>
      <c r="H23" s="7">
        <f t="shared" si="3"/>
        <v>68</v>
      </c>
    </row>
    <row r="24" spans="1:8" x14ac:dyDescent="0.35">
      <c r="A24" s="5" t="s">
        <v>78</v>
      </c>
      <c r="B24" s="6" t="s">
        <v>79</v>
      </c>
      <c r="C24" s="6">
        <v>88</v>
      </c>
      <c r="D24" s="6"/>
      <c r="E24" s="6">
        <v>26</v>
      </c>
      <c r="F24" s="6">
        <v>36</v>
      </c>
      <c r="G24" s="6">
        <v>26</v>
      </c>
      <c r="H24" s="7">
        <f t="shared" si="3"/>
        <v>88</v>
      </c>
    </row>
    <row r="25" spans="1:8" x14ac:dyDescent="0.35">
      <c r="A25" s="5" t="s">
        <v>80</v>
      </c>
      <c r="B25" s="6" t="s">
        <v>81</v>
      </c>
      <c r="C25" s="6">
        <v>62</v>
      </c>
      <c r="D25" s="6"/>
      <c r="E25" s="6">
        <v>20</v>
      </c>
      <c r="F25" s="6">
        <v>22</v>
      </c>
      <c r="G25" s="6">
        <v>20</v>
      </c>
      <c r="H25" s="7">
        <f t="shared" si="3"/>
        <v>62</v>
      </c>
    </row>
    <row r="26" spans="1:8" x14ac:dyDescent="0.35">
      <c r="A26" s="5" t="s">
        <v>82</v>
      </c>
      <c r="B26" s="6" t="s">
        <v>83</v>
      </c>
      <c r="C26" s="6">
        <v>71</v>
      </c>
      <c r="D26" s="6"/>
      <c r="E26" s="6">
        <v>21</v>
      </c>
      <c r="F26" s="6">
        <v>30</v>
      </c>
      <c r="G26" s="6">
        <v>20</v>
      </c>
      <c r="H26" s="7">
        <f t="shared" si="3"/>
        <v>71</v>
      </c>
    </row>
    <row r="27" spans="1:8" x14ac:dyDescent="0.35">
      <c r="A27" s="5" t="s">
        <v>84</v>
      </c>
      <c r="B27" s="6" t="s">
        <v>85</v>
      </c>
      <c r="C27" s="6">
        <v>69</v>
      </c>
      <c r="D27" s="6"/>
      <c r="E27" s="6">
        <v>19</v>
      </c>
      <c r="F27" s="6">
        <v>32</v>
      </c>
      <c r="G27" s="6">
        <v>18</v>
      </c>
      <c r="H27" s="7">
        <f t="shared" si="3"/>
        <v>69</v>
      </c>
    </row>
    <row r="28" spans="1:8" x14ac:dyDescent="0.35">
      <c r="A28" s="5" t="s">
        <v>86</v>
      </c>
      <c r="B28" s="6" t="s">
        <v>87</v>
      </c>
      <c r="C28" s="6">
        <v>77</v>
      </c>
      <c r="D28" s="6"/>
      <c r="E28" s="6">
        <v>22</v>
      </c>
      <c r="F28" s="6">
        <v>35</v>
      </c>
      <c r="G28" s="6">
        <v>20</v>
      </c>
      <c r="H28" s="7">
        <f t="shared" si="3"/>
        <v>77</v>
      </c>
    </row>
    <row r="29" spans="1:8" x14ac:dyDescent="0.35">
      <c r="A29" s="5" t="s">
        <v>88</v>
      </c>
      <c r="B29" s="6" t="s">
        <v>89</v>
      </c>
      <c r="C29" s="6">
        <v>78</v>
      </c>
      <c r="D29" s="6"/>
      <c r="E29" s="6">
        <v>25</v>
      </c>
      <c r="F29" s="6">
        <v>33</v>
      </c>
      <c r="G29" s="6">
        <v>20</v>
      </c>
      <c r="H29" s="7">
        <f t="shared" si="3"/>
        <v>78</v>
      </c>
    </row>
    <row r="30" spans="1:8" ht="15" thickBot="1" x14ac:dyDescent="0.4">
      <c r="A30" s="8" t="s">
        <v>90</v>
      </c>
      <c r="B30" s="9" t="s">
        <v>91</v>
      </c>
      <c r="C30" s="9"/>
      <c r="D30" s="9"/>
      <c r="E30" s="9"/>
      <c r="F30" s="9"/>
      <c r="G30" s="9"/>
      <c r="H30" s="19"/>
    </row>
    <row r="32" spans="1:8" ht="15" thickBot="1" x14ac:dyDescent="0.4">
      <c r="A32" t="s">
        <v>128</v>
      </c>
    </row>
    <row r="33" spans="1:7" x14ac:dyDescent="0.35">
      <c r="A33" s="1"/>
      <c r="B33" s="2"/>
      <c r="C33" s="2">
        <v>1</v>
      </c>
      <c r="D33" s="2">
        <v>2</v>
      </c>
      <c r="E33" s="2">
        <v>3</v>
      </c>
      <c r="F33" s="2" t="s">
        <v>125</v>
      </c>
      <c r="G33" s="18" t="s">
        <v>126</v>
      </c>
    </row>
    <row r="34" spans="1:7" x14ac:dyDescent="0.35">
      <c r="A34" s="5" t="s">
        <v>72</v>
      </c>
      <c r="B34" s="6" t="s">
        <v>73</v>
      </c>
      <c r="C34" s="6">
        <v>17</v>
      </c>
      <c r="D34" s="6">
        <v>10</v>
      </c>
      <c r="E34" s="6">
        <v>13</v>
      </c>
      <c r="F34" s="6">
        <f>SUM(C34:E34)</f>
        <v>40</v>
      </c>
      <c r="G34" s="21">
        <f t="shared" ref="G34:G37" si="4">SUM(F34*100/75)</f>
        <v>53.333333333333336</v>
      </c>
    </row>
    <row r="35" spans="1:7" x14ac:dyDescent="0.35">
      <c r="A35" s="5" t="s">
        <v>74</v>
      </c>
      <c r="B35" s="6" t="s">
        <v>75</v>
      </c>
      <c r="C35" s="6">
        <v>17</v>
      </c>
      <c r="D35" s="6">
        <v>15</v>
      </c>
      <c r="E35" s="6">
        <v>14</v>
      </c>
      <c r="F35" s="6">
        <f>SUM(C35:E35)</f>
        <v>46</v>
      </c>
      <c r="G35" s="21">
        <f t="shared" si="4"/>
        <v>61.333333333333336</v>
      </c>
    </row>
    <row r="36" spans="1:7" x14ac:dyDescent="0.35">
      <c r="A36" s="5" t="s">
        <v>76</v>
      </c>
      <c r="B36" s="6" t="s">
        <v>77</v>
      </c>
      <c r="C36" s="6">
        <v>15</v>
      </c>
      <c r="D36" s="6">
        <v>15</v>
      </c>
      <c r="E36" s="6">
        <v>15</v>
      </c>
      <c r="F36" s="6">
        <f>SUM(C36:E36)</f>
        <v>45</v>
      </c>
      <c r="G36" s="21">
        <f t="shared" si="4"/>
        <v>60</v>
      </c>
    </row>
    <row r="37" spans="1:7" x14ac:dyDescent="0.35">
      <c r="A37" s="5" t="s">
        <v>78</v>
      </c>
      <c r="B37" s="6" t="s">
        <v>79</v>
      </c>
      <c r="C37" s="6">
        <v>21</v>
      </c>
      <c r="D37" s="6">
        <v>24</v>
      </c>
      <c r="E37" s="6">
        <v>20</v>
      </c>
      <c r="F37" s="6">
        <f>SUM(C37:E37)</f>
        <v>65</v>
      </c>
      <c r="G37" s="21">
        <f t="shared" si="4"/>
        <v>86.666666666666671</v>
      </c>
    </row>
    <row r="38" spans="1:7" x14ac:dyDescent="0.35">
      <c r="A38" s="5" t="s">
        <v>80</v>
      </c>
      <c r="B38" s="6" t="s">
        <v>81</v>
      </c>
      <c r="C38" s="6">
        <v>7</v>
      </c>
      <c r="D38" s="6">
        <v>6</v>
      </c>
      <c r="E38" s="6">
        <v>3</v>
      </c>
      <c r="F38" s="6">
        <f>SUM(C38:E38)</f>
        <v>16</v>
      </c>
      <c r="G38" s="21">
        <f>SUM(F38*100/75)</f>
        <v>21.333333333333332</v>
      </c>
    </row>
    <row r="39" spans="1:7" x14ac:dyDescent="0.35">
      <c r="A39" s="5" t="s">
        <v>82</v>
      </c>
      <c r="B39" s="6" t="s">
        <v>83</v>
      </c>
      <c r="C39" s="6">
        <v>18</v>
      </c>
      <c r="D39" s="6">
        <v>17</v>
      </c>
      <c r="E39" s="6">
        <v>16</v>
      </c>
      <c r="F39" s="6">
        <f>SUM(C39:E39)</f>
        <v>51</v>
      </c>
      <c r="G39" s="21">
        <f t="shared" ref="G39:G43" si="5">SUM(F39*100/75)</f>
        <v>68</v>
      </c>
    </row>
    <row r="40" spans="1:7" x14ac:dyDescent="0.35">
      <c r="A40" s="5" t="s">
        <v>84</v>
      </c>
      <c r="B40" s="6" t="s">
        <v>85</v>
      </c>
      <c r="C40" s="6">
        <v>19</v>
      </c>
      <c r="D40" s="6">
        <v>16</v>
      </c>
      <c r="E40" s="6">
        <v>13</v>
      </c>
      <c r="F40" s="6">
        <f>SUM(C40:E40)</f>
        <v>48</v>
      </c>
      <c r="G40" s="21">
        <f t="shared" si="5"/>
        <v>64</v>
      </c>
    </row>
    <row r="41" spans="1:7" x14ac:dyDescent="0.35">
      <c r="A41" s="5" t="s">
        <v>86</v>
      </c>
      <c r="B41" s="6" t="s">
        <v>87</v>
      </c>
      <c r="C41" s="6">
        <v>18</v>
      </c>
      <c r="D41" s="6">
        <v>14</v>
      </c>
      <c r="E41" s="6">
        <v>14</v>
      </c>
      <c r="F41" s="6">
        <f>SUM(C41:E41)</f>
        <v>46</v>
      </c>
      <c r="G41" s="21">
        <f t="shared" si="5"/>
        <v>61.333333333333336</v>
      </c>
    </row>
    <row r="42" spans="1:7" x14ac:dyDescent="0.35">
      <c r="A42" s="5" t="s">
        <v>88</v>
      </c>
      <c r="B42" s="6" t="s">
        <v>89</v>
      </c>
      <c r="C42" s="6">
        <v>18</v>
      </c>
      <c r="D42" s="6">
        <v>17</v>
      </c>
      <c r="E42" s="6">
        <v>20</v>
      </c>
      <c r="F42" s="6">
        <f>SUM(C42:E42)</f>
        <v>55</v>
      </c>
      <c r="G42" s="21">
        <f t="shared" si="5"/>
        <v>73.333333333333329</v>
      </c>
    </row>
    <row r="43" spans="1:7" ht="15" thickBot="1" x14ac:dyDescent="0.4">
      <c r="A43" s="8" t="s">
        <v>107</v>
      </c>
      <c r="B43" s="9" t="s">
        <v>108</v>
      </c>
      <c r="C43" s="9">
        <v>11</v>
      </c>
      <c r="D43" s="9">
        <v>13</v>
      </c>
      <c r="E43" s="9">
        <v>17</v>
      </c>
      <c r="F43" s="9">
        <f>SUM(C43:E43)</f>
        <v>41</v>
      </c>
      <c r="G43" s="22">
        <f t="shared" si="5"/>
        <v>54.666666666666664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11" sqref="D11"/>
    </sheetView>
  </sheetViews>
  <sheetFormatPr defaultRowHeight="14.5" x14ac:dyDescent="0.35"/>
  <cols>
    <col min="1" max="2" width="16.1796875" customWidth="1"/>
  </cols>
  <sheetData>
    <row r="1" spans="1:5" x14ac:dyDescent="0.35">
      <c r="A1" t="s">
        <v>143</v>
      </c>
    </row>
    <row r="2" spans="1:5" ht="15" thickBot="1" x14ac:dyDescent="0.4"/>
    <row r="3" spans="1:5" x14ac:dyDescent="0.35">
      <c r="A3" s="1"/>
      <c r="B3" s="2"/>
      <c r="C3" s="3" t="s">
        <v>140</v>
      </c>
      <c r="D3" s="3" t="s">
        <v>141</v>
      </c>
      <c r="E3" s="4" t="s">
        <v>113</v>
      </c>
    </row>
    <row r="4" spans="1:5" ht="16.5" customHeight="1" x14ac:dyDescent="0.35">
      <c r="A4" s="5" t="s">
        <v>68</v>
      </c>
      <c r="B4" s="6" t="s">
        <v>69</v>
      </c>
      <c r="C4" s="6">
        <v>65</v>
      </c>
      <c r="D4" s="6">
        <v>63</v>
      </c>
      <c r="E4" s="7">
        <f>SUM(C4*0.65+D4*0.35)</f>
        <v>64.3</v>
      </c>
    </row>
    <row r="5" spans="1:5" ht="16.5" customHeight="1" x14ac:dyDescent="0.35">
      <c r="A5" s="5" t="s">
        <v>78</v>
      </c>
      <c r="B5" s="6" t="s">
        <v>94</v>
      </c>
      <c r="C5" s="6">
        <v>73</v>
      </c>
      <c r="D5" s="6">
        <v>75</v>
      </c>
      <c r="E5" s="7">
        <f t="shared" ref="E5:E9" si="0">SUM(C5*0.65+D5*0.35)</f>
        <v>73.7</v>
      </c>
    </row>
    <row r="6" spans="1:5" ht="16.5" customHeight="1" x14ac:dyDescent="0.35">
      <c r="A6" s="5" t="s">
        <v>95</v>
      </c>
      <c r="B6" s="6" t="s">
        <v>96</v>
      </c>
      <c r="C6" s="6">
        <v>44</v>
      </c>
      <c r="D6" s="6">
        <v>0</v>
      </c>
      <c r="E6" s="7">
        <f t="shared" si="0"/>
        <v>28.6</v>
      </c>
    </row>
    <row r="7" spans="1:5" ht="16.5" customHeight="1" x14ac:dyDescent="0.35">
      <c r="A7" s="5" t="s">
        <v>97</v>
      </c>
      <c r="B7" s="6" t="s">
        <v>98</v>
      </c>
      <c r="C7" s="6">
        <v>62</v>
      </c>
      <c r="D7" s="6">
        <v>0</v>
      </c>
      <c r="E7" s="7">
        <f t="shared" si="0"/>
        <v>40.300000000000004</v>
      </c>
    </row>
    <row r="8" spans="1:5" x14ac:dyDescent="0.35">
      <c r="A8" s="5" t="s">
        <v>99</v>
      </c>
      <c r="B8" s="6" t="s">
        <v>100</v>
      </c>
      <c r="C8" s="6">
        <v>58</v>
      </c>
      <c r="D8" s="6">
        <v>58</v>
      </c>
      <c r="E8" s="7">
        <f t="shared" si="0"/>
        <v>58</v>
      </c>
    </row>
    <row r="9" spans="1:5" ht="15" thickBot="1" x14ac:dyDescent="0.4">
      <c r="A9" s="12" t="s">
        <v>70</v>
      </c>
      <c r="B9" s="13" t="s">
        <v>71</v>
      </c>
      <c r="C9" s="13">
        <v>63</v>
      </c>
      <c r="D9" s="13">
        <v>31</v>
      </c>
      <c r="E9" s="14">
        <f t="shared" si="0"/>
        <v>51.800000000000004</v>
      </c>
    </row>
    <row r="10" spans="1:5" x14ac:dyDescent="0.35">
      <c r="A10" s="1"/>
      <c r="B10" s="2" t="s">
        <v>142</v>
      </c>
      <c r="C10" s="26">
        <f>AVERAGE(C4:C9)</f>
        <v>60.833333333333336</v>
      </c>
      <c r="D10" s="26">
        <f t="shared" ref="D10:E10" si="1">AVERAGE(D4:D9)</f>
        <v>37.833333333333336</v>
      </c>
      <c r="E10" s="27">
        <f t="shared" si="1"/>
        <v>52.783333333333331</v>
      </c>
    </row>
    <row r="11" spans="1:5" ht="15" thickBot="1" x14ac:dyDescent="0.4">
      <c r="A11" s="8"/>
      <c r="B11" s="9" t="s">
        <v>130</v>
      </c>
      <c r="C11" s="25">
        <f>STDEV(C4:C9)</f>
        <v>9.6211572415518933</v>
      </c>
      <c r="D11" s="25">
        <f t="shared" ref="D11:E11" si="2">STDEV(D4:D9)</f>
        <v>32.652207684422606</v>
      </c>
      <c r="E11" s="22">
        <f t="shared" si="2"/>
        <v>16.364524639190314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A3" sqref="A3:A6"/>
    </sheetView>
  </sheetViews>
  <sheetFormatPr defaultRowHeight="14.5" x14ac:dyDescent="0.35"/>
  <cols>
    <col min="1" max="1" width="13.90625" customWidth="1"/>
  </cols>
  <sheetData>
    <row r="1" spans="1:4" x14ac:dyDescent="0.35">
      <c r="A1" t="s">
        <v>93</v>
      </c>
    </row>
    <row r="2" spans="1:4" x14ac:dyDescent="0.35">
      <c r="B2" t="s">
        <v>105</v>
      </c>
      <c r="C2" t="s">
        <v>106</v>
      </c>
    </row>
    <row r="3" spans="1:4" x14ac:dyDescent="0.35">
      <c r="A3" t="s">
        <v>101</v>
      </c>
      <c r="B3">
        <v>60</v>
      </c>
      <c r="C3">
        <v>60</v>
      </c>
      <c r="D3">
        <f>SUM(B3*0.3+C3*0.7)</f>
        <v>60</v>
      </c>
    </row>
    <row r="4" spans="1:4" x14ac:dyDescent="0.35">
      <c r="A4" t="s">
        <v>102</v>
      </c>
      <c r="B4">
        <v>60</v>
      </c>
      <c r="C4">
        <v>50</v>
      </c>
      <c r="D4">
        <f t="shared" ref="D4:D6" si="0">SUM(B4*0.3+C4*0.7)</f>
        <v>53</v>
      </c>
    </row>
    <row r="5" spans="1:4" x14ac:dyDescent="0.35">
      <c r="A5" t="s">
        <v>103</v>
      </c>
      <c r="B5">
        <v>60</v>
      </c>
      <c r="C5">
        <v>46</v>
      </c>
      <c r="D5">
        <f t="shared" si="0"/>
        <v>50.199999999999996</v>
      </c>
    </row>
    <row r="6" spans="1:4" x14ac:dyDescent="0.35">
      <c r="A6" t="s">
        <v>104</v>
      </c>
      <c r="B6">
        <v>60</v>
      </c>
      <c r="C6">
        <v>48</v>
      </c>
      <c r="D6">
        <f t="shared" si="0"/>
        <v>51.599999999999994</v>
      </c>
    </row>
    <row r="9" spans="1:4" x14ac:dyDescent="0.35">
      <c r="B9" t="s">
        <v>105</v>
      </c>
      <c r="C9" t="s">
        <v>106</v>
      </c>
    </row>
    <row r="10" spans="1:4" x14ac:dyDescent="0.35">
      <c r="A10" t="s">
        <v>101</v>
      </c>
      <c r="B10">
        <v>65</v>
      </c>
      <c r="C10">
        <v>58</v>
      </c>
      <c r="D10">
        <f>SUM(B10*0.3+C10*0.7)</f>
        <v>60.099999999999994</v>
      </c>
    </row>
    <row r="11" spans="1:4" x14ac:dyDescent="0.35">
      <c r="A11" t="s">
        <v>102</v>
      </c>
      <c r="B11">
        <v>65</v>
      </c>
      <c r="C11">
        <v>48</v>
      </c>
      <c r="D11">
        <f t="shared" ref="D11:D13" si="1">SUM(B11*0.3+C11*0.7)</f>
        <v>53.099999999999994</v>
      </c>
    </row>
    <row r="12" spans="1:4" x14ac:dyDescent="0.35">
      <c r="A12" t="s">
        <v>103</v>
      </c>
      <c r="B12">
        <v>65</v>
      </c>
      <c r="C12">
        <v>44</v>
      </c>
      <c r="D12">
        <f t="shared" si="1"/>
        <v>50.3</v>
      </c>
    </row>
    <row r="13" spans="1:4" x14ac:dyDescent="0.35">
      <c r="A13" t="s">
        <v>104</v>
      </c>
      <c r="B13">
        <v>65</v>
      </c>
      <c r="C13">
        <v>46</v>
      </c>
      <c r="D13">
        <f t="shared" si="1"/>
        <v>51.699999999999996</v>
      </c>
    </row>
    <row r="17" spans="1:7" x14ac:dyDescent="0.35">
      <c r="A17" t="s">
        <v>137</v>
      </c>
      <c r="D17" t="s">
        <v>138</v>
      </c>
    </row>
    <row r="18" spans="1:7" x14ac:dyDescent="0.35">
      <c r="B18" t="s">
        <v>131</v>
      </c>
      <c r="C18" t="s">
        <v>132</v>
      </c>
      <c r="D18" t="s">
        <v>135</v>
      </c>
    </row>
    <row r="19" spans="1:7" x14ac:dyDescent="0.35">
      <c r="B19">
        <v>25</v>
      </c>
      <c r="C19" t="s">
        <v>134</v>
      </c>
      <c r="D19" t="s">
        <v>136</v>
      </c>
      <c r="E19" t="s">
        <v>133</v>
      </c>
      <c r="F19" t="s">
        <v>139</v>
      </c>
    </row>
    <row r="20" spans="1:7" x14ac:dyDescent="0.35">
      <c r="A20" t="s">
        <v>101</v>
      </c>
      <c r="B20">
        <v>24</v>
      </c>
      <c r="C20">
        <v>30</v>
      </c>
      <c r="D20">
        <v>25</v>
      </c>
      <c r="E20">
        <v>35</v>
      </c>
      <c r="F20">
        <f>SUM(B20:E20)</f>
        <v>114</v>
      </c>
      <c r="G20">
        <f>SUM(F20/2)</f>
        <v>57</v>
      </c>
    </row>
    <row r="21" spans="1:7" x14ac:dyDescent="0.35">
      <c r="A21" t="s">
        <v>102</v>
      </c>
      <c r="B21">
        <v>18</v>
      </c>
      <c r="C21">
        <v>30</v>
      </c>
      <c r="D21">
        <v>23</v>
      </c>
      <c r="E21">
        <v>35</v>
      </c>
      <c r="F21">
        <f t="shared" ref="F21:F23" si="2">SUM(B21:E21)</f>
        <v>106</v>
      </c>
      <c r="G21">
        <f t="shared" ref="G21:G23" si="3">SUM(F21/2)</f>
        <v>53</v>
      </c>
    </row>
    <row r="22" spans="1:7" x14ac:dyDescent="0.35">
      <c r="A22" t="s">
        <v>103</v>
      </c>
      <c r="B22">
        <v>14</v>
      </c>
      <c r="C22">
        <v>30</v>
      </c>
      <c r="D22">
        <v>22</v>
      </c>
      <c r="E22">
        <v>35</v>
      </c>
      <c r="F22">
        <f t="shared" si="2"/>
        <v>101</v>
      </c>
      <c r="G22">
        <f t="shared" si="3"/>
        <v>50.5</v>
      </c>
    </row>
    <row r="23" spans="1:7" x14ac:dyDescent="0.35">
      <c r="A23" t="s">
        <v>104</v>
      </c>
      <c r="B23">
        <v>14</v>
      </c>
      <c r="C23">
        <v>30</v>
      </c>
      <c r="D23">
        <v>24</v>
      </c>
      <c r="E23">
        <v>35</v>
      </c>
      <c r="F23">
        <f t="shared" si="2"/>
        <v>103</v>
      </c>
      <c r="G23">
        <f t="shared" si="3"/>
        <v>51.5</v>
      </c>
    </row>
    <row r="25" spans="1:7" x14ac:dyDescent="0.35">
      <c r="B25">
        <v>13</v>
      </c>
      <c r="C25">
        <f t="shared" ref="C25:F25" si="4">SUM(C20/2)</f>
        <v>15</v>
      </c>
      <c r="D25">
        <v>14.5</v>
      </c>
      <c r="E25">
        <v>17.5</v>
      </c>
      <c r="F25">
        <f>SUM(B25:E25)</f>
        <v>60</v>
      </c>
    </row>
    <row r="26" spans="1:7" x14ac:dyDescent="0.35">
      <c r="B26">
        <f t="shared" ref="B26:F26" si="5">SUM(B21/2)</f>
        <v>9</v>
      </c>
      <c r="C26">
        <f t="shared" si="5"/>
        <v>15</v>
      </c>
      <c r="D26">
        <f t="shared" si="5"/>
        <v>11.5</v>
      </c>
      <c r="E26">
        <f t="shared" si="5"/>
        <v>17.5</v>
      </c>
      <c r="F26">
        <f t="shared" ref="F26:F28" si="6">SUM(B26:E26)</f>
        <v>53</v>
      </c>
    </row>
    <row r="27" spans="1:7" x14ac:dyDescent="0.35">
      <c r="B27">
        <v>6.5</v>
      </c>
      <c r="C27">
        <f t="shared" ref="B27:F27" si="7">SUM(C22/2)</f>
        <v>15</v>
      </c>
      <c r="D27">
        <f t="shared" si="7"/>
        <v>11</v>
      </c>
      <c r="E27">
        <f t="shared" si="7"/>
        <v>17.5</v>
      </c>
      <c r="F27">
        <f t="shared" si="6"/>
        <v>50</v>
      </c>
    </row>
    <row r="28" spans="1:7" x14ac:dyDescent="0.35">
      <c r="B28">
        <f t="shared" ref="B28:F28" si="8">SUM(B23/2)</f>
        <v>7</v>
      </c>
      <c r="C28">
        <f t="shared" si="8"/>
        <v>15</v>
      </c>
      <c r="D28">
        <f t="shared" si="8"/>
        <v>12</v>
      </c>
      <c r="E28">
        <f t="shared" si="8"/>
        <v>17.5</v>
      </c>
      <c r="F28">
        <f t="shared" si="6"/>
        <v>51.5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PM</vt:lpstr>
      <vt:lpstr>EC</vt:lpstr>
      <vt:lpstr>UE</vt:lpstr>
      <vt:lpstr>IP</vt:lpstr>
      <vt:lpstr>MISP</vt:lpstr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Maw, Sue</dc:creator>
  <cp:lastModifiedBy>Maw, Sue</cp:lastModifiedBy>
  <cp:lastPrinted>2018-05-30T14:32:53Z</cp:lastPrinted>
  <dcterms:created xsi:type="dcterms:W3CDTF">2018-05-23T10:55:10Z</dcterms:created>
  <dcterms:modified xsi:type="dcterms:W3CDTF">2018-06-06T15:30:56Z</dcterms:modified>
</cp:coreProperties>
</file>