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WTSD\Lectures\2019_20\2019_20 Assesments\M5X02201 Mechanical Principles\"/>
    </mc:Choice>
  </mc:AlternateContent>
  <bookViews>
    <workbookView xWindow="240" yWindow="120" windowWidth="18060" windowHeight="7050"/>
  </bookViews>
  <sheets>
    <sheet name="Mod_List_M5X02201" sheetId="1" r:id="rId1"/>
  </sheets>
  <definedNames>
    <definedName name="_xlnm.Print_Titles" localSheetId="0">Mod_List_M5X02201!$1:$4</definedName>
  </definedNames>
  <calcPr calcId="162913"/>
</workbook>
</file>

<file path=xl/calcChain.xml><?xml version="1.0" encoding="utf-8"?>
<calcChain xmlns="http://schemas.openxmlformats.org/spreadsheetml/2006/main">
  <c r="U24" i="1" l="1"/>
  <c r="U26" i="1" s="1"/>
  <c r="T24" i="1"/>
  <c r="U17" i="1"/>
  <c r="U18" i="1"/>
  <c r="U19" i="1"/>
  <c r="U20" i="1"/>
  <c r="U21" i="1"/>
  <c r="U22" i="1"/>
  <c r="U23" i="1"/>
  <c r="U15" i="1"/>
  <c r="S23" i="1"/>
  <c r="S22" i="1"/>
  <c r="T22" i="1" s="1"/>
  <c r="S21" i="1"/>
  <c r="T21" i="1" s="1"/>
  <c r="S20" i="1"/>
  <c r="T20" i="1" s="1"/>
  <c r="S19" i="1"/>
  <c r="T19" i="1" s="1"/>
  <c r="S18" i="1"/>
  <c r="S17" i="1"/>
  <c r="T17" i="1" s="1"/>
  <c r="S16" i="1"/>
  <c r="S15" i="1"/>
  <c r="T15" i="1" s="1"/>
  <c r="T26" i="1" l="1"/>
  <c r="K23" i="1"/>
  <c r="K18" i="1"/>
  <c r="K17" i="1"/>
  <c r="J16" i="1"/>
  <c r="J17" i="1"/>
  <c r="J18" i="1"/>
  <c r="J19" i="1"/>
  <c r="J20" i="1"/>
  <c r="J21" i="1"/>
  <c r="K21" i="1" s="1"/>
  <c r="J22" i="1"/>
  <c r="J23" i="1"/>
  <c r="J15" i="1"/>
  <c r="K15" i="1" s="1"/>
  <c r="K24" i="1" l="1"/>
  <c r="K26" i="1"/>
</calcChain>
</file>

<file path=xl/sharedStrings.xml><?xml version="1.0" encoding="utf-8"?>
<sst xmlns="http://schemas.openxmlformats.org/spreadsheetml/2006/main" count="61" uniqueCount="52">
  <si>
    <t>Module Search (M5X02201)</t>
  </si>
  <si>
    <t>Academic Year :</t>
  </si>
  <si>
    <t>19/20</t>
  </si>
  <si>
    <t>Module :</t>
  </si>
  <si>
    <t>M5X02201 / Mechanical Principles</t>
  </si>
  <si>
    <t>Level / Credits :</t>
  </si>
  <si>
    <t>5 / 20.00</t>
  </si>
  <si>
    <t>Occur/Period :</t>
  </si>
  <si>
    <t>S / SEM1&amp;2</t>
  </si>
  <si>
    <t>Photo List</t>
  </si>
  <si>
    <t>Student Code</t>
  </si>
  <si>
    <t>Student Surname</t>
  </si>
  <si>
    <t>Student Firstnames</t>
  </si>
  <si>
    <t>1550855/2</t>
  </si>
  <si>
    <t>LYNN</t>
  </si>
  <si>
    <t xml:space="preserve">THOMAS    </t>
  </si>
  <si>
    <t>1651492/2</t>
  </si>
  <si>
    <t>BLACKMORE</t>
  </si>
  <si>
    <t xml:space="preserve">DANIEL    </t>
  </si>
  <si>
    <t>1701086/1</t>
  </si>
  <si>
    <t>WRIGHT</t>
  </si>
  <si>
    <t xml:space="preserve">ALEXANDER    </t>
  </si>
  <si>
    <t>1702688/2</t>
  </si>
  <si>
    <t>ROWLANDS</t>
  </si>
  <si>
    <t xml:space="preserve">WILLIAM    </t>
  </si>
  <si>
    <t>1702838/1</t>
  </si>
  <si>
    <t>DAVIES</t>
  </si>
  <si>
    <t xml:space="preserve">COREY JAMES  </t>
  </si>
  <si>
    <t>1702839/1</t>
  </si>
  <si>
    <t>ENGLAND</t>
  </si>
  <si>
    <t xml:space="preserve">GARETH JOHN  </t>
  </si>
  <si>
    <t>1801345/1</t>
  </si>
  <si>
    <t>1801879/1</t>
  </si>
  <si>
    <t>SMITH</t>
  </si>
  <si>
    <t xml:space="preserve">JAMES    </t>
  </si>
  <si>
    <t>1802971/1</t>
  </si>
  <si>
    <t>COUGHLIN</t>
  </si>
  <si>
    <t xml:space="preserve">LEIGHTON JOSEPH  </t>
  </si>
  <si>
    <t>Total Students :</t>
  </si>
  <si>
    <t/>
  </si>
  <si>
    <t>q1</t>
  </si>
  <si>
    <t>q2</t>
  </si>
  <si>
    <t>q3</t>
  </si>
  <si>
    <t>q4</t>
  </si>
  <si>
    <t>q5</t>
  </si>
  <si>
    <t>Test 1</t>
  </si>
  <si>
    <t>Mark (%)</t>
  </si>
  <si>
    <t>Mark (/50)</t>
  </si>
  <si>
    <t>Average</t>
  </si>
  <si>
    <t>StDev</t>
  </si>
  <si>
    <t>Test 2</t>
  </si>
  <si>
    <t>Module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</si>
</sst>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Segoe UI"/>
    </font>
    <font>
      <sz val="9"/>
      <color rgb="FF000000"/>
      <name val="Segoe UI"/>
    </font>
    <font>
      <b/>
      <sz val="9"/>
      <color rgb="FF000000"/>
      <name val="Segoe UI"/>
    </font>
    <font>
      <u/>
      <sz val="9"/>
      <color rgb="FF0000FF"/>
      <name val="Segoe UI"/>
    </font>
    <font>
      <b/>
      <sz val="8"/>
      <color rgb="FF000000"/>
      <name val="Segoe UI"/>
    </font>
    <font>
      <u/>
      <sz val="8"/>
      <color rgb="FF0000FF"/>
      <name val="Segoe UI"/>
    </font>
    <font>
      <sz val="8"/>
      <color rgb="FF000000"/>
      <name val="Segoe UI"/>
    </font>
    <font>
      <sz val="11"/>
      <name val="Calibri"/>
      <family val="2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b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/>
      <top/>
      <bottom style="thin">
        <color rgb="FFD3D3D3"/>
      </bottom>
      <diagonal/>
    </border>
  </borders>
  <cellStyleXfs count="1">
    <xf numFmtId="0" fontId="0" fillId="0" borderId="0"/>
  </cellStyleXfs>
  <cellXfs count="41"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6" fillId="2" borderId="1" xfId="0" applyNumberFormat="1" applyFont="1" applyFill="1" applyBorder="1" applyAlignment="1">
      <alignment vertical="top" wrapText="1" readingOrder="1"/>
    </xf>
    <xf numFmtId="0" fontId="7" fillId="3" borderId="1" xfId="0" applyNumberFormat="1" applyFont="1" applyFill="1" applyBorder="1" applyAlignment="1">
      <alignment vertical="top" wrapText="1" readingOrder="1"/>
    </xf>
    <xf numFmtId="0" fontId="8" fillId="3" borderId="1" xfId="0" applyNumberFormat="1" applyFont="1" applyFill="1" applyBorder="1" applyAlignment="1">
      <alignment vertical="top" wrapText="1" readingOrder="1"/>
    </xf>
    <xf numFmtId="0" fontId="7" fillId="4" borderId="1" xfId="0" applyNumberFormat="1" applyFont="1" applyFill="1" applyBorder="1" applyAlignment="1">
      <alignment vertical="top" wrapText="1" readingOrder="1"/>
    </xf>
    <xf numFmtId="0" fontId="8" fillId="4" borderId="1" xfId="0" applyNumberFormat="1" applyFont="1" applyFill="1" applyBorder="1" applyAlignment="1">
      <alignment vertical="top" wrapText="1" readingOrder="1"/>
    </xf>
    <xf numFmtId="0" fontId="8" fillId="0" borderId="3" xfId="0" applyNumberFormat="1" applyFont="1" applyFill="1" applyBorder="1" applyAlignment="1">
      <alignment vertical="top" wrapText="1" readingOrder="1"/>
    </xf>
    <xf numFmtId="164" fontId="8" fillId="3" borderId="1" xfId="0" applyNumberFormat="1" applyFont="1" applyFill="1" applyBorder="1" applyAlignment="1">
      <alignment vertical="top" wrapText="1" readingOrder="1"/>
    </xf>
    <xf numFmtId="164" fontId="8" fillId="4" borderId="1" xfId="0" applyNumberFormat="1" applyFont="1" applyFill="1" applyBorder="1" applyAlignment="1">
      <alignment vertical="top" wrapText="1" readingOrder="1"/>
    </xf>
    <xf numFmtId="0" fontId="9" fillId="0" borderId="0" xfId="0" applyFont="1" applyFill="1" applyBorder="1"/>
    <xf numFmtId="0" fontId="10" fillId="2" borderId="1" xfId="0" applyNumberFormat="1" applyFont="1" applyFill="1" applyBorder="1" applyAlignment="1">
      <alignment vertical="top" wrapText="1" readingOrder="1"/>
    </xf>
    <xf numFmtId="0" fontId="11" fillId="0" borderId="1" xfId="0" applyNumberFormat="1" applyFont="1" applyFill="1" applyBorder="1" applyAlignment="1">
      <alignment vertical="top" wrapText="1" readingOrder="1"/>
    </xf>
    <xf numFmtId="164" fontId="8" fillId="0" borderId="1" xfId="0" applyNumberFormat="1" applyFont="1" applyFill="1" applyBorder="1" applyAlignment="1">
      <alignment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164" fontId="8" fillId="3" borderId="1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6" fillId="2" borderId="1" xfId="0" applyNumberFormat="1" applyFont="1" applyFill="1" applyBorder="1" applyAlignment="1">
      <alignment vertical="top" wrapText="1" readingOrder="1"/>
    </xf>
    <xf numFmtId="0" fontId="10" fillId="2" borderId="1" xfId="0" applyNumberFormat="1" applyFont="1" applyFill="1" applyBorder="1" applyAlignment="1">
      <alignment vertical="top" wrapText="1" readingOrder="1"/>
    </xf>
    <xf numFmtId="164" fontId="12" fillId="0" borderId="2" xfId="0" applyNumberFormat="1" applyFont="1" applyFill="1" applyBorder="1" applyAlignment="1">
      <alignment vertical="top" wrapText="1"/>
    </xf>
    <xf numFmtId="164" fontId="8" fillId="0" borderId="1" xfId="0" applyNumberFormat="1" applyFont="1" applyFill="1" applyBorder="1" applyAlignment="1">
      <alignment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8" fillId="4" borderId="1" xfId="0" applyNumberFormat="1" applyFont="1" applyFill="1" applyBorder="1" applyAlignment="1">
      <alignment vertical="top" wrapText="1" readingOrder="1"/>
    </xf>
    <xf numFmtId="164" fontId="8" fillId="3" borderId="1" xfId="0" applyNumberFormat="1" applyFont="1" applyFill="1" applyBorder="1" applyAlignment="1">
      <alignment vertical="top" wrapText="1" readingOrder="1"/>
    </xf>
    <xf numFmtId="164" fontId="1" fillId="0" borderId="2" xfId="0" applyNumberFormat="1" applyFont="1" applyFill="1" applyBorder="1" applyAlignment="1">
      <alignment vertical="top" wrapText="1"/>
    </xf>
    <xf numFmtId="0" fontId="8" fillId="3" borderId="1" xfId="0" applyNumberFormat="1" applyFont="1" applyFill="1" applyBorder="1" applyAlignment="1">
      <alignment vertical="top" wrapText="1" readingOrder="1"/>
    </xf>
    <xf numFmtId="0" fontId="8" fillId="0" borderId="3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8" fillId="0" borderId="1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6" fillId="2" borderId="1" xfId="0" applyNumberFormat="1" applyFont="1" applyFill="1" applyBorder="1" applyAlignment="1">
      <alignment vertical="top" wrapText="1" readingOrder="1"/>
    </xf>
    <xf numFmtId="0" fontId="10" fillId="2" borderId="1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2" fillId="5" borderId="6" xfId="0" applyFont="1" applyFill="1" applyBorder="1" applyAlignment="1">
      <alignment horizontal="center"/>
    </xf>
    <xf numFmtId="0" fontId="9" fillId="6" borderId="6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1801345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651492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1702839&amp;ACCESS_LEVEL=N&amp;rs%3AParameterLanguage=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s://bireports.uwtsd.ac.uk/ReportServer?%2FReporting%2FFaculty%20Query%20System%2FStudentDetails&amp;STU_CODE=1550855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_photo_report_generic&amp;STU_CODE=1550855%7CE%2C1651492%7CE%2C1701086%7CE%2C1702688%7CE%2C1702838%7CE%2C1702839%7CE%2C1801345%7CE%2C1801879%7CE%2C1802971%7CE&amp;paramTitle=M5X02201%20-%20Mechanical%20Principles%20(19%2F20%20%2F%20S%20%2F%20SEM1%262)&amp;ACADEMIC_YEAR=19%2F20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1702838&amp;ACCESS_LEVEL=N&amp;rs%3AParameterLanguage=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bireports.uwtsd.ac.uk/ReportServer?%2FReporting%2FFaculty%20Query%20System%2FStudentDetails&amp;STU_CODE=1702688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1802971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701086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1801879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showGridLines="0" tabSelected="1" workbookViewId="0">
      <pane ySplit="4" topLeftCell="A5" activePane="bottomLeft" state="frozen"/>
      <selection pane="bottomLeft" activeCell="S30" sqref="S30"/>
    </sheetView>
  </sheetViews>
  <sheetFormatPr defaultRowHeight="15"/>
  <cols>
    <col min="1" max="1" width="13.42578125" customWidth="1"/>
    <col min="2" max="2" width="11.42578125" customWidth="1"/>
    <col min="3" max="3" width="15.5703125" customWidth="1"/>
    <col min="4" max="4" width="32.42578125" customWidth="1"/>
    <col min="5" max="6" width="4" bestFit="1" customWidth="1"/>
    <col min="7" max="7" width="3.140625" bestFit="1" customWidth="1"/>
    <col min="8" max="8" width="4" bestFit="1" customWidth="1"/>
    <col min="9" max="9" width="3.140625" bestFit="1" customWidth="1"/>
    <col min="10" max="10" width="9.42578125" customWidth="1"/>
    <col min="11" max="11" width="7.7109375" customWidth="1"/>
    <col min="12" max="13" width="0" hidden="1" customWidth="1"/>
    <col min="14" max="15" width="4" bestFit="1" customWidth="1"/>
    <col min="16" max="17" width="3.140625" bestFit="1" customWidth="1"/>
    <col min="18" max="18" width="4" bestFit="1" customWidth="1"/>
    <col min="19" max="19" width="8.85546875" bestFit="1" customWidth="1"/>
    <col min="20" max="20" width="7.85546875" bestFit="1" customWidth="1"/>
  </cols>
  <sheetData>
    <row r="1" spans="1:21" ht="9.6" customHeight="1"/>
    <row r="2" spans="1:21" ht="29.25" customHeight="1">
      <c r="A2" s="33"/>
      <c r="B2" s="33"/>
      <c r="C2" s="36" t="s">
        <v>0</v>
      </c>
      <c r="D2" s="33"/>
      <c r="E2" s="33"/>
      <c r="F2" s="33"/>
      <c r="G2" s="33"/>
      <c r="H2" s="33"/>
      <c r="I2" s="33"/>
      <c r="J2" s="33"/>
      <c r="K2" s="33"/>
    </row>
    <row r="3" spans="1:21" ht="23.45" customHeight="1">
      <c r="A3" s="33"/>
      <c r="B3" s="33"/>
    </row>
    <row r="4" spans="1:21" ht="9.6" customHeight="1"/>
    <row r="5" spans="1:21" ht="5.0999999999999996" customHeight="1"/>
    <row r="6" spans="1:21" ht="0.95" customHeight="1"/>
    <row r="7" spans="1:21">
      <c r="A7" s="1" t="s">
        <v>1</v>
      </c>
      <c r="B7" s="32" t="s">
        <v>2</v>
      </c>
      <c r="C7" s="33"/>
      <c r="D7" s="33"/>
      <c r="E7" s="33"/>
      <c r="F7" s="33"/>
      <c r="G7" s="33"/>
      <c r="H7" s="33"/>
      <c r="I7" s="33"/>
      <c r="J7" s="33"/>
      <c r="K7" s="33"/>
    </row>
    <row r="8" spans="1:21">
      <c r="A8" s="1" t="s">
        <v>3</v>
      </c>
      <c r="B8" s="32" t="s">
        <v>4</v>
      </c>
      <c r="C8" s="33"/>
      <c r="D8" s="33"/>
      <c r="E8" s="33"/>
      <c r="F8" s="33"/>
      <c r="G8" s="33"/>
      <c r="H8" s="33"/>
      <c r="I8" s="33"/>
      <c r="J8" s="33"/>
      <c r="K8" s="33"/>
    </row>
    <row r="9" spans="1:21">
      <c r="A9" s="1" t="s">
        <v>5</v>
      </c>
      <c r="B9" s="37" t="s">
        <v>6</v>
      </c>
      <c r="C9" s="33"/>
      <c r="D9" s="33"/>
      <c r="E9" s="33"/>
      <c r="F9" s="33"/>
      <c r="G9" s="33"/>
      <c r="H9" s="33"/>
      <c r="I9" s="33"/>
      <c r="J9" s="33"/>
      <c r="K9" s="33"/>
    </row>
    <row r="10" spans="1:21">
      <c r="A10" s="1" t="s">
        <v>7</v>
      </c>
      <c r="B10" s="32" t="s">
        <v>8</v>
      </c>
      <c r="C10" s="33"/>
      <c r="D10" s="33"/>
      <c r="E10" s="33"/>
      <c r="F10" s="33"/>
      <c r="G10" s="33"/>
      <c r="H10" s="33"/>
      <c r="I10" s="33"/>
      <c r="J10" s="33"/>
      <c r="K10" s="33"/>
    </row>
    <row r="11" spans="1:21">
      <c r="A11" s="2" t="s">
        <v>9</v>
      </c>
    </row>
    <row r="12" spans="1:21" ht="0" hidden="1" customHeight="1"/>
    <row r="13" spans="1:21" ht="25.5" customHeight="1">
      <c r="E13" s="38" t="s">
        <v>45</v>
      </c>
      <c r="F13" s="38"/>
      <c r="G13" s="38"/>
      <c r="H13" s="38"/>
      <c r="I13" s="38"/>
      <c r="J13" s="38"/>
      <c r="K13" s="38"/>
      <c r="N13" s="39" t="s">
        <v>50</v>
      </c>
      <c r="O13" s="39"/>
      <c r="P13" s="39"/>
      <c r="Q13" s="39"/>
      <c r="R13" s="39"/>
      <c r="S13" s="39"/>
      <c r="T13" s="39"/>
      <c r="U13" s="40" t="s">
        <v>51</v>
      </c>
    </row>
    <row r="14" spans="1:21">
      <c r="A14" s="3" t="s">
        <v>10</v>
      </c>
      <c r="B14" s="34" t="s">
        <v>11</v>
      </c>
      <c r="C14" s="23"/>
      <c r="D14" s="3" t="s">
        <v>12</v>
      </c>
      <c r="E14" s="3" t="s">
        <v>40</v>
      </c>
      <c r="F14" s="3" t="s">
        <v>41</v>
      </c>
      <c r="G14" s="3" t="s">
        <v>42</v>
      </c>
      <c r="H14" s="3" t="s">
        <v>43</v>
      </c>
      <c r="I14" s="3" t="s">
        <v>44</v>
      </c>
      <c r="J14" s="12" t="s">
        <v>47</v>
      </c>
      <c r="K14" s="35" t="s">
        <v>46</v>
      </c>
      <c r="L14" s="23"/>
      <c r="N14" s="19" t="s">
        <v>40</v>
      </c>
      <c r="O14" s="19" t="s">
        <v>41</v>
      </c>
      <c r="P14" s="19" t="s">
        <v>42</v>
      </c>
      <c r="Q14" s="19" t="s">
        <v>43</v>
      </c>
      <c r="R14" s="19" t="s">
        <v>44</v>
      </c>
      <c r="S14" s="20" t="s">
        <v>47</v>
      </c>
      <c r="T14" s="20" t="s">
        <v>46</v>
      </c>
      <c r="U14" s="15"/>
    </row>
    <row r="15" spans="1:21">
      <c r="A15" s="4" t="s">
        <v>13</v>
      </c>
      <c r="B15" s="27" t="s">
        <v>14</v>
      </c>
      <c r="C15" s="23"/>
      <c r="D15" s="5" t="s">
        <v>15</v>
      </c>
      <c r="E15" s="9">
        <v>10</v>
      </c>
      <c r="F15" s="9">
        <v>10</v>
      </c>
      <c r="G15" s="9">
        <v>7</v>
      </c>
      <c r="H15" s="9">
        <v>10</v>
      </c>
      <c r="I15" s="9">
        <v>6</v>
      </c>
      <c r="J15" s="9">
        <f>SUM(E15:I15)</f>
        <v>43</v>
      </c>
      <c r="K15" s="25">
        <f>(J15/50)*100</f>
        <v>86</v>
      </c>
      <c r="L15" s="26"/>
      <c r="N15" s="16">
        <v>10</v>
      </c>
      <c r="O15" s="16">
        <v>10</v>
      </c>
      <c r="P15" s="16">
        <v>8</v>
      </c>
      <c r="Q15" s="16">
        <v>7</v>
      </c>
      <c r="R15" s="16">
        <v>9</v>
      </c>
      <c r="S15" s="16">
        <f>SUM(N15:R15)</f>
        <v>44</v>
      </c>
      <c r="T15" s="16">
        <f>S15*2</f>
        <v>88</v>
      </c>
      <c r="U15" s="21">
        <f>AVERAGE(T15,K15)</f>
        <v>87</v>
      </c>
    </row>
    <row r="16" spans="1:21">
      <c r="A16" s="6" t="s">
        <v>16</v>
      </c>
      <c r="B16" s="24" t="s">
        <v>17</v>
      </c>
      <c r="C16" s="23"/>
      <c r="D16" s="7" t="s">
        <v>18</v>
      </c>
      <c r="E16" s="10"/>
      <c r="F16" s="10"/>
      <c r="G16" s="10"/>
      <c r="H16" s="10"/>
      <c r="I16" s="10"/>
      <c r="J16" s="9">
        <f t="shared" ref="J16:J23" si="0">SUM(E16:I16)</f>
        <v>0</v>
      </c>
      <c r="K16" s="25"/>
      <c r="L16" s="26"/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6">
        <f t="shared" ref="S16:S23" si="1">SUM(N16:R16)</f>
        <v>0</v>
      </c>
      <c r="T16" s="16"/>
      <c r="U16" s="21"/>
    </row>
    <row r="17" spans="1:21" ht="15" customHeight="1">
      <c r="A17" s="4" t="s">
        <v>19</v>
      </c>
      <c r="B17" s="27" t="s">
        <v>20</v>
      </c>
      <c r="C17" s="23"/>
      <c r="D17" s="5" t="s">
        <v>21</v>
      </c>
      <c r="E17" s="9">
        <v>6</v>
      </c>
      <c r="F17" s="9">
        <v>7</v>
      </c>
      <c r="G17" s="9">
        <v>6</v>
      </c>
      <c r="H17" s="9">
        <v>2</v>
      </c>
      <c r="I17" s="9">
        <v>2</v>
      </c>
      <c r="J17" s="9">
        <f t="shared" si="0"/>
        <v>23</v>
      </c>
      <c r="K17" s="25">
        <f t="shared" ref="K17:K23" si="2">(J17/50)*100</f>
        <v>46</v>
      </c>
      <c r="L17" s="26"/>
      <c r="N17" s="16">
        <v>10</v>
      </c>
      <c r="O17" s="16">
        <v>4</v>
      </c>
      <c r="P17" s="16">
        <v>7.5</v>
      </c>
      <c r="Q17" s="16">
        <v>5</v>
      </c>
      <c r="R17" s="16">
        <v>10</v>
      </c>
      <c r="S17" s="16">
        <f t="shared" si="1"/>
        <v>36.5</v>
      </c>
      <c r="T17" s="16">
        <f t="shared" ref="T17:T22" si="3">S17*2</f>
        <v>73</v>
      </c>
      <c r="U17" s="21">
        <f t="shared" ref="U17:U23" si="4">AVERAGE(T17,K17)</f>
        <v>59.5</v>
      </c>
    </row>
    <row r="18" spans="1:21">
      <c r="A18" s="6" t="s">
        <v>22</v>
      </c>
      <c r="B18" s="24" t="s">
        <v>23</v>
      </c>
      <c r="C18" s="23"/>
      <c r="D18" s="7" t="s">
        <v>24</v>
      </c>
      <c r="E18" s="10">
        <v>1</v>
      </c>
      <c r="F18" s="10">
        <v>1.5</v>
      </c>
      <c r="G18" s="10">
        <v>0</v>
      </c>
      <c r="H18" s="10">
        <v>0</v>
      </c>
      <c r="I18" s="10">
        <v>0</v>
      </c>
      <c r="J18" s="9">
        <f t="shared" si="0"/>
        <v>2.5</v>
      </c>
      <c r="K18" s="25">
        <f t="shared" si="2"/>
        <v>5</v>
      </c>
      <c r="L18" s="26"/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6">
        <f t="shared" si="1"/>
        <v>0</v>
      </c>
      <c r="T18" s="16">
        <v>0</v>
      </c>
      <c r="U18" s="21">
        <f t="shared" si="4"/>
        <v>2.5</v>
      </c>
    </row>
    <row r="19" spans="1:21" ht="15" customHeight="1">
      <c r="A19" s="4" t="s">
        <v>25</v>
      </c>
      <c r="B19" s="27" t="s">
        <v>26</v>
      </c>
      <c r="C19" s="23"/>
      <c r="D19" s="5" t="s">
        <v>27</v>
      </c>
      <c r="E19" s="9">
        <v>10</v>
      </c>
      <c r="F19" s="9">
        <v>8</v>
      </c>
      <c r="G19" s="9">
        <v>6</v>
      </c>
      <c r="H19" s="9">
        <v>9</v>
      </c>
      <c r="I19" s="9">
        <v>1</v>
      </c>
      <c r="J19" s="9">
        <f t="shared" si="0"/>
        <v>34</v>
      </c>
      <c r="K19" s="25">
        <v>68</v>
      </c>
      <c r="L19" s="26"/>
      <c r="N19" s="16">
        <v>9</v>
      </c>
      <c r="O19" s="16">
        <v>10</v>
      </c>
      <c r="P19" s="16">
        <v>0</v>
      </c>
      <c r="Q19" s="16">
        <v>4</v>
      </c>
      <c r="R19" s="16">
        <v>0</v>
      </c>
      <c r="S19" s="16">
        <f t="shared" si="1"/>
        <v>23</v>
      </c>
      <c r="T19" s="16">
        <f t="shared" si="3"/>
        <v>46</v>
      </c>
      <c r="U19" s="21">
        <f t="shared" si="4"/>
        <v>57</v>
      </c>
    </row>
    <row r="20" spans="1:21">
      <c r="A20" s="6" t="s">
        <v>28</v>
      </c>
      <c r="B20" s="24" t="s">
        <v>29</v>
      </c>
      <c r="C20" s="23"/>
      <c r="D20" s="7" t="s">
        <v>30</v>
      </c>
      <c r="E20" s="10">
        <v>9</v>
      </c>
      <c r="F20" s="10">
        <v>6</v>
      </c>
      <c r="G20" s="10">
        <v>6.5</v>
      </c>
      <c r="H20" s="10">
        <v>4</v>
      </c>
      <c r="I20" s="10">
        <v>0</v>
      </c>
      <c r="J20" s="9">
        <f t="shared" si="0"/>
        <v>25.5</v>
      </c>
      <c r="K20" s="25">
        <v>51</v>
      </c>
      <c r="L20" s="26"/>
      <c r="N20" s="10">
        <v>9</v>
      </c>
      <c r="O20" s="10">
        <v>9</v>
      </c>
      <c r="P20" s="10">
        <v>0</v>
      </c>
      <c r="Q20" s="10">
        <v>0</v>
      </c>
      <c r="R20" s="10">
        <v>7</v>
      </c>
      <c r="S20" s="16">
        <f t="shared" si="1"/>
        <v>25</v>
      </c>
      <c r="T20" s="16">
        <f t="shared" si="3"/>
        <v>50</v>
      </c>
      <c r="U20" s="21">
        <f t="shared" si="4"/>
        <v>50.5</v>
      </c>
    </row>
    <row r="21" spans="1:21">
      <c r="A21" s="4" t="s">
        <v>31</v>
      </c>
      <c r="B21" s="27" t="s">
        <v>26</v>
      </c>
      <c r="C21" s="23"/>
      <c r="D21" s="5" t="s">
        <v>18</v>
      </c>
      <c r="E21" s="9">
        <v>10</v>
      </c>
      <c r="F21" s="9">
        <v>8</v>
      </c>
      <c r="G21" s="9">
        <v>2</v>
      </c>
      <c r="H21" s="9">
        <v>6</v>
      </c>
      <c r="I21" s="9">
        <v>1</v>
      </c>
      <c r="J21" s="9">
        <f t="shared" si="0"/>
        <v>27</v>
      </c>
      <c r="K21" s="25">
        <f t="shared" si="2"/>
        <v>54</v>
      </c>
      <c r="L21" s="26"/>
      <c r="N21" s="10">
        <v>10</v>
      </c>
      <c r="O21" s="10">
        <v>10</v>
      </c>
      <c r="P21" s="10">
        <v>9</v>
      </c>
      <c r="Q21" s="10">
        <v>3</v>
      </c>
      <c r="R21" s="10">
        <v>7.5</v>
      </c>
      <c r="S21" s="16">
        <f t="shared" si="1"/>
        <v>39.5</v>
      </c>
      <c r="T21" s="16">
        <f t="shared" si="3"/>
        <v>79</v>
      </c>
      <c r="U21" s="21">
        <f t="shared" si="4"/>
        <v>66.5</v>
      </c>
    </row>
    <row r="22" spans="1:21">
      <c r="A22" s="6" t="s">
        <v>32</v>
      </c>
      <c r="B22" s="24" t="s">
        <v>33</v>
      </c>
      <c r="C22" s="23"/>
      <c r="D22" s="7" t="s">
        <v>34</v>
      </c>
      <c r="E22" s="10">
        <v>9</v>
      </c>
      <c r="F22" s="10">
        <v>8</v>
      </c>
      <c r="G22" s="10">
        <v>4</v>
      </c>
      <c r="H22" s="10">
        <v>7</v>
      </c>
      <c r="I22" s="10">
        <v>0</v>
      </c>
      <c r="J22" s="9">
        <f t="shared" si="0"/>
        <v>28</v>
      </c>
      <c r="K22" s="25">
        <v>56</v>
      </c>
      <c r="L22" s="26"/>
      <c r="N22" s="10">
        <v>10</v>
      </c>
      <c r="O22" s="10">
        <v>10</v>
      </c>
      <c r="P22" s="10">
        <v>7.5</v>
      </c>
      <c r="Q22" s="10">
        <v>6</v>
      </c>
      <c r="R22" s="10">
        <v>8</v>
      </c>
      <c r="S22" s="16">
        <f t="shared" si="1"/>
        <v>41.5</v>
      </c>
      <c r="T22" s="16">
        <f t="shared" si="3"/>
        <v>83</v>
      </c>
      <c r="U22" s="21">
        <f t="shared" si="4"/>
        <v>69.5</v>
      </c>
    </row>
    <row r="23" spans="1:21" ht="15.75" thickBot="1">
      <c r="A23" s="4" t="s">
        <v>35</v>
      </c>
      <c r="B23" s="27" t="s">
        <v>36</v>
      </c>
      <c r="C23" s="23"/>
      <c r="D23" s="5" t="s">
        <v>37</v>
      </c>
      <c r="E23" s="9">
        <v>10</v>
      </c>
      <c r="F23" s="9">
        <v>10</v>
      </c>
      <c r="G23" s="9">
        <v>8</v>
      </c>
      <c r="H23" s="9">
        <v>10</v>
      </c>
      <c r="I23" s="9">
        <v>1.5</v>
      </c>
      <c r="J23" s="9">
        <f t="shared" si="0"/>
        <v>39.5</v>
      </c>
      <c r="K23" s="25">
        <f t="shared" si="2"/>
        <v>79</v>
      </c>
      <c r="L23" s="26"/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f t="shared" si="1"/>
        <v>0</v>
      </c>
      <c r="T23" s="16">
        <v>0</v>
      </c>
      <c r="U23" s="21">
        <f t="shared" si="4"/>
        <v>39.5</v>
      </c>
    </row>
    <row r="24" spans="1:21" ht="16.5" thickTop="1" thickBot="1">
      <c r="A24" s="8" t="s">
        <v>38</v>
      </c>
      <c r="B24" s="28">
        <v>9</v>
      </c>
      <c r="C24" s="29"/>
      <c r="D24" s="30" t="s">
        <v>39</v>
      </c>
      <c r="E24" s="31"/>
      <c r="F24" s="31"/>
      <c r="G24" s="31"/>
      <c r="H24" s="31"/>
      <c r="I24" s="23"/>
      <c r="J24" s="13" t="s">
        <v>48</v>
      </c>
      <c r="K24" s="22">
        <f>AVERAGE(K15:L23)</f>
        <v>55.625</v>
      </c>
      <c r="L24" s="23"/>
      <c r="N24" s="17"/>
      <c r="O24" s="17"/>
      <c r="P24" s="17"/>
      <c r="Q24" s="17"/>
      <c r="R24" s="15"/>
      <c r="S24" s="13"/>
      <c r="T24" s="14">
        <f>AVERAGE(T15:T23)</f>
        <v>52.375</v>
      </c>
      <c r="U24" s="14">
        <f>AVERAGE(U15:U23)</f>
        <v>54</v>
      </c>
    </row>
    <row r="25" spans="1:21" ht="0" hidden="1" customHeight="1">
      <c r="N25" s="18"/>
      <c r="O25" s="18"/>
      <c r="P25" s="18"/>
      <c r="Q25" s="18"/>
      <c r="R25" s="18"/>
      <c r="S25" s="18"/>
      <c r="T25" s="18"/>
      <c r="U25" s="18"/>
    </row>
    <row r="26" spans="1:21" ht="15.75" thickTop="1">
      <c r="J26" s="11" t="s">
        <v>49</v>
      </c>
      <c r="K26" s="22">
        <f>STDEV(K15:L23)</f>
        <v>24.790191032514684</v>
      </c>
      <c r="L26" s="23"/>
      <c r="N26" s="18"/>
      <c r="O26" s="18"/>
      <c r="P26" s="18"/>
      <c r="Q26" s="18"/>
      <c r="R26" s="18"/>
      <c r="S26" s="11"/>
      <c r="T26" s="14">
        <f>STDEV(T15:T24)</f>
        <v>33.305170394399724</v>
      </c>
      <c r="U26" s="14">
        <f>STDEV(U15:U24)</f>
        <v>23.450746256782534</v>
      </c>
    </row>
  </sheetData>
  <mergeCells count="32">
    <mergeCell ref="N13:T13"/>
    <mergeCell ref="A2:B3"/>
    <mergeCell ref="C2:K2"/>
    <mergeCell ref="B7:K7"/>
    <mergeCell ref="B8:K8"/>
    <mergeCell ref="B9:K9"/>
    <mergeCell ref="B10:K10"/>
    <mergeCell ref="B14:C14"/>
    <mergeCell ref="K14:L14"/>
    <mergeCell ref="B15:C15"/>
    <mergeCell ref="K15:L15"/>
    <mergeCell ref="E13:K13"/>
    <mergeCell ref="B16:C16"/>
    <mergeCell ref="K16:L16"/>
    <mergeCell ref="B17:C17"/>
    <mergeCell ref="K17:L17"/>
    <mergeCell ref="B18:C18"/>
    <mergeCell ref="K18:L18"/>
    <mergeCell ref="B19:C19"/>
    <mergeCell ref="K19:L19"/>
    <mergeCell ref="B20:C20"/>
    <mergeCell ref="K20:L20"/>
    <mergeCell ref="B21:C21"/>
    <mergeCell ref="K21:L21"/>
    <mergeCell ref="K26:L26"/>
    <mergeCell ref="B22:C22"/>
    <mergeCell ref="K22:L22"/>
    <mergeCell ref="B23:C23"/>
    <mergeCell ref="K23:L23"/>
    <mergeCell ref="B24:C24"/>
    <mergeCell ref="D24:I24"/>
    <mergeCell ref="K24:L24"/>
  </mergeCells>
  <hyperlinks>
    <hyperlink ref="A11" r:id="rId1"/>
    <hyperlink ref="A15" r:id="rId2"/>
    <hyperlink ref="A16" r:id="rId3"/>
    <hyperlink ref="A17" r:id="rId4"/>
    <hyperlink ref="A18" r:id="rId5"/>
    <hyperlink ref="A19" r:id="rId6"/>
    <hyperlink ref="A20" r:id="rId7"/>
    <hyperlink ref="A21" r:id="rId8"/>
    <hyperlink ref="A22" r:id="rId9"/>
    <hyperlink ref="A23" r:id="rId10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11"/>
  <headerFooter alignWithMargins="0">
    <oddFooter>&amp;C&amp;"Segoe UI,Regular"&amp;7 Mod_List_M5X02201 / MyTSD_ModuleSearch_Drill_ModuleTaking / UNI\\evision_ssrs / 1/14/2020 12:25:00 PM</oddFooter>
  </headerFooter>
  <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Mod_List_M5X02201</vt:lpstr>
      <vt:lpstr>Mod_List_M5X02201!Print_Titles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Tudor</dc:creator>
  <cp:lastModifiedBy>Tim Tudor</cp:lastModifiedBy>
  <dcterms:created xsi:type="dcterms:W3CDTF">2020-01-14T12:33:20Z</dcterms:created>
  <dcterms:modified xsi:type="dcterms:W3CDTF">2020-05-12T13:24:34Z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