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305546_student_uwtsd_ac_uk/Documents/Documents/Motorsport/"/>
    </mc:Choice>
  </mc:AlternateContent>
  <xr:revisionPtr revIDLastSave="9" documentId="14_{539957A2-B869-4564-B949-2CD81696922D}" xr6:coauthVersionLast="47" xr6:coauthVersionMax="47" xr10:uidLastSave="{B5C6F22C-8276-49B4-9EFE-CE2EB7B50E75}"/>
  <bookViews>
    <workbookView xWindow="-108" yWindow="-108" windowWidth="23256" windowHeight="12576" activeTab="1" xr2:uid="{00000000-000D-0000-FFFF-FFFF00000000}"/>
  </bookViews>
  <sheets>
    <sheet name="GrE HnD BsC" sheetId="1" r:id="rId1"/>
    <sheet name="Graph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L6" i="1"/>
  <c r="K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<sst xmlns="http://schemas.openxmlformats.org/spreadsheetml/2006/main" count="34" uniqueCount="30">
  <si>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</si>
  <si>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</si>
  <si>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</si>
  <si>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</si>
  <si>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</si>
  <si>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</si>
  <si>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</si>
  <si>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</si>
  <si>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</si>
  <si>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</si>
  <si>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</si>
  <si>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</si>
  <si>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</si>
  <si>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</si>
  <si>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Nm</t>
  </si>
  <si>
    <t>Arm length</t>
  </si>
  <si>
    <t>m</t>
  </si>
  <si>
    <t>W</t>
  </si>
  <si>
    <t>Corrected power</t>
  </si>
  <si>
    <t>KW</t>
  </si>
  <si>
    <t>BMEP</t>
  </si>
  <si>
    <t>Brake Power</t>
  </si>
  <si>
    <t>Displacement</t>
  </si>
  <si>
    <t>cc</t>
  </si>
  <si>
    <t>sfc</t>
  </si>
  <si>
    <t xml:space="preserve">Overall thermal efficiency </t>
  </si>
  <si>
    <t>Kg/Kwh</t>
  </si>
  <si>
    <t>Kpa</t>
  </si>
  <si>
    <t>Kg/s</t>
  </si>
  <si>
    <t>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</si>
</sst>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2" fontId="0" fillId="0" borderId="0" xfId="0" applyNumberFormat="1"/>
    <xf numFmtId="2" fontId="1" fillId="0" borderId="0" xfId="0" applyNumberFormat="1" applyFont="1"/>
    <xf numFmtId="2" fontId="1" fillId="0" borderId="0" xfId="0" applyNumberFormat="1" applyFont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specific fuel consumption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BsC'!$I$6:$I$96</c:f>
              <c:numCache>
                <c:formatCode>General</c:formatCode>
                <c:ptCount val="91"/>
                <c:pt idx="0">
                  <c:v>0.36033319717039386</c:v>
                </c:pt>
                <c:pt idx="1">
                  <c:v>0.35127171511629562</c:v>
                </c:pt>
                <c:pt idx="2">
                  <c:v>0.33825421789891574</c:v>
                </c:pt>
                <c:pt idx="3">
                  <c:v>0.31800168026526199</c:v>
                </c:pt>
                <c:pt idx="4">
                  <c:v>0.30673404003543375</c:v>
                </c:pt>
                <c:pt idx="5">
                  <c:v>0.30753486859790308</c:v>
                </c:pt>
                <c:pt idx="6">
                  <c:v>0.29054828779687847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0.26410201459902138</c:v>
                </c:pt>
                <c:pt idx="10">
                  <c:v>0.26445903302355916</c:v>
                </c:pt>
                <c:pt idx="11">
                  <c:v>0.26722942097647917</c:v>
                </c:pt>
                <c:pt idx="12">
                  <c:v>0.26484249730531167</c:v>
                </c:pt>
                <c:pt idx="13">
                  <c:v>0.2637789861106179</c:v>
                </c:pt>
                <c:pt idx="14">
                  <c:v>0.2596447657465733</c:v>
                </c:pt>
                <c:pt idx="15">
                  <c:v>0.25934129303612508</c:v>
                </c:pt>
                <c:pt idx="16">
                  <c:v>0.26581267429476013</c:v>
                </c:pt>
                <c:pt idx="17">
                  <c:v>0.26931650706988725</c:v>
                </c:pt>
                <c:pt idx="18">
                  <c:v>0.26926678171616908</c:v>
                </c:pt>
                <c:pt idx="19">
                  <c:v>0.26756851988352659</c:v>
                </c:pt>
                <c:pt idx="20">
                  <c:v>0.26901064575969158</c:v>
                </c:pt>
                <c:pt idx="21">
                  <c:v>0.26576053586988047</c:v>
                </c:pt>
                <c:pt idx="22">
                  <c:v>0.26358145052741094</c:v>
                </c:pt>
                <c:pt idx="23">
                  <c:v>0.26212389320188889</c:v>
                </c:pt>
                <c:pt idx="24">
                  <c:v>0.26183435211624267</c:v>
                </c:pt>
                <c:pt idx="25">
                  <c:v>0.26039019824758736</c:v>
                </c:pt>
                <c:pt idx="26">
                  <c:v>0.26046657788229732</c:v>
                </c:pt>
                <c:pt idx="27">
                  <c:v>0.26320576134436663</c:v>
                </c:pt>
                <c:pt idx="28">
                  <c:v>0.26461922538017679</c:v>
                </c:pt>
                <c:pt idx="29">
                  <c:v>0.26279381023050385</c:v>
                </c:pt>
                <c:pt idx="30">
                  <c:v>0.26431168597365368</c:v>
                </c:pt>
                <c:pt idx="31">
                  <c:v>0.26441611462962922</c:v>
                </c:pt>
                <c:pt idx="32">
                  <c:v>0.2681891169255346</c:v>
                </c:pt>
                <c:pt idx="33">
                  <c:v>0.26912240337969984</c:v>
                </c:pt>
                <c:pt idx="34">
                  <c:v>0.27108484858206178</c:v>
                </c:pt>
                <c:pt idx="35">
                  <c:v>0.274029503511173</c:v>
                </c:pt>
                <c:pt idx="36">
                  <c:v>0.2721479831444345</c:v>
                </c:pt>
                <c:pt idx="37">
                  <c:v>0.27256378024154854</c:v>
                </c:pt>
                <c:pt idx="38">
                  <c:v>0.27683847162506192</c:v>
                </c:pt>
                <c:pt idx="39">
                  <c:v>0.28044223160578385</c:v>
                </c:pt>
                <c:pt idx="40">
                  <c:v>0.28530555769184268</c:v>
                </c:pt>
                <c:pt idx="41">
                  <c:v>0.29197607404257325</c:v>
                </c:pt>
                <c:pt idx="42">
                  <c:v>0.29284100703308541</c:v>
                </c:pt>
                <c:pt idx="43">
                  <c:v>0.29709447309352732</c:v>
                </c:pt>
                <c:pt idx="44">
                  <c:v>0.29564810255593432</c:v>
                </c:pt>
                <c:pt idx="45">
                  <c:v>0.29730982011558948</c:v>
                </c:pt>
                <c:pt idx="46">
                  <c:v>0.29409137780807054</c:v>
                </c:pt>
                <c:pt idx="47">
                  <c:v>0.29223943946040581</c:v>
                </c:pt>
                <c:pt idx="48">
                  <c:v>0.29331927155358761</c:v>
                </c:pt>
                <c:pt idx="49">
                  <c:v>0.29007278123372299</c:v>
                </c:pt>
                <c:pt idx="50">
                  <c:v>0.2931871922379829</c:v>
                </c:pt>
                <c:pt idx="51">
                  <c:v>0.29140480483502362</c:v>
                </c:pt>
                <c:pt idx="52">
                  <c:v>0.29893113483279599</c:v>
                </c:pt>
                <c:pt idx="53">
                  <c:v>0.29796393598729948</c:v>
                </c:pt>
                <c:pt idx="54">
                  <c:v>0.30218276411803452</c:v>
                </c:pt>
                <c:pt idx="55">
                  <c:v>0.29900241769767277</c:v>
                </c:pt>
                <c:pt idx="56">
                  <c:v>0.30036910155313823</c:v>
                </c:pt>
                <c:pt idx="57">
                  <c:v>0.30342339026305132</c:v>
                </c:pt>
                <c:pt idx="58">
                  <c:v>0.30315856248955431</c:v>
                </c:pt>
                <c:pt idx="59">
                  <c:v>0.30932491920391991</c:v>
                </c:pt>
                <c:pt idx="60">
                  <c:v>0.31031586562787833</c:v>
                </c:pt>
                <c:pt idx="61">
                  <c:v>0.31253896854800167</c:v>
                </c:pt>
                <c:pt idx="62">
                  <c:v>0.31413513076931221</c:v>
                </c:pt>
                <c:pt idx="63">
                  <c:v>0.31729907628612647</c:v>
                </c:pt>
                <c:pt idx="64">
                  <c:v>0.3170494501050945</c:v>
                </c:pt>
                <c:pt idx="65">
                  <c:v>0.31817180168901615</c:v>
                </c:pt>
                <c:pt idx="66">
                  <c:v>0.32161422695125313</c:v>
                </c:pt>
                <c:pt idx="67">
                  <c:v>0.32302670716152082</c:v>
                </c:pt>
                <c:pt idx="68">
                  <c:v>0.32305374378307933</c:v>
                </c:pt>
                <c:pt idx="69">
                  <c:v>0.31982688325175007</c:v>
                </c:pt>
                <c:pt idx="70">
                  <c:v>0.32283995742233779</c:v>
                </c:pt>
                <c:pt idx="71">
                  <c:v>0.32264370332232295</c:v>
                </c:pt>
                <c:pt idx="72">
                  <c:v>0.32396991456889979</c:v>
                </c:pt>
                <c:pt idx="73">
                  <c:v>0.3249244203971946</c:v>
                </c:pt>
                <c:pt idx="74">
                  <c:v>0.32480008455178572</c:v>
                </c:pt>
                <c:pt idx="75">
                  <c:v>0.3294918270489805</c:v>
                </c:pt>
                <c:pt idx="76">
                  <c:v>0.33055927034591243</c:v>
                </c:pt>
                <c:pt idx="77">
                  <c:v>0.33403831531281458</c:v>
                </c:pt>
                <c:pt idx="78">
                  <c:v>0.33782173323638021</c:v>
                </c:pt>
                <c:pt idx="79">
                  <c:v>0.33942277323746528</c:v>
                </c:pt>
                <c:pt idx="80">
                  <c:v>0.34037203791227777</c:v>
                </c:pt>
                <c:pt idx="81">
                  <c:v>0.34428000832991185</c:v>
                </c:pt>
                <c:pt idx="82">
                  <c:v>0.34680263253792992</c:v>
                </c:pt>
                <c:pt idx="83">
                  <c:v>0.35097039683292391</c:v>
                </c:pt>
                <c:pt idx="84">
                  <c:v>0.35445461720197319</c:v>
                </c:pt>
                <c:pt idx="85">
                  <c:v>0.35483361136689362</c:v>
                </c:pt>
                <c:pt idx="86">
                  <c:v>0.3576823447184504</c:v>
                </c:pt>
                <c:pt idx="87">
                  <c:v>0.35728464033116036</c:v>
                </c:pt>
                <c:pt idx="88">
                  <c:v>0.36640508733302218</c:v>
                </c:pt>
                <c:pt idx="89">
                  <c:v>0.37135020677873043</c:v>
                </c:pt>
                <c:pt idx="90">
                  <c:v>0.37449747037796544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62C-4463-A650-53756C7CFF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6685824"/>
        <c:axId val="416675264"/>
      </c:scatterChart>
      <c:valAx>
        <c:axId val="4166858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675264"/>
        <c:crosses val="autoZero"/>
        <c:crossBetween val="midCat"/>
      </c:valAx>
      <c:valAx>
        <c:axId val="416675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Specific fuel consumption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1">
                <a:alpha val="99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6858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 agaist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BsC'!$E$6:$E$96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6AE-4A5C-8F5B-39AF810C0B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6720384"/>
        <c:axId val="416709824"/>
      </c:scatterChart>
      <c:valAx>
        <c:axId val="416720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709824"/>
        <c:crosses val="autoZero"/>
        <c:crossBetween val="midCat"/>
      </c:valAx>
      <c:valAx>
        <c:axId val="416709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7203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Corrected Brake power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Brake power agaist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0.00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9.8047557857537413</c:v>
                </c:pt>
                <c:pt idx="3">
                  <c:v>10.301832359084754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12.235487694511182</c:v>
                </c:pt>
                <c:pt idx="7">
                  <c:v>12.97404284563261</c:v>
                </c:pt>
                <c:pt idx="8">
                  <c:v>13.751943247921551</c:v>
                </c:pt>
                <c:pt idx="9">
                  <c:v>14.431923231584936</c:v>
                </c:pt>
                <c:pt idx="10">
                  <c:v>15.084566990928309</c:v>
                </c:pt>
                <c:pt idx="11">
                  <c:v>15.694379700688515</c:v>
                </c:pt>
                <c:pt idx="12">
                  <c:v>16.29459034674889</c:v>
                </c:pt>
                <c:pt idx="13">
                  <c:v>16.846489803916665</c:v>
                </c:pt>
                <c:pt idx="14">
                  <c:v>17.340037597347248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</c:v>
                </c:pt>
                <c:pt idx="19">
                  <c:v>20.274246022519435</c:v>
                </c:pt>
                <c:pt idx="20">
                  <c:v>21.001956945030891</c:v>
                </c:pt>
                <c:pt idx="21">
                  <c:v>21.648248040923797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23.665725867967975</c:v>
                </c:pt>
                <c:pt idx="25">
                  <c:v>24.375917537283147</c:v>
                </c:pt>
                <c:pt idx="26">
                  <c:v>25.042560366219327</c:v>
                </c:pt>
                <c:pt idx="27">
                  <c:v>25.619689954952904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27.172464863002286</c:v>
                </c:pt>
                <c:pt idx="31">
                  <c:v>27.672292251359217</c:v>
                </c:pt>
                <c:pt idx="32">
                  <c:v>28.197452926845411</c:v>
                </c:pt>
                <c:pt idx="33">
                  <c:v>28.668181850006352</c:v>
                </c:pt>
                <c:pt idx="34">
                  <c:v>28.991845324844405</c:v>
                </c:pt>
                <c:pt idx="35">
                  <c:v>29.296115553749765</c:v>
                </c:pt>
                <c:pt idx="36">
                  <c:v>29.771486477266929</c:v>
                </c:pt>
                <c:pt idx="37">
                  <c:v>30.229621825387362</c:v>
                </c:pt>
                <c:pt idx="38">
                  <c:v>30.543081495738662</c:v>
                </c:pt>
                <c:pt idx="39">
                  <c:v>30.896737450656126</c:v>
                </c:pt>
                <c:pt idx="40">
                  <c:v>31.387401186457982</c:v>
                </c:pt>
                <c:pt idx="41">
                  <c:v>31.756882924071402</c:v>
                </c:pt>
                <c:pt idx="42">
                  <c:v>32.277754047376561</c:v>
                </c:pt>
                <c:pt idx="43">
                  <c:v>32.724439127951634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35.185189305679351</c:v>
                </c:pt>
                <c:pt idx="48">
                  <c:v>35.930131505439071</c:v>
                </c:pt>
                <c:pt idx="49">
                  <c:v>36.619257949063616</c:v>
                </c:pt>
                <c:pt idx="50">
                  <c:v>37.135830923890786</c:v>
                </c:pt>
                <c:pt idx="51">
                  <c:v>37.903458751317338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39.380968781368644</c:v>
                </c:pt>
                <c:pt idx="55">
                  <c:v>39.897670700650167</c:v>
                </c:pt>
                <c:pt idx="56">
                  <c:v>40.345361547969077</c:v>
                </c:pt>
                <c:pt idx="57">
                  <c:v>40.599210197079152</c:v>
                </c:pt>
                <c:pt idx="58">
                  <c:v>40.953816042810239</c:v>
                </c:pt>
                <c:pt idx="59">
                  <c:v>41.148479187378392</c:v>
                </c:pt>
                <c:pt idx="60">
                  <c:v>41.263600796212856</c:v>
                </c:pt>
                <c:pt idx="61">
                  <c:v>41.337245272234732</c:v>
                </c:pt>
                <c:pt idx="62">
                  <c:v>41.392218591268218</c:v>
                </c:pt>
                <c:pt idx="63">
                  <c:v>41.560946707920174</c:v>
                </c:pt>
                <c:pt idx="64">
                  <c:v>41.856246700951971</c:v>
                </c:pt>
                <c:pt idx="65">
                  <c:v>42.026823021449474</c:v>
                </c:pt>
                <c:pt idx="66">
                  <c:v>42.28357721893066</c:v>
                </c:pt>
                <c:pt idx="67">
                  <c:v>42.635019627381951</c:v>
                </c:pt>
                <c:pt idx="68">
                  <c:v>43.070232949669268</c:v>
                </c:pt>
                <c:pt idx="69">
                  <c:v>43.603276429464103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43.651720860959514</c:v>
                </c:pt>
                <c:pt idx="79">
                  <c:v>43.545251425011237</c:v>
                </c:pt>
                <c:pt idx="80">
                  <c:v>43.456860001561381</c:v>
                </c:pt>
                <c:pt idx="81">
                  <c:v>43.113888813945358</c:v>
                </c:pt>
                <c:pt idx="82">
                  <c:v>42.780817121903837</c:v>
                </c:pt>
                <c:pt idx="83">
                  <c:v>42.433065963365436</c:v>
                </c:pt>
                <c:pt idx="84">
                  <c:v>42.377780598752445</c:v>
                </c:pt>
                <c:pt idx="85">
                  <c:v>42.01546731317061</c:v>
                </c:pt>
                <c:pt idx="86">
                  <c:v>41.819229327000151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CCC-4CF2-A9E5-06D9093642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6698784"/>
        <c:axId val="416695904"/>
      </c:scatterChart>
      <c:valAx>
        <c:axId val="416698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695904"/>
        <c:crosses val="autoZero"/>
        <c:crossBetween val="midCat"/>
      </c:valAx>
      <c:valAx>
        <c:axId val="416695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Corrected Brake power (Kw)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6987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10</xdr:col>
      <xdr:colOff>464820</xdr:colOff>
      <xdr:row>27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E747E22-9BA1-51C8-6DC1-55A3636203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563880</xdr:colOff>
      <xdr:row>5</xdr:row>
      <xdr:rowOff>144780</xdr:rowOff>
    </xdr:from>
    <xdr:to>
      <xdr:col>22</xdr:col>
      <xdr:colOff>274320</xdr:colOff>
      <xdr:row>31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66AB765-A590-1BC0-22FB-9A17240138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320040</xdr:colOff>
      <xdr:row>28</xdr:row>
      <xdr:rowOff>68580</xdr:rowOff>
    </xdr:from>
    <xdr:to>
      <xdr:col>12</xdr:col>
      <xdr:colOff>38100</xdr:colOff>
      <xdr:row>47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4BFC61E-BA8F-F43C-71C7-5EC0D288C9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6"/>
  <sheetViews>
    <sheetView workbookViewId="0">
      <selection activeCell="O5" sqref="O5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0.5546875" style="1" customWidth="1"/>
    <col min="5" max="5" width="8.88671875" style="5"/>
    <col min="6" max="6" width="12" style="5" bestFit="1" customWidth="1"/>
    <col min="7" max="7" width="15.109375" style="9" bestFit="1" customWidth="1"/>
    <col min="8" max="8" width="9.109375" style="1"/>
    <col min="9" max="9" width="15.33203125" style="1" customWidth="1"/>
    <col min="10" max="10" width="10.33203125" bestFit="1" customWidth="1"/>
    <col min="11" max="11" width="22" bestFit="1" customWidth="1"/>
    <col min="12" max="12" width="22.6640625" bestFit="1" customWidth="1"/>
  </cols>
  <sheetData>
    <row r="1" spans="1:12" x14ac:dyDescent="0.3">
      <c r="A1"/>
      <c r="B1"/>
      <c r="G1" s="7" t="s">
        <v>0</v>
      </c>
      <c r="H1" s="2" t="s">
        <v>1</v>
      </c>
      <c r="I1" s="2" t="s">
        <v>2</v>
      </c>
      <c r="J1" s="4" t="s">
        <v>15</v>
      </c>
      <c r="K1" s="4" t="s">
        <v>22</v>
      </c>
    </row>
    <row r="2" spans="1:12" x14ac:dyDescent="0.3">
      <c r="C2" s="1"/>
      <c r="G2" s="7" t="s">
        <v>3</v>
      </c>
      <c r="H2" s="2" t="s">
        <v>4</v>
      </c>
      <c r="I2" s="2" t="s">
        <v>5</v>
      </c>
      <c r="J2" s="2" t="s">
        <v>16</v>
      </c>
      <c r="K2" s="2" t="s">
        <v>23</v>
      </c>
    </row>
    <row r="3" spans="1:12" x14ac:dyDescent="0.3">
      <c r="C3" s="1"/>
      <c r="G3" s="8">
        <v>1018.9</v>
      </c>
      <c r="H3" s="3">
        <v>46</v>
      </c>
      <c r="I3" s="3">
        <v>27</v>
      </c>
      <c r="J3" s="3">
        <v>0.81577599999999995</v>
      </c>
      <c r="K3" s="3">
        <v>1590</v>
      </c>
    </row>
    <row r="4" spans="1:12" x14ac:dyDescent="0.3">
      <c r="A4" s="2" t="s">
        <v>6</v>
      </c>
      <c r="B4" s="2" t="s">
        <v>7</v>
      </c>
      <c r="C4" s="2" t="s">
        <v>8</v>
      </c>
      <c r="D4" s="2" t="s">
        <v>9</v>
      </c>
      <c r="E4" s="6" t="s">
        <v>13</v>
      </c>
      <c r="F4" s="7" t="s">
        <v>21</v>
      </c>
      <c r="G4" s="7" t="s">
        <v>18</v>
      </c>
      <c r="H4" s="2" t="s">
        <v>20</v>
      </c>
      <c r="I4" s="2" t="s">
        <v>24</v>
      </c>
      <c r="J4" s="10" t="s">
        <v>24</v>
      </c>
      <c r="K4" s="4" t="s">
        <v>25</v>
      </c>
      <c r="L4" s="4" t="s">
        <v>25</v>
      </c>
    </row>
    <row r="5" spans="1:12" x14ac:dyDescent="0.3">
      <c r="A5" s="2" t="s">
        <v>10</v>
      </c>
      <c r="B5" s="2" t="s">
        <v>11</v>
      </c>
      <c r="C5" s="2" t="s">
        <v>12</v>
      </c>
      <c r="D5" s="2" t="s">
        <v>9</v>
      </c>
      <c r="E5" s="7" t="s">
        <v>14</v>
      </c>
      <c r="F5" s="7" t="s">
        <v>17</v>
      </c>
      <c r="G5" s="7" t="s">
        <v>19</v>
      </c>
      <c r="H5" s="2" t="s">
        <v>27</v>
      </c>
      <c r="I5" s="2" t="s">
        <v>26</v>
      </c>
      <c r="J5" s="7" t="s">
        <v>28</v>
      </c>
      <c r="K5" s="7" t="s">
        <v>29</v>
      </c>
      <c r="L5" s="2" t="s">
        <v>4</v>
      </c>
    </row>
    <row r="6" spans="1:12" x14ac:dyDescent="0.3">
      <c r="A6" s="1">
        <v>102.27500000000001</v>
      </c>
      <c r="B6" s="1">
        <v>1000</v>
      </c>
      <c r="C6" s="1">
        <v>7.0400000000000004E-2</v>
      </c>
      <c r="D6" s="1">
        <v>1.2658</v>
      </c>
      <c r="E6" s="5">
        <f>A6*$J$3</f>
        <v>83.433490399999997</v>
      </c>
      <c r="F6" s="5">
        <f>(2*PI()*B6*E6)/60</f>
        <v>8737.1346834664837</v>
      </c>
      <c r="G6" s="9">
        <f>(1.01325/1018.9)*(SQRT((27+273)/293))*F6</f>
        <v>8.7918627117276724</v>
      </c>
      <c r="H6" s="1">
        <f>(2*PI()*2*E6*A6/$K$3)</f>
        <v>67.440788660493197</v>
      </c>
      <c r="I6" s="1">
        <f>((C6*1000)*0.75*3600)/(60*1000*G6)</f>
        <v>0.36033319717039386</v>
      </c>
      <c r="J6">
        <f>(C6*0.75)/60</f>
        <v>8.8000000000000003E-4</v>
      </c>
      <c r="K6">
        <f>(F6/1000)/(J6*45.5*10^3)</f>
        <v>0.21821015692973239</v>
      </c>
      <c r="L6">
        <f>K6*100</f>
        <v>21.821015692973241</v>
      </c>
    </row>
    <row r="7" spans="1:12" x14ac:dyDescent="0.3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E7" s="5">
        <f t="shared" ref="E7:E70" si="1">A7*$J$3</f>
        <v>83.825878656</v>
      </c>
      <c r="F7" s="5">
        <f t="shared" ref="F7:F70" si="2">(2*PI()*B7*E7)/60</f>
        <v>9217.1367598239667</v>
      </c>
      <c r="G7" s="9">
        <f t="shared" ref="G7:G70" si="3">(1.01325/1018.9)*(SQRT((27+273)/293))*F7</f>
        <v>9.2748714450902305</v>
      </c>
      <c r="H7" s="1">
        <f t="shared" ref="H7:H70" si="4">(2*PI()*2*E7*A7/$K$3)</f>
        <v>68.076629282477739</v>
      </c>
      <c r="I7" s="1">
        <f t="shared" ref="I7:I70" si="5">((C7*1000)*0.75*3600)/(60*1000*G7)</f>
        <v>0.35127171511629562</v>
      </c>
      <c r="J7">
        <f t="shared" ref="J7:J70" si="6">(C7*0.75)/60</f>
        <v>9.0499999999999999E-4</v>
      </c>
      <c r="K7">
        <f t="shared" ref="K7:K70" si="7">(F7/1000)/(J7*45.5*10^3)</f>
        <v>0.22383915390259163</v>
      </c>
      <c r="L7">
        <f t="shared" ref="L7:L70" si="8">K7*100</f>
        <v>22.383915390259162</v>
      </c>
    </row>
    <row r="8" spans="1:12" x14ac:dyDescent="0.3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E8" s="5">
        <f t="shared" si="1"/>
        <v>84.586997663999995</v>
      </c>
      <c r="F8" s="5">
        <f t="shared" si="2"/>
        <v>9743.7226498494456</v>
      </c>
      <c r="G8" s="9">
        <f t="shared" si="3"/>
        <v>9.8047557857537413</v>
      </c>
      <c r="H8" s="1">
        <f t="shared" si="4"/>
        <v>69.318480812366303</v>
      </c>
      <c r="I8" s="1">
        <f t="shared" si="5"/>
        <v>0.33825421789891574</v>
      </c>
      <c r="J8">
        <f t="shared" si="6"/>
        <v>9.2125000000000009E-4</v>
      </c>
      <c r="K8">
        <f t="shared" si="7"/>
        <v>0.23245346056568969</v>
      </c>
      <c r="L8">
        <f t="shared" si="8"/>
        <v>23.24534605656897</v>
      </c>
    </row>
    <row r="9" spans="1:12" x14ac:dyDescent="0.3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E9" s="5">
        <f t="shared" si="1"/>
        <v>85.011201184000001</v>
      </c>
      <c r="F9" s="5">
        <f t="shared" si="2"/>
        <v>10237.7049959791</v>
      </c>
      <c r="G9" s="9">
        <f t="shared" si="3"/>
        <v>10.301832359084754</v>
      </c>
      <c r="H9" s="1">
        <f t="shared" si="4"/>
        <v>70.015488100146769</v>
      </c>
      <c r="I9" s="1">
        <f t="shared" si="5"/>
        <v>0.31800168026526199</v>
      </c>
      <c r="J9">
        <f t="shared" si="6"/>
        <v>9.1E-4</v>
      </c>
      <c r="K9">
        <f t="shared" si="7"/>
        <v>0.24725769824849902</v>
      </c>
      <c r="L9">
        <f t="shared" si="8"/>
        <v>24.725769824849902</v>
      </c>
    </row>
    <row r="10" spans="1:12" x14ac:dyDescent="0.3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E10" s="5">
        <f t="shared" si="1"/>
        <v>86.318074335999995</v>
      </c>
      <c r="F10" s="5">
        <f t="shared" si="2"/>
        <v>10847.049128239809</v>
      </c>
      <c r="G10" s="9">
        <f t="shared" si="3"/>
        <v>10.914993326509313</v>
      </c>
      <c r="H10" s="1">
        <f t="shared" si="4"/>
        <v>72.184724233219029</v>
      </c>
      <c r="I10" s="1">
        <f t="shared" si="5"/>
        <v>0.30673404003543375</v>
      </c>
      <c r="J10">
        <f t="shared" si="6"/>
        <v>9.2999999999999995E-4</v>
      </c>
      <c r="K10">
        <f t="shared" si="7"/>
        <v>0.25634052057756845</v>
      </c>
      <c r="L10">
        <f t="shared" si="8"/>
        <v>25.634052057756847</v>
      </c>
    </row>
    <row r="11" spans="1:12" x14ac:dyDescent="0.3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E11" s="5">
        <f t="shared" si="1"/>
        <v>87.704077760000004</v>
      </c>
      <c r="F11" s="5">
        <f t="shared" si="2"/>
        <v>11480.436932528499</v>
      </c>
      <c r="G11" s="9">
        <f t="shared" si="3"/>
        <v>11.552348571716477</v>
      </c>
      <c r="H11" s="1">
        <f t="shared" si="4"/>
        <v>74.521465637200833</v>
      </c>
      <c r="I11" s="1">
        <f t="shared" si="5"/>
        <v>0.30753486859790308</v>
      </c>
      <c r="J11">
        <f t="shared" si="6"/>
        <v>9.8687500000000012E-4</v>
      </c>
      <c r="K11">
        <f t="shared" si="7"/>
        <v>0.2556730033898989</v>
      </c>
      <c r="L11">
        <f t="shared" si="8"/>
        <v>25.567300338989892</v>
      </c>
    </row>
    <row r="12" spans="1:12" x14ac:dyDescent="0.3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E12" s="5">
        <f t="shared" si="1"/>
        <v>89.317682687999991</v>
      </c>
      <c r="F12" s="5">
        <f t="shared" si="2"/>
        <v>12159.323616625683</v>
      </c>
      <c r="G12" s="9">
        <f t="shared" si="3"/>
        <v>12.235487694511182</v>
      </c>
      <c r="H12" s="1">
        <f t="shared" si="4"/>
        <v>77.288825784447781</v>
      </c>
      <c r="I12" s="1">
        <f t="shared" si="5"/>
        <v>0.29054828779687847</v>
      </c>
      <c r="J12">
        <f t="shared" si="6"/>
        <v>9.8749999999999988E-4</v>
      </c>
      <c r="K12">
        <f t="shared" si="7"/>
        <v>0.27062063968008199</v>
      </c>
      <c r="L12">
        <f t="shared" si="8"/>
        <v>27.0620639680082</v>
      </c>
    </row>
    <row r="13" spans="1:12" x14ac:dyDescent="0.3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E13" s="5">
        <f t="shared" si="1"/>
        <v>91.201309471999991</v>
      </c>
      <c r="F13" s="5">
        <f t="shared" si="2"/>
        <v>12893.281372575198</v>
      </c>
      <c r="G13" s="9">
        <f t="shared" si="3"/>
        <v>12.97404284563261</v>
      </c>
      <c r="H13" s="1">
        <f t="shared" si="4"/>
        <v>80.583098678394933</v>
      </c>
      <c r="I13" s="1">
        <f t="shared" si="5"/>
        <v>0.27608973105910406</v>
      </c>
      <c r="J13">
        <f t="shared" si="6"/>
        <v>9.9500000000000001E-4</v>
      </c>
      <c r="K13">
        <f t="shared" si="7"/>
        <v>0.28479278530178803</v>
      </c>
      <c r="L13">
        <f t="shared" si="8"/>
        <v>28.479278530178803</v>
      </c>
    </row>
    <row r="14" spans="1:12" x14ac:dyDescent="0.3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E14" s="5">
        <f t="shared" si="1"/>
        <v>93.217091967999991</v>
      </c>
      <c r="F14" s="5">
        <f t="shared" si="2"/>
        <v>13666.339461398067</v>
      </c>
      <c r="G14" s="9">
        <f t="shared" si="3"/>
        <v>13.751943247921551</v>
      </c>
      <c r="H14" s="1">
        <f t="shared" si="4"/>
        <v>84.184651082212085</v>
      </c>
      <c r="I14" s="1">
        <f t="shared" si="5"/>
        <v>0.27323411188218094</v>
      </c>
      <c r="J14">
        <f t="shared" si="6"/>
        <v>1.04375E-3</v>
      </c>
      <c r="K14">
        <f t="shared" si="7"/>
        <v>0.28776920626751212</v>
      </c>
      <c r="L14">
        <f t="shared" si="8"/>
        <v>28.776920626751213</v>
      </c>
    </row>
    <row r="15" spans="1:12" x14ac:dyDescent="0.3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E15" s="5">
        <f t="shared" si="1"/>
        <v>94.452992607999988</v>
      </c>
      <c r="F15" s="5">
        <f t="shared" si="2"/>
        <v>14342.08667153175</v>
      </c>
      <c r="G15" s="9">
        <f t="shared" si="3"/>
        <v>14.431923231584936</v>
      </c>
      <c r="H15" s="1">
        <f t="shared" si="4"/>
        <v>86.431740850485909</v>
      </c>
      <c r="I15" s="1">
        <f t="shared" si="5"/>
        <v>0.26410201459902138</v>
      </c>
      <c r="J15">
        <f t="shared" si="6"/>
        <v>1.05875E-3</v>
      </c>
      <c r="K15">
        <f t="shared" si="7"/>
        <v>0.29771966571676117</v>
      </c>
      <c r="L15">
        <f t="shared" si="8"/>
        <v>29.771966571676117</v>
      </c>
    </row>
    <row r="16" spans="1:12" x14ac:dyDescent="0.3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E16" s="5">
        <f t="shared" si="1"/>
        <v>95.43355536</v>
      </c>
      <c r="F16" s="5">
        <f t="shared" si="2"/>
        <v>14990.667821246541</v>
      </c>
      <c r="G16" s="9">
        <f t="shared" si="3"/>
        <v>15.084566990928309</v>
      </c>
      <c r="H16" s="1">
        <f t="shared" si="4"/>
        <v>88.235636481435293</v>
      </c>
      <c r="I16" s="1">
        <f t="shared" si="5"/>
        <v>0.26445903302355916</v>
      </c>
      <c r="J16">
        <f t="shared" si="6"/>
        <v>1.1081250000000002E-3</v>
      </c>
      <c r="K16">
        <f t="shared" si="7"/>
        <v>0.29731774559781909</v>
      </c>
      <c r="L16">
        <f t="shared" si="8"/>
        <v>29.731774559781911</v>
      </c>
    </row>
    <row r="17" spans="1:12" x14ac:dyDescent="0.3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E17" s="5">
        <f t="shared" si="1"/>
        <v>96.088623487999996</v>
      </c>
      <c r="F17" s="5">
        <f t="shared" si="2"/>
        <v>15596.68453824525</v>
      </c>
      <c r="G17" s="9">
        <f t="shared" si="3"/>
        <v>15.694379700688515</v>
      </c>
      <c r="H17" s="1">
        <f t="shared" si="4"/>
        <v>89.451115198579728</v>
      </c>
      <c r="I17" s="1">
        <f t="shared" si="5"/>
        <v>0.26722942097647917</v>
      </c>
      <c r="J17">
        <f t="shared" si="6"/>
        <v>1.165E-3</v>
      </c>
      <c r="K17">
        <f t="shared" si="7"/>
        <v>0.29423542967024008</v>
      </c>
      <c r="L17">
        <f t="shared" si="8"/>
        <v>29.423542967024009</v>
      </c>
    </row>
    <row r="18" spans="1:12" x14ac:dyDescent="0.3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E18" s="5">
        <f t="shared" si="1"/>
        <v>96.645798495999998</v>
      </c>
      <c r="F18" s="5">
        <f t="shared" si="2"/>
        <v>16193.158962952166</v>
      </c>
      <c r="G18" s="9">
        <f t="shared" si="3"/>
        <v>16.29459034674889</v>
      </c>
      <c r="H18" s="1">
        <f t="shared" si="4"/>
        <v>90.491496957542722</v>
      </c>
      <c r="I18" s="1">
        <f t="shared" si="5"/>
        <v>0.26484249730531167</v>
      </c>
      <c r="J18">
        <f t="shared" si="6"/>
        <v>1.1987499999999999E-3</v>
      </c>
      <c r="K18">
        <f t="shared" si="7"/>
        <v>0.29688726054754228</v>
      </c>
      <c r="L18">
        <f t="shared" si="8"/>
        <v>29.688726054754227</v>
      </c>
    </row>
    <row r="19" spans="1:12" x14ac:dyDescent="0.3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E19" s="5">
        <f t="shared" si="1"/>
        <v>96.891347072000002</v>
      </c>
      <c r="F19" s="5">
        <f t="shared" si="2"/>
        <v>16741.622928679779</v>
      </c>
      <c r="G19" s="9">
        <f t="shared" si="3"/>
        <v>16.846489803916665</v>
      </c>
      <c r="H19" s="1">
        <f t="shared" si="4"/>
        <v>90.951905705438747</v>
      </c>
      <c r="I19" s="1">
        <f t="shared" si="5"/>
        <v>0.2637789861106179</v>
      </c>
      <c r="J19">
        <f t="shared" si="6"/>
        <v>1.234375E-3</v>
      </c>
      <c r="K19">
        <f t="shared" si="7"/>
        <v>0.29808425857156928</v>
      </c>
      <c r="L19">
        <f t="shared" si="8"/>
        <v>29.808425857156926</v>
      </c>
    </row>
    <row r="20" spans="1:12" x14ac:dyDescent="0.3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E20" s="5">
        <f t="shared" si="1"/>
        <v>96.796717055999991</v>
      </c>
      <c r="F20" s="5">
        <f t="shared" si="2"/>
        <v>17232.098461035232</v>
      </c>
      <c r="G20" s="9">
        <f t="shared" si="3"/>
        <v>17.340037597347248</v>
      </c>
      <c r="H20" s="1">
        <f t="shared" si="4"/>
        <v>90.774334072923267</v>
      </c>
      <c r="I20" s="1">
        <f t="shared" si="5"/>
        <v>0.2596447657465733</v>
      </c>
      <c r="J20">
        <f t="shared" si="6"/>
        <v>1.2506250000000002E-3</v>
      </c>
      <c r="K20">
        <f t="shared" si="7"/>
        <v>0.30283053569540908</v>
      </c>
      <c r="L20">
        <f t="shared" si="8"/>
        <v>30.283053569540908</v>
      </c>
    </row>
    <row r="21" spans="1:12" x14ac:dyDescent="0.3">
      <c r="A21" s="1">
        <v>118.861</v>
      </c>
      <c r="B21" s="1">
        <f t="shared" si="0"/>
        <v>1750</v>
      </c>
      <c r="C21" s="1">
        <v>0.10305</v>
      </c>
      <c r="D21" s="1">
        <v>1.31053</v>
      </c>
      <c r="E21" s="5">
        <f t="shared" si="1"/>
        <v>96.963951135999991</v>
      </c>
      <c r="F21" s="5">
        <f t="shared" si="2"/>
        <v>17769.572132194007</v>
      </c>
      <c r="G21" s="9">
        <f t="shared" si="3"/>
        <v>17.880877918481154</v>
      </c>
      <c r="H21" s="1">
        <f t="shared" si="4"/>
        <v>91.088263642251732</v>
      </c>
      <c r="I21" s="1">
        <f t="shared" si="5"/>
        <v>0.25934129303612508</v>
      </c>
      <c r="J21">
        <f t="shared" si="6"/>
        <v>1.2881250000000002E-3</v>
      </c>
      <c r="K21">
        <f t="shared" si="7"/>
        <v>0.30318489809716193</v>
      </c>
      <c r="L21">
        <f t="shared" si="8"/>
        <v>30.318489809716194</v>
      </c>
    </row>
    <row r="22" spans="1:12" x14ac:dyDescent="0.3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E22" s="5">
        <f t="shared" si="1"/>
        <v>97.553757183999991</v>
      </c>
      <c r="F22" s="5">
        <f t="shared" si="2"/>
        <v>18388.45001396021</v>
      </c>
      <c r="G22" s="9">
        <f t="shared" si="3"/>
        <v>18.503632353308582</v>
      </c>
      <c r="H22" s="1">
        <f t="shared" si="4"/>
        <v>92.199765470415855</v>
      </c>
      <c r="I22" s="1">
        <f t="shared" si="5"/>
        <v>0.26581267429476013</v>
      </c>
      <c r="J22">
        <f t="shared" si="6"/>
        <v>1.3662499999999998E-3</v>
      </c>
      <c r="K22">
        <f t="shared" si="7"/>
        <v>0.2958036659092963</v>
      </c>
      <c r="L22">
        <f t="shared" si="8"/>
        <v>29.580366590929629</v>
      </c>
    </row>
    <row r="23" spans="1:12" x14ac:dyDescent="0.3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E23" s="5">
        <f t="shared" si="1"/>
        <v>97.839278783999987</v>
      </c>
      <c r="F23" s="5">
        <f t="shared" si="2"/>
        <v>18954.554833387512</v>
      </c>
      <c r="G23" s="9">
        <f t="shared" si="3"/>
        <v>19.073283163690451</v>
      </c>
      <c r="H23" s="1">
        <f t="shared" si="4"/>
        <v>92.740258210606754</v>
      </c>
      <c r="I23" s="1">
        <f t="shared" si="5"/>
        <v>0.26931650706988725</v>
      </c>
      <c r="J23">
        <f t="shared" si="6"/>
        <v>1.4268750000000002E-3</v>
      </c>
      <c r="K23">
        <f t="shared" si="7"/>
        <v>0.29195523273714474</v>
      </c>
      <c r="L23">
        <f t="shared" si="8"/>
        <v>29.195523273714475</v>
      </c>
    </row>
    <row r="24" spans="1:12" x14ac:dyDescent="0.3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E24" s="5">
        <f t="shared" si="1"/>
        <v>98.036696575999997</v>
      </c>
      <c r="F24" s="5">
        <f t="shared" si="2"/>
        <v>19506.119830540305</v>
      </c>
      <c r="G24" s="9">
        <f t="shared" si="3"/>
        <v>19.62830307665325</v>
      </c>
      <c r="H24" s="1">
        <f t="shared" si="4"/>
        <v>93.11489401211567</v>
      </c>
      <c r="I24" s="1">
        <f t="shared" si="5"/>
        <v>0.26926678171616908</v>
      </c>
      <c r="J24">
        <f t="shared" si="6"/>
        <v>1.468125E-3</v>
      </c>
      <c r="K24">
        <f t="shared" si="7"/>
        <v>0.29200914795507554</v>
      </c>
      <c r="L24">
        <f t="shared" si="8"/>
        <v>29.200914795507554</v>
      </c>
    </row>
    <row r="25" spans="1:12" x14ac:dyDescent="0.3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E25" s="5">
        <f t="shared" si="1"/>
        <v>98.666475647999988</v>
      </c>
      <c r="F25" s="5">
        <f t="shared" si="2"/>
        <v>20148.041878337946</v>
      </c>
      <c r="G25" s="9">
        <f t="shared" si="3"/>
        <v>20.274246022519435</v>
      </c>
      <c r="H25" s="1">
        <f t="shared" si="4"/>
        <v>94.315060245813939</v>
      </c>
      <c r="I25" s="1">
        <f t="shared" si="5"/>
        <v>0.26756851988352659</v>
      </c>
      <c r="J25">
        <f t="shared" si="6"/>
        <v>1.5068750000000002E-3</v>
      </c>
      <c r="K25">
        <f t="shared" si="7"/>
        <v>0.29386253485937353</v>
      </c>
      <c r="L25">
        <f t="shared" si="8"/>
        <v>29.386253485937353</v>
      </c>
    </row>
    <row r="26" spans="1:12" x14ac:dyDescent="0.3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E26" s="5">
        <f t="shared" si="1"/>
        <v>99.652748831999986</v>
      </c>
      <c r="F26" s="5">
        <f t="shared" si="2"/>
        <v>20871.222909376</v>
      </c>
      <c r="G26" s="9">
        <f t="shared" si="3"/>
        <v>21.001956945030891</v>
      </c>
      <c r="H26" s="1">
        <f t="shared" si="4"/>
        <v>96.210036865684657</v>
      </c>
      <c r="I26" s="1">
        <f t="shared" si="5"/>
        <v>0.26901064575969158</v>
      </c>
      <c r="J26">
        <f t="shared" si="6"/>
        <v>1.569375E-3</v>
      </c>
      <c r="K26">
        <f t="shared" si="7"/>
        <v>0.29228718171913115</v>
      </c>
      <c r="L26">
        <f t="shared" si="8"/>
        <v>29.228718171913115</v>
      </c>
    </row>
    <row r="27" spans="1:12" x14ac:dyDescent="0.3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E27" s="5">
        <f t="shared" si="1"/>
        <v>100.21400272</v>
      </c>
      <c r="F27" s="5">
        <f t="shared" si="2"/>
        <v>21513.490940018601</v>
      </c>
      <c r="G27" s="9">
        <f t="shared" si="3"/>
        <v>21.648248040923797</v>
      </c>
      <c r="H27" s="1">
        <f t="shared" si="4"/>
        <v>97.296817101761079</v>
      </c>
      <c r="I27" s="1">
        <f t="shared" si="5"/>
        <v>0.26576053586988047</v>
      </c>
      <c r="J27">
        <f t="shared" si="6"/>
        <v>1.5981249999999997E-3</v>
      </c>
      <c r="K27">
        <f t="shared" si="7"/>
        <v>0.29586169836759052</v>
      </c>
      <c r="L27">
        <f t="shared" si="8"/>
        <v>29.586169836759051</v>
      </c>
    </row>
    <row r="28" spans="1:12" x14ac:dyDescent="0.3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E28" s="5">
        <f t="shared" si="1"/>
        <v>100.989805696</v>
      </c>
      <c r="F28" s="5">
        <f t="shared" si="2"/>
        <v>22208.818216340998</v>
      </c>
      <c r="G28" s="9">
        <f t="shared" si="3"/>
        <v>22.347930737210287</v>
      </c>
      <c r="H28" s="1">
        <f t="shared" si="4"/>
        <v>98.809087508001809</v>
      </c>
      <c r="I28" s="1">
        <f t="shared" si="5"/>
        <v>0.26358145052741094</v>
      </c>
      <c r="J28">
        <f t="shared" si="6"/>
        <v>1.6362499999999997E-3</v>
      </c>
      <c r="K28">
        <f t="shared" si="7"/>
        <v>0.29830765155974781</v>
      </c>
      <c r="L28">
        <f t="shared" si="8"/>
        <v>29.830765155974781</v>
      </c>
    </row>
    <row r="29" spans="1:12" x14ac:dyDescent="0.3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E29" s="5">
        <f t="shared" si="1"/>
        <v>101.80395014399998</v>
      </c>
      <c r="F29" s="5">
        <f t="shared" si="2"/>
        <v>22920.902167981523</v>
      </c>
      <c r="G29" s="9">
        <f t="shared" si="3"/>
        <v>23.064475069975927</v>
      </c>
      <c r="H29" s="1">
        <f t="shared" si="4"/>
        <v>100.40863765339485</v>
      </c>
      <c r="I29" s="1">
        <f t="shared" si="5"/>
        <v>0.26212389320188889</v>
      </c>
      <c r="J29">
        <f t="shared" si="6"/>
        <v>1.6793750000000001E-3</v>
      </c>
      <c r="K29">
        <f t="shared" si="7"/>
        <v>0.29996641107792454</v>
      </c>
      <c r="L29">
        <f t="shared" si="8"/>
        <v>29.996641107792456</v>
      </c>
    </row>
    <row r="30" spans="1:12" x14ac:dyDescent="0.3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E30" s="5">
        <f t="shared" si="1"/>
        <v>102.08376131199999</v>
      </c>
      <c r="F30" s="5">
        <f t="shared" si="2"/>
        <v>23518.410269830161</v>
      </c>
      <c r="G30" s="9">
        <f t="shared" si="3"/>
        <v>23.665725867967975</v>
      </c>
      <c r="H30" s="1">
        <f t="shared" si="4"/>
        <v>100.96134840259818</v>
      </c>
      <c r="I30" s="1">
        <f t="shared" si="5"/>
        <v>0.26183435211624267</v>
      </c>
      <c r="J30">
        <f t="shared" si="6"/>
        <v>1.7212499999999999E-3</v>
      </c>
      <c r="K30">
        <f t="shared" si="7"/>
        <v>0.30029811927289191</v>
      </c>
      <c r="L30">
        <f t="shared" si="8"/>
        <v>30.029811927289192</v>
      </c>
    </row>
    <row r="31" spans="1:12" x14ac:dyDescent="0.3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E31" s="5">
        <f t="shared" si="1"/>
        <v>102.810617728</v>
      </c>
      <c r="F31" s="5">
        <f t="shared" si="2"/>
        <v>24224.181102398499</v>
      </c>
      <c r="G31" s="9">
        <f t="shared" si="3"/>
        <v>24.375917537283147</v>
      </c>
      <c r="H31" s="1">
        <f t="shared" si="4"/>
        <v>102.40419609134015</v>
      </c>
      <c r="I31" s="1">
        <f t="shared" si="5"/>
        <v>0.26039019824758736</v>
      </c>
      <c r="J31">
        <f t="shared" si="6"/>
        <v>1.7631250000000002E-3</v>
      </c>
      <c r="K31">
        <f t="shared" si="7"/>
        <v>0.30196360704323227</v>
      </c>
      <c r="L31">
        <f t="shared" si="8"/>
        <v>30.196360704323226</v>
      </c>
    </row>
    <row r="32" spans="1:12" x14ac:dyDescent="0.3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E32" s="5">
        <f t="shared" si="1"/>
        <v>103.32618815999999</v>
      </c>
      <c r="F32" s="5">
        <f t="shared" si="2"/>
        <v>24886.674179595098</v>
      </c>
      <c r="G32" s="9">
        <f t="shared" si="3"/>
        <v>25.042560366219327</v>
      </c>
      <c r="H32" s="1">
        <f t="shared" si="4"/>
        <v>103.43383598318344</v>
      </c>
      <c r="I32" s="1">
        <f t="shared" si="5"/>
        <v>0.26046657788229732</v>
      </c>
      <c r="J32">
        <f t="shared" si="6"/>
        <v>1.8118749999999999E-3</v>
      </c>
      <c r="K32">
        <f t="shared" si="7"/>
        <v>0.30187505875350845</v>
      </c>
      <c r="L32">
        <f t="shared" si="8"/>
        <v>30.187505875350844</v>
      </c>
    </row>
    <row r="33" spans="1:12" x14ac:dyDescent="0.3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E33" s="5">
        <f t="shared" si="1"/>
        <v>103.458343872</v>
      </c>
      <c r="F33" s="5">
        <f t="shared" si="2"/>
        <v>25460.211223099272</v>
      </c>
      <c r="G33" s="9">
        <f t="shared" si="3"/>
        <v>25.619689954952904</v>
      </c>
      <c r="H33" s="1">
        <f t="shared" si="4"/>
        <v>103.6985919786719</v>
      </c>
      <c r="I33" s="1">
        <f t="shared" si="5"/>
        <v>0.26320576134436663</v>
      </c>
      <c r="J33">
        <f t="shared" si="6"/>
        <v>1.873125E-3</v>
      </c>
      <c r="K33">
        <f t="shared" si="7"/>
        <v>0.29873344375114186</v>
      </c>
      <c r="L33">
        <f t="shared" si="8"/>
        <v>29.873344375114186</v>
      </c>
    </row>
    <row r="34" spans="1:12" x14ac:dyDescent="0.3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E34" s="5">
        <f t="shared" si="1"/>
        <v>103.35066144</v>
      </c>
      <c r="F34" s="5">
        <f t="shared" si="2"/>
        <v>25974.854297883991</v>
      </c>
      <c r="G34" s="9">
        <f t="shared" si="3"/>
        <v>26.137556672471955</v>
      </c>
      <c r="H34" s="1">
        <f t="shared" si="4"/>
        <v>103.48283933958876</v>
      </c>
      <c r="I34" s="1">
        <f t="shared" si="5"/>
        <v>0.26461922538017679</v>
      </c>
      <c r="J34">
        <f t="shared" si="6"/>
        <v>1.92125E-3</v>
      </c>
      <c r="K34">
        <f t="shared" si="7"/>
        <v>0.29713775856073543</v>
      </c>
      <c r="L34">
        <f t="shared" si="8"/>
        <v>29.713775856073543</v>
      </c>
    </row>
    <row r="35" spans="1:12" x14ac:dyDescent="0.3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E35" s="5">
        <f t="shared" si="1"/>
        <v>103.238084352</v>
      </c>
      <c r="F35" s="5">
        <f t="shared" si="2"/>
        <v>26487.113935292338</v>
      </c>
      <c r="G35" s="9">
        <f t="shared" si="3"/>
        <v>26.653025023140291</v>
      </c>
      <c r="H35" s="1">
        <f t="shared" si="4"/>
        <v>103.25751999196352</v>
      </c>
      <c r="I35" s="1">
        <f t="shared" si="5"/>
        <v>0.26279381023050385</v>
      </c>
      <c r="J35">
        <f t="shared" si="6"/>
        <v>1.9456250000000001E-3</v>
      </c>
      <c r="K35">
        <f t="shared" si="7"/>
        <v>0.29920173322414506</v>
      </c>
      <c r="L35">
        <f t="shared" si="8"/>
        <v>29.920173322414506</v>
      </c>
    </row>
    <row r="36" spans="1:12" x14ac:dyDescent="0.3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E36" s="5">
        <f t="shared" si="1"/>
        <v>103.145085888</v>
      </c>
      <c r="F36" s="5">
        <f t="shared" si="2"/>
        <v>27003.320339969086</v>
      </c>
      <c r="G36" s="9">
        <f t="shared" si="3"/>
        <v>27.172464863002286</v>
      </c>
      <c r="H36" s="1">
        <f t="shared" si="4"/>
        <v>103.07157183833996</v>
      </c>
      <c r="I36" s="1">
        <f t="shared" si="5"/>
        <v>0.26431168597365368</v>
      </c>
      <c r="J36">
        <f t="shared" si="6"/>
        <v>1.9949999999999998E-3</v>
      </c>
      <c r="K36">
        <f t="shared" si="7"/>
        <v>0.2974834926874228</v>
      </c>
      <c r="L36">
        <f t="shared" si="8"/>
        <v>29.748349268742281</v>
      </c>
    </row>
    <row r="37" spans="1:12" x14ac:dyDescent="0.3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E37" s="5">
        <f t="shared" si="1"/>
        <v>102.982746464</v>
      </c>
      <c r="F37" s="5">
        <f t="shared" si="2"/>
        <v>27500.036377713226</v>
      </c>
      <c r="G37" s="9">
        <f t="shared" si="3"/>
        <v>27.672292251359217</v>
      </c>
      <c r="H37" s="1">
        <f t="shared" si="4"/>
        <v>102.74737971990055</v>
      </c>
      <c r="I37" s="1">
        <f t="shared" si="5"/>
        <v>0.26441611462962922</v>
      </c>
      <c r="J37">
        <f t="shared" si="6"/>
        <v>2.0325E-3</v>
      </c>
      <c r="K37">
        <f t="shared" si="7"/>
        <v>0.29736600438169009</v>
      </c>
      <c r="L37">
        <f t="shared" si="8"/>
        <v>29.73660043816901</v>
      </c>
    </row>
    <row r="38" spans="1:12" x14ac:dyDescent="0.3">
      <c r="A38" s="1">
        <v>126.161</v>
      </c>
      <c r="B38" s="1">
        <f t="shared" si="0"/>
        <v>2600</v>
      </c>
      <c r="C38" s="1">
        <v>0.16805</v>
      </c>
      <c r="D38" s="1">
        <v>1.27634</v>
      </c>
      <c r="E38" s="5">
        <f t="shared" si="1"/>
        <v>102.919115936</v>
      </c>
      <c r="F38" s="5">
        <f t="shared" si="2"/>
        <v>28021.928006669459</v>
      </c>
      <c r="G38" s="9">
        <f t="shared" si="3"/>
        <v>28.197452926845411</v>
      </c>
      <c r="H38" s="1">
        <f t="shared" si="4"/>
        <v>102.62044874454068</v>
      </c>
      <c r="I38" s="1">
        <f t="shared" si="5"/>
        <v>0.2681891169255346</v>
      </c>
      <c r="J38">
        <f t="shared" si="6"/>
        <v>2.1006250000000001E-3</v>
      </c>
      <c r="K38">
        <f t="shared" si="7"/>
        <v>0.29318252881743811</v>
      </c>
      <c r="L38">
        <f t="shared" si="8"/>
        <v>29.31825288174381</v>
      </c>
    </row>
    <row r="39" spans="1:12" x14ac:dyDescent="0.3">
      <c r="A39" s="1">
        <v>125.84699999999999</v>
      </c>
      <c r="B39" s="1">
        <f t="shared" ref="B39:B70" si="9">B38+50</f>
        <v>2650</v>
      </c>
      <c r="C39" s="1">
        <v>0.17144999999999999</v>
      </c>
      <c r="D39" s="1">
        <v>1.28027</v>
      </c>
      <c r="E39" s="5">
        <f t="shared" si="1"/>
        <v>102.66296227199999</v>
      </c>
      <c r="F39" s="5">
        <f t="shared" si="2"/>
        <v>28489.726712804179</v>
      </c>
      <c r="G39" s="9">
        <f t="shared" si="3"/>
        <v>28.668181850006352</v>
      </c>
      <c r="H39" s="1">
        <f t="shared" si="4"/>
        <v>102.1102637985409</v>
      </c>
      <c r="I39" s="1">
        <f t="shared" si="5"/>
        <v>0.26912240337969984</v>
      </c>
      <c r="J39">
        <f t="shared" si="6"/>
        <v>2.1431250000000001E-3</v>
      </c>
      <c r="K39">
        <f t="shared" si="7"/>
        <v>0.29216580453396329</v>
      </c>
      <c r="L39">
        <f t="shared" si="8"/>
        <v>29.216580453396329</v>
      </c>
    </row>
    <row r="40" spans="1:12" x14ac:dyDescent="0.3">
      <c r="A40" s="1">
        <v>124.911</v>
      </c>
      <c r="B40" s="1">
        <f t="shared" si="9"/>
        <v>2700</v>
      </c>
      <c r="C40" s="1">
        <v>0.17465</v>
      </c>
      <c r="D40" s="1">
        <v>1.2837099999999999</v>
      </c>
      <c r="E40" s="5">
        <f t="shared" si="1"/>
        <v>101.89939593599999</v>
      </c>
      <c r="F40" s="5">
        <f t="shared" si="2"/>
        <v>28811.375430999771</v>
      </c>
      <c r="G40" s="9">
        <f t="shared" si="3"/>
        <v>28.991845324844405</v>
      </c>
      <c r="H40" s="1">
        <f t="shared" si="4"/>
        <v>100.59700115895491</v>
      </c>
      <c r="I40" s="1">
        <f t="shared" si="5"/>
        <v>0.27108484858206178</v>
      </c>
      <c r="J40">
        <f t="shared" si="6"/>
        <v>2.1831250000000002E-3</v>
      </c>
      <c r="K40">
        <f t="shared" si="7"/>
        <v>0.29005074947131082</v>
      </c>
      <c r="L40">
        <f t="shared" si="8"/>
        <v>29.005074947131082</v>
      </c>
    </row>
    <row r="41" spans="1:12" x14ac:dyDescent="0.3">
      <c r="A41" s="1">
        <v>123.92700000000001</v>
      </c>
      <c r="B41" s="1">
        <f t="shared" si="9"/>
        <v>2750</v>
      </c>
      <c r="C41" s="1">
        <v>0.1784</v>
      </c>
      <c r="D41" s="1">
        <v>1.2811999999999999</v>
      </c>
      <c r="E41" s="5">
        <f t="shared" si="1"/>
        <v>101.096672352</v>
      </c>
      <c r="F41" s="5">
        <f t="shared" si="2"/>
        <v>29113.751623313274</v>
      </c>
      <c r="G41" s="9">
        <f t="shared" si="3"/>
        <v>29.296115553749765</v>
      </c>
      <c r="H41" s="1">
        <f t="shared" si="4"/>
        <v>99.018316224283893</v>
      </c>
      <c r="I41" s="1">
        <f t="shared" si="5"/>
        <v>0.274029503511173</v>
      </c>
      <c r="J41">
        <f t="shared" si="6"/>
        <v>2.2300000000000002E-3</v>
      </c>
      <c r="K41">
        <f t="shared" si="7"/>
        <v>0.28693393409858836</v>
      </c>
      <c r="L41">
        <f t="shared" si="8"/>
        <v>28.693393409858835</v>
      </c>
    </row>
    <row r="42" spans="1:12" x14ac:dyDescent="0.3">
      <c r="A42" s="1">
        <v>123.68899999999999</v>
      </c>
      <c r="B42" s="1">
        <f t="shared" si="9"/>
        <v>2800</v>
      </c>
      <c r="C42" s="1">
        <v>0.18004999999999999</v>
      </c>
      <c r="D42" s="1">
        <v>1.2744800000000001</v>
      </c>
      <c r="E42" s="5">
        <f t="shared" si="1"/>
        <v>100.90251766399999</v>
      </c>
      <c r="F42" s="5">
        <f t="shared" si="2"/>
        <v>29586.163434047423</v>
      </c>
      <c r="G42" s="9">
        <f t="shared" si="3"/>
        <v>29.771486477266929</v>
      </c>
      <c r="H42" s="1">
        <f t="shared" si="4"/>
        <v>98.638354959404083</v>
      </c>
      <c r="I42" s="1">
        <f t="shared" si="5"/>
        <v>0.2721479831444345</v>
      </c>
      <c r="J42">
        <f t="shared" si="6"/>
        <v>2.2506249999999996E-3</v>
      </c>
      <c r="K42">
        <f t="shared" si="7"/>
        <v>0.28891767851101119</v>
      </c>
      <c r="L42">
        <f t="shared" si="8"/>
        <v>28.891767851101118</v>
      </c>
    </row>
    <row r="43" spans="1:12" x14ac:dyDescent="0.3">
      <c r="A43" s="1">
        <v>123.389</v>
      </c>
      <c r="B43" s="1">
        <f t="shared" si="9"/>
        <v>2850</v>
      </c>
      <c r="C43" s="1">
        <v>0.18310000000000001</v>
      </c>
      <c r="D43" s="1">
        <v>1.2603599999999999</v>
      </c>
      <c r="E43" s="5">
        <f t="shared" si="1"/>
        <v>100.65778486399999</v>
      </c>
      <c r="F43" s="5">
        <f t="shared" si="2"/>
        <v>30041.446958259603</v>
      </c>
      <c r="G43" s="9">
        <f t="shared" si="3"/>
        <v>30.229621825387362</v>
      </c>
      <c r="H43" s="1">
        <f t="shared" si="4"/>
        <v>98.160452796628775</v>
      </c>
      <c r="I43" s="1">
        <f t="shared" si="5"/>
        <v>0.27256378024154854</v>
      </c>
      <c r="J43">
        <f t="shared" si="6"/>
        <v>2.28875E-3</v>
      </c>
      <c r="K43">
        <f t="shared" si="7"/>
        <v>0.28847693347906544</v>
      </c>
      <c r="L43">
        <f t="shared" si="8"/>
        <v>28.847693347906546</v>
      </c>
    </row>
    <row r="44" spans="1:12" x14ac:dyDescent="0.3">
      <c r="A44" s="1">
        <v>122.51900000000001</v>
      </c>
      <c r="B44" s="1">
        <f t="shared" si="9"/>
        <v>2900</v>
      </c>
      <c r="C44" s="1">
        <v>0.18790000000000001</v>
      </c>
      <c r="D44" s="1">
        <v>1.2531000000000001</v>
      </c>
      <c r="E44" s="5">
        <f t="shared" si="1"/>
        <v>99.948059743999991</v>
      </c>
      <c r="F44" s="5">
        <f t="shared" si="2"/>
        <v>30352.95538912273</v>
      </c>
      <c r="G44" s="9">
        <f t="shared" si="3"/>
        <v>30.543081495738662</v>
      </c>
      <c r="H44" s="1">
        <f t="shared" si="4"/>
        <v>96.781099318670854</v>
      </c>
      <c r="I44" s="1">
        <f t="shared" si="5"/>
        <v>0.27683847162506192</v>
      </c>
      <c r="J44">
        <f t="shared" si="6"/>
        <v>2.3487500000000006E-3</v>
      </c>
      <c r="K44">
        <f t="shared" si="7"/>
        <v>0.28402253140609257</v>
      </c>
      <c r="L44">
        <f t="shared" si="8"/>
        <v>28.402253140609258</v>
      </c>
    </row>
    <row r="45" spans="1:12" x14ac:dyDescent="0.3">
      <c r="A45" s="1">
        <v>121.837</v>
      </c>
      <c r="B45" s="1">
        <f t="shared" si="9"/>
        <v>2950</v>
      </c>
      <c r="C45" s="1">
        <v>0.19255</v>
      </c>
      <c r="D45" s="1">
        <v>1.23943</v>
      </c>
      <c r="E45" s="5">
        <f t="shared" si="1"/>
        <v>99.391700512</v>
      </c>
      <c r="F45" s="5">
        <f t="shared" si="2"/>
        <v>30704.409888702448</v>
      </c>
      <c r="G45" s="9">
        <f t="shared" si="3"/>
        <v>30.896737450656126</v>
      </c>
      <c r="H45" s="1">
        <f t="shared" si="4"/>
        <v>95.706637354904757</v>
      </c>
      <c r="I45" s="1">
        <f t="shared" si="5"/>
        <v>0.28044223160578385</v>
      </c>
      <c r="J45">
        <f t="shared" si="6"/>
        <v>2.4068750000000002E-3</v>
      </c>
      <c r="K45">
        <f t="shared" si="7"/>
        <v>0.28037276358601826</v>
      </c>
      <c r="L45">
        <f t="shared" si="8"/>
        <v>28.037276358601826</v>
      </c>
    </row>
    <row r="46" spans="1:12" x14ac:dyDescent="0.3">
      <c r="A46" s="1">
        <v>121.709</v>
      </c>
      <c r="B46" s="1">
        <f t="shared" si="9"/>
        <v>3000</v>
      </c>
      <c r="C46" s="1">
        <v>0.19900000000000001</v>
      </c>
      <c r="D46" s="1">
        <v>1.2273499999999999</v>
      </c>
      <c r="E46" s="5">
        <f t="shared" si="1"/>
        <v>99.287281183999994</v>
      </c>
      <c r="F46" s="5">
        <f t="shared" si="2"/>
        <v>31192.01931625585</v>
      </c>
      <c r="G46" s="9">
        <f t="shared" si="3"/>
        <v>31.387401186457982</v>
      </c>
      <c r="H46" s="1">
        <f t="shared" si="4"/>
        <v>95.505647269488875</v>
      </c>
      <c r="I46" s="1">
        <f t="shared" si="5"/>
        <v>0.28530555769184268</v>
      </c>
      <c r="J46">
        <f t="shared" si="6"/>
        <v>2.4874999999999997E-3</v>
      </c>
      <c r="K46">
        <f t="shared" si="7"/>
        <v>0.27559352203881698</v>
      </c>
      <c r="L46">
        <f t="shared" si="8"/>
        <v>27.559352203881698</v>
      </c>
    </row>
    <row r="47" spans="1:12" x14ac:dyDescent="0.3">
      <c r="A47" s="1">
        <v>121.123</v>
      </c>
      <c r="B47" s="1">
        <f t="shared" si="9"/>
        <v>3050</v>
      </c>
      <c r="C47" s="1">
        <v>0.20605000000000001</v>
      </c>
      <c r="D47" s="1">
        <v>1.2193000000000001</v>
      </c>
      <c r="E47" s="5">
        <f t="shared" si="1"/>
        <v>98.809236447999993</v>
      </c>
      <c r="F47" s="5">
        <f t="shared" si="2"/>
        <v>31559.201085405119</v>
      </c>
      <c r="G47" s="9">
        <f t="shared" si="3"/>
        <v>31.756882924071402</v>
      </c>
      <c r="H47" s="1">
        <f t="shared" si="4"/>
        <v>94.588187146737383</v>
      </c>
      <c r="I47" s="1">
        <f t="shared" si="5"/>
        <v>0.29197607404257325</v>
      </c>
      <c r="J47">
        <f t="shared" si="6"/>
        <v>2.5756249999999998E-3</v>
      </c>
      <c r="K47">
        <f t="shared" si="7"/>
        <v>0.2692972832084829</v>
      </c>
      <c r="L47">
        <f t="shared" si="8"/>
        <v>26.929728320848291</v>
      </c>
    </row>
    <row r="48" spans="1:12" x14ac:dyDescent="0.3">
      <c r="A48" s="1">
        <v>121.124</v>
      </c>
      <c r="B48" s="1">
        <f t="shared" si="9"/>
        <v>3100</v>
      </c>
      <c r="C48" s="1">
        <v>0.21004999999999999</v>
      </c>
      <c r="D48" s="1">
        <v>1.20692</v>
      </c>
      <c r="E48" s="5">
        <f t="shared" si="1"/>
        <v>98.810052223999989</v>
      </c>
      <c r="F48" s="5">
        <f t="shared" si="2"/>
        <v>32076.829864000025</v>
      </c>
      <c r="G48" s="9">
        <f t="shared" si="3"/>
        <v>32.277754047376561</v>
      </c>
      <c r="H48" s="1">
        <f t="shared" si="4"/>
        <v>94.589749006625411</v>
      </c>
      <c r="I48" s="1">
        <f t="shared" si="5"/>
        <v>0.29284100703308541</v>
      </c>
      <c r="J48">
        <f t="shared" si="6"/>
        <v>2.6256249999999999E-3</v>
      </c>
      <c r="K48">
        <f t="shared" si="7"/>
        <v>0.26850188878315234</v>
      </c>
      <c r="L48">
        <f t="shared" si="8"/>
        <v>26.850188878315233</v>
      </c>
    </row>
    <row r="49" spans="1:12" x14ac:dyDescent="0.3">
      <c r="A49" s="1">
        <v>120.851</v>
      </c>
      <c r="B49" s="1">
        <f t="shared" si="9"/>
        <v>3150</v>
      </c>
      <c r="C49" s="1">
        <v>0.21604999999999999</v>
      </c>
      <c r="D49" s="1">
        <v>1.1927399999999999</v>
      </c>
      <c r="E49" s="5">
        <f t="shared" si="1"/>
        <v>98.587345375999988</v>
      </c>
      <c r="F49" s="5">
        <f t="shared" si="2"/>
        <v>32520.73439686693</v>
      </c>
      <c r="G49" s="9">
        <f t="shared" si="3"/>
        <v>32.724439127951634</v>
      </c>
      <c r="H49" s="1">
        <f t="shared" si="4"/>
        <v>94.163840014274101</v>
      </c>
      <c r="I49" s="1">
        <f t="shared" si="5"/>
        <v>0.29709447309352732</v>
      </c>
      <c r="J49">
        <f t="shared" si="6"/>
        <v>2.7006249999999999E-3</v>
      </c>
      <c r="K49">
        <f t="shared" si="7"/>
        <v>0.26465777933469353</v>
      </c>
      <c r="L49">
        <f t="shared" si="8"/>
        <v>26.465777933469354</v>
      </c>
    </row>
    <row r="50" spans="1:12" x14ac:dyDescent="0.3">
      <c r="A50" s="1">
        <v>120.596</v>
      </c>
      <c r="B50" s="1">
        <f t="shared" si="9"/>
        <v>3200</v>
      </c>
      <c r="C50" s="1">
        <v>0.21795</v>
      </c>
      <c r="D50" s="1">
        <v>1.1848099999999999</v>
      </c>
      <c r="E50" s="5">
        <f t="shared" si="1"/>
        <v>98.379322496</v>
      </c>
      <c r="F50" s="5">
        <f t="shared" si="2"/>
        <v>32967.227393981295</v>
      </c>
      <c r="G50" s="9">
        <f t="shared" si="3"/>
        <v>33.173728886504357</v>
      </c>
      <c r="H50" s="1">
        <f t="shared" si="4"/>
        <v>93.766881009541706</v>
      </c>
      <c r="I50" s="1">
        <f t="shared" si="5"/>
        <v>0.29564810255593432</v>
      </c>
      <c r="J50">
        <f t="shared" si="6"/>
        <v>2.7243750000000002E-3</v>
      </c>
      <c r="K50">
        <f t="shared" si="7"/>
        <v>0.26595253891970422</v>
      </c>
      <c r="L50">
        <f t="shared" si="8"/>
        <v>26.595253891970422</v>
      </c>
    </row>
    <row r="51" spans="1:12" x14ac:dyDescent="0.3">
      <c r="A51" s="1">
        <v>120.84</v>
      </c>
      <c r="B51" s="1">
        <f t="shared" si="9"/>
        <v>3250</v>
      </c>
      <c r="C51" s="1">
        <v>0.22305</v>
      </c>
      <c r="D51" s="1">
        <v>1.17378</v>
      </c>
      <c r="E51" s="5">
        <f t="shared" si="1"/>
        <v>98.578371840000003</v>
      </c>
      <c r="F51" s="5">
        <f t="shared" si="2"/>
        <v>33550.084617333589</v>
      </c>
      <c r="G51" s="9">
        <f t="shared" si="3"/>
        <v>33.76023703521691</v>
      </c>
      <c r="H51" s="1">
        <f t="shared" si="4"/>
        <v>94.146698987717627</v>
      </c>
      <c r="I51" s="1">
        <f t="shared" si="5"/>
        <v>0.29730982011558948</v>
      </c>
      <c r="J51">
        <f t="shared" si="6"/>
        <v>2.7881250000000002E-3</v>
      </c>
      <c r="K51">
        <f t="shared" si="7"/>
        <v>0.26446608279193173</v>
      </c>
      <c r="L51">
        <f t="shared" si="8"/>
        <v>26.446608279193175</v>
      </c>
    </row>
    <row r="52" spans="1:12" x14ac:dyDescent="0.3">
      <c r="A52" s="1">
        <v>121.633</v>
      </c>
      <c r="B52" s="1">
        <f t="shared" si="9"/>
        <v>3300</v>
      </c>
      <c r="C52" s="1">
        <v>0.22550000000000001</v>
      </c>
      <c r="D52" s="1">
        <v>1.1611800000000001</v>
      </c>
      <c r="E52" s="5">
        <f t="shared" si="1"/>
        <v>99.225282207999996</v>
      </c>
      <c r="F52" s="5">
        <f t="shared" si="2"/>
        <v>34289.795939852949</v>
      </c>
      <c r="G52" s="9">
        <f t="shared" si="3"/>
        <v>34.504581792338186</v>
      </c>
      <c r="H52" s="1">
        <f t="shared" si="4"/>
        <v>95.386409366543944</v>
      </c>
      <c r="I52" s="1">
        <f t="shared" si="5"/>
        <v>0.29409137780807054</v>
      </c>
      <c r="J52">
        <f t="shared" si="6"/>
        <v>2.8187500000000001E-3</v>
      </c>
      <c r="K52">
        <f t="shared" si="7"/>
        <v>0.26736031531280779</v>
      </c>
      <c r="L52">
        <f t="shared" si="8"/>
        <v>26.73603153128078</v>
      </c>
    </row>
    <row r="53" spans="1:12" x14ac:dyDescent="0.3">
      <c r="A53" s="1">
        <v>122.181</v>
      </c>
      <c r="B53" s="1">
        <f t="shared" si="9"/>
        <v>3350</v>
      </c>
      <c r="C53" s="1">
        <v>0.22850000000000001</v>
      </c>
      <c r="D53" s="1">
        <v>1.1510400000000001</v>
      </c>
      <c r="E53" s="5">
        <f t="shared" si="1"/>
        <v>99.672327455999991</v>
      </c>
      <c r="F53" s="5">
        <f t="shared" si="2"/>
        <v>34966.166773386183</v>
      </c>
      <c r="G53" s="9">
        <f t="shared" si="3"/>
        <v>35.185189305679351</v>
      </c>
      <c r="H53" s="1">
        <f t="shared" si="4"/>
        <v>96.24784505861102</v>
      </c>
      <c r="I53" s="1">
        <f t="shared" si="5"/>
        <v>0.29223943946040581</v>
      </c>
      <c r="J53">
        <f t="shared" si="6"/>
        <v>2.8562499999999998E-3</v>
      </c>
      <c r="K53">
        <f t="shared" si="7"/>
        <v>0.26905459320180775</v>
      </c>
      <c r="L53">
        <f t="shared" si="8"/>
        <v>26.905459320180775</v>
      </c>
    </row>
    <row r="54" spans="1:12" x14ac:dyDescent="0.3">
      <c r="A54" s="1">
        <v>122.93300000000001</v>
      </c>
      <c r="B54" s="1">
        <f t="shared" si="9"/>
        <v>3400</v>
      </c>
      <c r="C54" s="1">
        <v>0.23419999999999999</v>
      </c>
      <c r="D54" s="1">
        <v>1.14117</v>
      </c>
      <c r="E54" s="5">
        <f t="shared" si="1"/>
        <v>100.285791008</v>
      </c>
      <c r="F54" s="5">
        <f t="shared" si="2"/>
        <v>35706.471819553066</v>
      </c>
      <c r="G54" s="9">
        <f t="shared" si="3"/>
        <v>35.930131505439071</v>
      </c>
      <c r="H54" s="1">
        <f t="shared" si="4"/>
        <v>97.436264155230134</v>
      </c>
      <c r="I54" s="1">
        <f t="shared" si="5"/>
        <v>0.29331927155358761</v>
      </c>
      <c r="J54">
        <f t="shared" si="6"/>
        <v>2.9275E-3</v>
      </c>
      <c r="K54">
        <f t="shared" si="7"/>
        <v>0.26806408963544315</v>
      </c>
      <c r="L54">
        <f t="shared" si="8"/>
        <v>26.806408963544314</v>
      </c>
    </row>
    <row r="55" spans="1:12" x14ac:dyDescent="0.3">
      <c r="A55" s="1">
        <v>123.47499999999999</v>
      </c>
      <c r="B55" s="1">
        <f t="shared" si="9"/>
        <v>3450</v>
      </c>
      <c r="C55" s="1">
        <v>0.23605000000000001</v>
      </c>
      <c r="D55" s="1">
        <v>1.12669</v>
      </c>
      <c r="E55" s="5">
        <f t="shared" si="1"/>
        <v>100.72794159999999</v>
      </c>
      <c r="F55" s="5">
        <f t="shared" si="2"/>
        <v>36391.308554304895</v>
      </c>
      <c r="G55" s="9">
        <f t="shared" si="3"/>
        <v>36.619257949063616</v>
      </c>
      <c r="H55" s="1">
        <f t="shared" si="4"/>
        <v>98.297332758934573</v>
      </c>
      <c r="I55" s="1">
        <f t="shared" si="5"/>
        <v>0.29007278123372299</v>
      </c>
      <c r="J55">
        <f t="shared" si="6"/>
        <v>2.9506250000000001E-3</v>
      </c>
      <c r="K55">
        <f t="shared" si="7"/>
        <v>0.27106425900122583</v>
      </c>
      <c r="L55">
        <f t="shared" si="8"/>
        <v>27.106425900122584</v>
      </c>
    </row>
    <row r="56" spans="1:12" x14ac:dyDescent="0.3">
      <c r="A56" s="1">
        <v>123.428</v>
      </c>
      <c r="B56" s="1">
        <f t="shared" si="9"/>
        <v>3500</v>
      </c>
      <c r="C56" s="1">
        <v>0.24195</v>
      </c>
      <c r="D56" s="1">
        <v>1.11975</v>
      </c>
      <c r="E56" s="5">
        <f t="shared" si="1"/>
        <v>100.689600128</v>
      </c>
      <c r="F56" s="5">
        <f t="shared" si="2"/>
        <v>36904.665939752173</v>
      </c>
      <c r="G56" s="9">
        <f t="shared" si="3"/>
        <v>37.135830923890786</v>
      </c>
      <c r="H56" s="1">
        <f t="shared" si="4"/>
        <v>98.22251444984866</v>
      </c>
      <c r="I56" s="1">
        <f t="shared" si="5"/>
        <v>0.2931871922379829</v>
      </c>
      <c r="J56">
        <f t="shared" si="6"/>
        <v>3.0243750000000002E-3</v>
      </c>
      <c r="K56">
        <f t="shared" si="7"/>
        <v>0.2681848511231022</v>
      </c>
      <c r="L56">
        <f t="shared" si="8"/>
        <v>26.818485112310221</v>
      </c>
    </row>
    <row r="57" spans="1:12" x14ac:dyDescent="0.3">
      <c r="A57" s="1">
        <v>124.205</v>
      </c>
      <c r="B57" s="1">
        <f t="shared" si="9"/>
        <v>3550</v>
      </c>
      <c r="C57" s="1">
        <v>0.24545</v>
      </c>
      <c r="D57" s="1">
        <v>1.10622</v>
      </c>
      <c r="E57" s="5">
        <f t="shared" si="1"/>
        <v>101.32345807999999</v>
      </c>
      <c r="F57" s="5">
        <f t="shared" si="2"/>
        <v>37667.515398952222</v>
      </c>
      <c r="G57" s="9">
        <f t="shared" si="3"/>
        <v>37.903458751317338</v>
      </c>
      <c r="H57" s="1">
        <f t="shared" si="4"/>
        <v>99.463061389888097</v>
      </c>
      <c r="I57" s="1">
        <f t="shared" si="5"/>
        <v>0.29140480483502362</v>
      </c>
      <c r="J57">
        <f t="shared" si="6"/>
        <v>3.0681250000000001E-3</v>
      </c>
      <c r="K57">
        <f t="shared" si="7"/>
        <v>0.26982521288919231</v>
      </c>
      <c r="L57">
        <f t="shared" si="8"/>
        <v>26.98252128891923</v>
      </c>
    </row>
    <row r="58" spans="1:12" x14ac:dyDescent="0.3">
      <c r="A58" s="1">
        <v>124.066</v>
      </c>
      <c r="B58" s="1">
        <f t="shared" si="9"/>
        <v>3600</v>
      </c>
      <c r="C58" s="1">
        <v>0.25505</v>
      </c>
      <c r="D58" s="1">
        <v>1.09697</v>
      </c>
      <c r="E58" s="5">
        <f t="shared" si="1"/>
        <v>101.21006521599999</v>
      </c>
      <c r="F58" s="5">
        <f t="shared" si="2"/>
        <v>38155.295682231532</v>
      </c>
      <c r="G58" s="9">
        <f t="shared" si="3"/>
        <v>38.394294413058319</v>
      </c>
      <c r="H58" s="1">
        <f t="shared" si="4"/>
        <v>99.240564237143346</v>
      </c>
      <c r="I58" s="1">
        <f t="shared" si="5"/>
        <v>0.29893113483279599</v>
      </c>
      <c r="J58">
        <f t="shared" si="6"/>
        <v>3.188125E-3</v>
      </c>
      <c r="K58">
        <f t="shared" si="7"/>
        <v>0.26303169639898427</v>
      </c>
      <c r="L58">
        <f t="shared" si="8"/>
        <v>26.303169639898428</v>
      </c>
    </row>
    <row r="59" spans="1:12" x14ac:dyDescent="0.3">
      <c r="A59" s="1">
        <v>123.967</v>
      </c>
      <c r="B59" s="1">
        <f t="shared" si="9"/>
        <v>3650</v>
      </c>
      <c r="C59" s="1">
        <v>0.25755</v>
      </c>
      <c r="D59" s="1">
        <v>1.0940099999999999</v>
      </c>
      <c r="E59" s="5">
        <f t="shared" si="1"/>
        <v>101.129303392</v>
      </c>
      <c r="F59" s="5">
        <f t="shared" si="2"/>
        <v>38654.36098620687</v>
      </c>
      <c r="G59" s="9">
        <f t="shared" si="3"/>
        <v>38.896485783078148</v>
      </c>
      <c r="H59" s="1">
        <f t="shared" si="4"/>
        <v>99.082246955329168</v>
      </c>
      <c r="I59" s="1">
        <f t="shared" si="5"/>
        <v>0.29796393598729948</v>
      </c>
      <c r="J59">
        <f t="shared" si="6"/>
        <v>3.2193750000000004E-3</v>
      </c>
      <c r="K59">
        <f t="shared" si="7"/>
        <v>0.26388550426752078</v>
      </c>
      <c r="L59">
        <f t="shared" si="8"/>
        <v>26.388550426752076</v>
      </c>
    </row>
    <row r="60" spans="1:12" x14ac:dyDescent="0.3">
      <c r="A60" s="1">
        <v>123.815</v>
      </c>
      <c r="B60" s="1">
        <f t="shared" si="9"/>
        <v>3700</v>
      </c>
      <c r="C60" s="1">
        <v>0.26445000000000002</v>
      </c>
      <c r="D60" s="1">
        <v>1.09659</v>
      </c>
      <c r="E60" s="5">
        <f t="shared" si="1"/>
        <v>101.00530543999999</v>
      </c>
      <c r="F60" s="5">
        <f t="shared" si="2"/>
        <v>39135.828150413974</v>
      </c>
      <c r="G60" s="9">
        <f t="shared" si="3"/>
        <v>39.380968781368644</v>
      </c>
      <c r="H60" s="1">
        <f t="shared" si="4"/>
        <v>98.839419937654398</v>
      </c>
      <c r="I60" s="1">
        <f t="shared" si="5"/>
        <v>0.30218276411803452</v>
      </c>
      <c r="J60">
        <f t="shared" si="6"/>
        <v>3.305625E-3</v>
      </c>
      <c r="K60">
        <f t="shared" si="7"/>
        <v>0.26020135109635528</v>
      </c>
      <c r="L60">
        <f t="shared" si="8"/>
        <v>26.020135109635529</v>
      </c>
    </row>
    <row r="61" spans="1:12" x14ac:dyDescent="0.3">
      <c r="A61" s="1">
        <v>123.767</v>
      </c>
      <c r="B61" s="1">
        <f t="shared" si="9"/>
        <v>3750</v>
      </c>
      <c r="C61" s="1">
        <v>0.2651</v>
      </c>
      <c r="D61" s="1">
        <v>1.0980799999999999</v>
      </c>
      <c r="E61" s="5">
        <f t="shared" si="1"/>
        <v>100.96614819199999</v>
      </c>
      <c r="F61" s="5">
        <f t="shared" si="2"/>
        <v>39649.313677655693</v>
      </c>
      <c r="G61" s="9">
        <f t="shared" si="3"/>
        <v>39.897670700650167</v>
      </c>
      <c r="H61" s="1">
        <f t="shared" si="4"/>
        <v>98.762799616451062</v>
      </c>
      <c r="I61" s="1">
        <f t="shared" si="5"/>
        <v>0.29900241769767277</v>
      </c>
      <c r="J61">
        <f t="shared" si="6"/>
        <v>3.3137499999999999E-3</v>
      </c>
      <c r="K61">
        <f t="shared" si="7"/>
        <v>0.26296898903689303</v>
      </c>
      <c r="L61">
        <f t="shared" si="8"/>
        <v>26.296898903689303</v>
      </c>
    </row>
    <row r="62" spans="1:12" x14ac:dyDescent="0.3">
      <c r="A62" s="1">
        <v>123.509</v>
      </c>
      <c r="B62" s="1">
        <f t="shared" si="9"/>
        <v>3800</v>
      </c>
      <c r="C62" s="1">
        <v>0.26929999999999998</v>
      </c>
      <c r="D62" s="1">
        <v>1.09907</v>
      </c>
      <c r="E62" s="5">
        <f t="shared" si="1"/>
        <v>100.75567798399999</v>
      </c>
      <c r="F62" s="5">
        <f t="shared" si="2"/>
        <v>40094.217716519139</v>
      </c>
      <c r="G62" s="9">
        <f t="shared" si="3"/>
        <v>40.345361547969077</v>
      </c>
      <c r="H62" s="1">
        <f t="shared" si="4"/>
        <v>98.35147439820382</v>
      </c>
      <c r="I62" s="1">
        <f t="shared" si="5"/>
        <v>0.30036910155313823</v>
      </c>
      <c r="J62">
        <f t="shared" si="6"/>
        <v>3.3662499999999999E-3</v>
      </c>
      <c r="K62">
        <f t="shared" si="7"/>
        <v>0.26177247624664118</v>
      </c>
      <c r="L62">
        <f t="shared" si="8"/>
        <v>26.177247624664119</v>
      </c>
    </row>
    <row r="63" spans="1:12" x14ac:dyDescent="0.3">
      <c r="A63" s="1">
        <v>122.672</v>
      </c>
      <c r="B63" s="1">
        <f t="shared" si="9"/>
        <v>3850</v>
      </c>
      <c r="C63" s="1">
        <v>0.27374999999999999</v>
      </c>
      <c r="D63" s="1">
        <v>1.1053299999999999</v>
      </c>
      <c r="E63" s="5">
        <f t="shared" si="1"/>
        <v>100.072873472</v>
      </c>
      <c r="F63" s="5">
        <f t="shared" si="2"/>
        <v>40346.486195817866</v>
      </c>
      <c r="G63" s="9">
        <f t="shared" si="3"/>
        <v>40.599210197079152</v>
      </c>
      <c r="H63" s="1">
        <f t="shared" si="4"/>
        <v>97.022967990460543</v>
      </c>
      <c r="I63" s="1">
        <f t="shared" si="5"/>
        <v>0.30342339026305132</v>
      </c>
      <c r="J63">
        <f t="shared" si="6"/>
        <v>3.421875E-3</v>
      </c>
      <c r="K63">
        <f t="shared" si="7"/>
        <v>0.2591374495993119</v>
      </c>
      <c r="L63">
        <f t="shared" si="8"/>
        <v>25.91374495993119</v>
      </c>
    </row>
    <row r="64" spans="1:12" x14ac:dyDescent="0.3">
      <c r="A64" s="1">
        <v>122.157</v>
      </c>
      <c r="B64" s="1">
        <f t="shared" si="9"/>
        <v>3900</v>
      </c>
      <c r="C64" s="1">
        <v>0.27589999999999998</v>
      </c>
      <c r="D64" s="1">
        <v>1.11704</v>
      </c>
      <c r="E64" s="5">
        <f t="shared" si="1"/>
        <v>99.652748831999986</v>
      </c>
      <c r="F64" s="5">
        <f t="shared" si="2"/>
        <v>40698.884673283203</v>
      </c>
      <c r="G64" s="9">
        <f t="shared" si="3"/>
        <v>40.953816042810239</v>
      </c>
      <c r="H64" s="1">
        <f t="shared" si="4"/>
        <v>96.210036865684657</v>
      </c>
      <c r="I64" s="1">
        <f t="shared" si="5"/>
        <v>0.30315856248955431</v>
      </c>
      <c r="J64">
        <f t="shared" si="6"/>
        <v>3.4487499999999996E-3</v>
      </c>
      <c r="K64">
        <f t="shared" si="7"/>
        <v>0.25936382220526277</v>
      </c>
      <c r="L64">
        <f t="shared" si="8"/>
        <v>25.936382220526276</v>
      </c>
    </row>
    <row r="65" spans="1:12" x14ac:dyDescent="0.3">
      <c r="A65" s="1">
        <v>121.184</v>
      </c>
      <c r="B65" s="1">
        <f t="shared" si="9"/>
        <v>3950</v>
      </c>
      <c r="C65" s="1">
        <v>0.28284999999999999</v>
      </c>
      <c r="D65" s="1">
        <v>1.12259</v>
      </c>
      <c r="E65" s="5">
        <f t="shared" si="1"/>
        <v>98.858998783999994</v>
      </c>
      <c r="F65" s="5">
        <f t="shared" si="2"/>
        <v>40892.336068939134</v>
      </c>
      <c r="G65" s="9">
        <f t="shared" si="3"/>
        <v>41.148479187378392</v>
      </c>
      <c r="H65" s="1">
        <f t="shared" si="4"/>
        <v>94.683484197340718</v>
      </c>
      <c r="I65" s="1">
        <f t="shared" si="5"/>
        <v>0.30932491920391991</v>
      </c>
      <c r="J65">
        <f t="shared" si="6"/>
        <v>3.5356249999999997E-3</v>
      </c>
      <c r="K65">
        <f t="shared" si="7"/>
        <v>0.25419343421765755</v>
      </c>
      <c r="L65">
        <f t="shared" si="8"/>
        <v>25.419343421765756</v>
      </c>
    </row>
    <row r="66" spans="1:12" x14ac:dyDescent="0.3">
      <c r="A66" s="1">
        <v>120.004</v>
      </c>
      <c r="B66" s="1">
        <f t="shared" si="9"/>
        <v>4000</v>
      </c>
      <c r="C66" s="1">
        <v>0.28455000000000003</v>
      </c>
      <c r="D66" s="1">
        <v>1.1246100000000001</v>
      </c>
      <c r="E66" s="5">
        <f t="shared" si="1"/>
        <v>97.896383103999995</v>
      </c>
      <c r="F66" s="5">
        <f t="shared" si="2"/>
        <v>41006.741063005102</v>
      </c>
      <c r="G66" s="9">
        <f t="shared" si="3"/>
        <v>41.263600796212856</v>
      </c>
      <c r="H66" s="1">
        <f t="shared" si="4"/>
        <v>92.848546311789917</v>
      </c>
      <c r="I66" s="1">
        <f t="shared" si="5"/>
        <v>0.31031586562787833</v>
      </c>
      <c r="J66">
        <f t="shared" si="6"/>
        <v>3.5568750000000001E-3</v>
      </c>
      <c r="K66">
        <f t="shared" si="7"/>
        <v>0.25338170622520678</v>
      </c>
      <c r="L66">
        <f t="shared" si="8"/>
        <v>25.338170622520678</v>
      </c>
    </row>
    <row r="67" spans="1:12" x14ac:dyDescent="0.3">
      <c r="A67" s="1">
        <v>118.73399999999999</v>
      </c>
      <c r="B67" s="1">
        <f t="shared" si="9"/>
        <v>4050</v>
      </c>
      <c r="C67" s="1">
        <v>0.28710000000000002</v>
      </c>
      <c r="D67" s="1">
        <v>1.1222000000000001</v>
      </c>
      <c r="E67" s="5">
        <f t="shared" si="1"/>
        <v>96.860347583999996</v>
      </c>
      <c r="F67" s="5">
        <f t="shared" si="2"/>
        <v>41079.927113196507</v>
      </c>
      <c r="G67" s="9">
        <f t="shared" si="3"/>
        <v>41.337245272234732</v>
      </c>
      <c r="H67" s="1">
        <f t="shared" si="4"/>
        <v>90.893716577838802</v>
      </c>
      <c r="I67" s="1">
        <f t="shared" si="5"/>
        <v>0.31253896854800167</v>
      </c>
      <c r="J67">
        <f t="shared" si="6"/>
        <v>3.5887500000000004E-3</v>
      </c>
      <c r="K67">
        <f t="shared" si="7"/>
        <v>0.25157939141745</v>
      </c>
      <c r="L67">
        <f t="shared" si="8"/>
        <v>25.157939141745</v>
      </c>
    </row>
    <row r="68" spans="1:12" x14ac:dyDescent="0.3">
      <c r="A68" s="1">
        <v>117.44199999999999</v>
      </c>
      <c r="B68" s="1">
        <f t="shared" si="9"/>
        <v>4100</v>
      </c>
      <c r="C68" s="1">
        <v>0.28894999999999998</v>
      </c>
      <c r="D68" s="1">
        <v>1.1239399999999999</v>
      </c>
      <c r="E68" s="5">
        <f t="shared" si="1"/>
        <v>95.806364991999985</v>
      </c>
      <c r="F68" s="5">
        <f t="shared" si="2"/>
        <v>41134.558231554627</v>
      </c>
      <c r="G68" s="9">
        <f t="shared" si="3"/>
        <v>41.392218591268218</v>
      </c>
      <c r="H68" s="1">
        <f t="shared" si="4"/>
        <v>88.92636516944755</v>
      </c>
      <c r="I68" s="1">
        <f t="shared" si="5"/>
        <v>0.31413513076931221</v>
      </c>
      <c r="J68">
        <f t="shared" si="6"/>
        <v>3.6118749999999996E-3</v>
      </c>
      <c r="K68">
        <f t="shared" si="7"/>
        <v>0.25030108319621597</v>
      </c>
      <c r="L68">
        <f t="shared" si="8"/>
        <v>25.030108319621597</v>
      </c>
    </row>
    <row r="69" spans="1:12" x14ac:dyDescent="0.3">
      <c r="A69" s="1">
        <v>116.5</v>
      </c>
      <c r="B69" s="1">
        <f t="shared" si="9"/>
        <v>4150</v>
      </c>
      <c r="C69" s="1">
        <v>0.29304999999999998</v>
      </c>
      <c r="D69" s="1">
        <v>1.12233</v>
      </c>
      <c r="E69" s="5">
        <f t="shared" si="1"/>
        <v>95.037903999999997</v>
      </c>
      <c r="F69" s="5">
        <f t="shared" si="2"/>
        <v>41302.236040957789</v>
      </c>
      <c r="G69" s="9">
        <f t="shared" si="3"/>
        <v>41.560946707920174</v>
      </c>
      <c r="H69" s="1">
        <f t="shared" si="4"/>
        <v>87.505533053359088</v>
      </c>
      <c r="I69" s="1">
        <f t="shared" si="5"/>
        <v>0.31729907628612647</v>
      </c>
      <c r="J69">
        <f t="shared" si="6"/>
        <v>3.6631249999999993E-3</v>
      </c>
      <c r="K69">
        <f t="shared" si="7"/>
        <v>0.2478052076982418</v>
      </c>
      <c r="L69">
        <f t="shared" si="8"/>
        <v>24.780520769824179</v>
      </c>
    </row>
    <row r="70" spans="1:12" x14ac:dyDescent="0.3">
      <c r="A70" s="1">
        <v>115.931</v>
      </c>
      <c r="B70" s="1">
        <f t="shared" si="9"/>
        <v>4200</v>
      </c>
      <c r="C70" s="1">
        <v>0.2949</v>
      </c>
      <c r="D70" s="1">
        <v>1.1217900000000001</v>
      </c>
      <c r="E70" s="5">
        <f t="shared" si="1"/>
        <v>94.573727455999986</v>
      </c>
      <c r="F70" s="5">
        <f t="shared" si="2"/>
        <v>41595.697835772196</v>
      </c>
      <c r="G70" s="9">
        <f t="shared" si="3"/>
        <v>41.856246700951971</v>
      </c>
      <c r="H70" s="1">
        <f t="shared" si="4"/>
        <v>86.652845387222044</v>
      </c>
      <c r="I70" s="1">
        <f t="shared" si="5"/>
        <v>0.3170494501050945</v>
      </c>
      <c r="J70">
        <f t="shared" si="6"/>
        <v>3.6862500000000003E-3</v>
      </c>
      <c r="K70">
        <f t="shared" si="7"/>
        <v>0.24800031501546627</v>
      </c>
      <c r="L70">
        <f t="shared" si="8"/>
        <v>24.800031501546627</v>
      </c>
    </row>
    <row r="71" spans="1:12" x14ac:dyDescent="0.3">
      <c r="A71" s="1">
        <v>115.03400000000001</v>
      </c>
      <c r="B71" s="1">
        <f t="shared" ref="B71:B96" si="10">B70+50</f>
        <v>4250</v>
      </c>
      <c r="C71" s="1">
        <v>0.29715000000000003</v>
      </c>
      <c r="D71" s="1">
        <v>1.12456</v>
      </c>
      <c r="E71" s="5">
        <f t="shared" ref="E71:E96" si="11">A71*$J$3</f>
        <v>93.841976383999992</v>
      </c>
      <c r="F71" s="5">
        <f t="shared" ref="F71:F96" si="12">(2*PI()*B71*E71)/60</f>
        <v>41765.212344228843</v>
      </c>
      <c r="G71" s="9">
        <f t="shared" ref="G71:G96" si="13">(1.01325/1018.9)*(SQRT((27+273)/293))*F71</f>
        <v>42.026823021449474</v>
      </c>
      <c r="H71" s="1">
        <f t="shared" ref="H71:H96" si="14">(2*PI()*2*E71*A71/$K$3)</f>
        <v>85.317104316200144</v>
      </c>
      <c r="I71" s="1">
        <f t="shared" ref="I71:I96" si="15">((C71*1000)*0.75*3600)/(60*1000*G71)</f>
        <v>0.31817180168901615</v>
      </c>
      <c r="J71">
        <f t="shared" ref="J71:J96" si="16">(C71*0.75)/60</f>
        <v>3.7143750000000002E-3</v>
      </c>
      <c r="K71">
        <f t="shared" ref="K71:K96" si="17">(F71/1000)/(J71*45.5*10^3)</f>
        <v>0.24712549347284971</v>
      </c>
      <c r="L71">
        <f t="shared" ref="L71:L96" si="18">K71*100</f>
        <v>24.71254934728497</v>
      </c>
    </row>
    <row r="72" spans="1:12" x14ac:dyDescent="0.3">
      <c r="A72" s="1">
        <v>114.39100000000001</v>
      </c>
      <c r="B72" s="1">
        <f t="shared" si="10"/>
        <v>4300</v>
      </c>
      <c r="C72" s="1">
        <v>0.30220000000000002</v>
      </c>
      <c r="D72" s="1">
        <v>1.1227799999999999</v>
      </c>
      <c r="E72" s="5">
        <f t="shared" si="11"/>
        <v>93.317432416000003</v>
      </c>
      <c r="F72" s="5">
        <f t="shared" si="12"/>
        <v>42020.368285295357</v>
      </c>
      <c r="G72" s="9">
        <f t="shared" si="13"/>
        <v>42.28357721893066</v>
      </c>
      <c r="H72" s="1">
        <f t="shared" si="14"/>
        <v>84.3659841776783</v>
      </c>
      <c r="I72" s="1">
        <f t="shared" si="15"/>
        <v>0.32161422695125313</v>
      </c>
      <c r="J72">
        <f t="shared" si="16"/>
        <v>3.7775000000000005E-3</v>
      </c>
      <c r="K72">
        <f t="shared" si="17"/>
        <v>0.24448036471179324</v>
      </c>
      <c r="L72">
        <f t="shared" si="18"/>
        <v>24.448036471179325</v>
      </c>
    </row>
    <row r="73" spans="1:12" x14ac:dyDescent="0.3">
      <c r="A73" s="1">
        <v>114.01600000000001</v>
      </c>
      <c r="B73" s="1">
        <f t="shared" si="10"/>
        <v>4350</v>
      </c>
      <c r="C73" s="1">
        <v>0.30604999999999999</v>
      </c>
      <c r="D73" s="1">
        <v>1.1194299999999999</v>
      </c>
      <c r="E73" s="5">
        <f t="shared" si="11"/>
        <v>93.011516415999992</v>
      </c>
      <c r="F73" s="5">
        <f t="shared" si="12"/>
        <v>42369.623017404039</v>
      </c>
      <c r="G73" s="9">
        <f t="shared" si="13"/>
        <v>42.635019627381951</v>
      </c>
      <c r="H73" s="1">
        <f t="shared" si="14"/>
        <v>83.81374865239367</v>
      </c>
      <c r="I73" s="1">
        <f t="shared" si="15"/>
        <v>0.32302670716152082</v>
      </c>
      <c r="J73">
        <f t="shared" si="16"/>
        <v>3.825625E-3</v>
      </c>
      <c r="K73">
        <f t="shared" si="17"/>
        <v>0.24341133955288663</v>
      </c>
      <c r="L73">
        <f t="shared" si="18"/>
        <v>24.341133955288662</v>
      </c>
    </row>
    <row r="74" spans="1:12" x14ac:dyDescent="0.3">
      <c r="A74" s="1">
        <v>113.871</v>
      </c>
      <c r="B74" s="1">
        <f t="shared" si="10"/>
        <v>4400</v>
      </c>
      <c r="C74" s="1">
        <v>0.30919999999999997</v>
      </c>
      <c r="D74" s="1">
        <v>1.1198600000000001</v>
      </c>
      <c r="E74" s="5">
        <f t="shared" si="11"/>
        <v>92.893228895999997</v>
      </c>
      <c r="F74" s="5">
        <f t="shared" si="12"/>
        <v>42802.127201959942</v>
      </c>
      <c r="G74" s="9">
        <f t="shared" si="13"/>
        <v>43.070232949669268</v>
      </c>
      <c r="H74" s="1">
        <f t="shared" si="14"/>
        <v>83.600703715512523</v>
      </c>
      <c r="I74" s="1">
        <f t="shared" si="15"/>
        <v>0.32305374378307933</v>
      </c>
      <c r="J74">
        <f t="shared" si="16"/>
        <v>3.8649999999999999E-3</v>
      </c>
      <c r="K74">
        <f t="shared" si="17"/>
        <v>0.24339096826669288</v>
      </c>
      <c r="L74">
        <f t="shared" si="18"/>
        <v>24.339096826669287</v>
      </c>
    </row>
    <row r="75" spans="1:12" x14ac:dyDescent="0.3">
      <c r="A75" s="1">
        <v>113.985</v>
      </c>
      <c r="B75" s="1">
        <f t="shared" si="10"/>
        <v>4450</v>
      </c>
      <c r="C75" s="1">
        <v>0.30990000000000001</v>
      </c>
      <c r="D75" s="1">
        <v>1.11873</v>
      </c>
      <c r="E75" s="5">
        <f t="shared" si="11"/>
        <v>92.986227359999987</v>
      </c>
      <c r="F75" s="5">
        <f t="shared" si="12"/>
        <v>43331.852565948924</v>
      </c>
      <c r="G75" s="9">
        <f t="shared" si="13"/>
        <v>43.603276429464103</v>
      </c>
      <c r="H75" s="1">
        <f t="shared" si="14"/>
        <v>83.768178329102184</v>
      </c>
      <c r="I75" s="1">
        <f t="shared" si="15"/>
        <v>0.31982688325175007</v>
      </c>
      <c r="J75">
        <f t="shared" si="16"/>
        <v>3.87375E-3</v>
      </c>
      <c r="K75">
        <f t="shared" si="17"/>
        <v>0.24584663647443261</v>
      </c>
      <c r="L75">
        <f t="shared" si="18"/>
        <v>24.584663647443261</v>
      </c>
    </row>
    <row r="76" spans="1:12" x14ac:dyDescent="0.3">
      <c r="A76" s="1">
        <v>113.306</v>
      </c>
      <c r="B76" s="1">
        <f t="shared" si="10"/>
        <v>4500</v>
      </c>
      <c r="C76" s="1">
        <v>0.31445000000000001</v>
      </c>
      <c r="D76" s="1">
        <v>1.1156299999999999</v>
      </c>
      <c r="E76" s="5">
        <f t="shared" si="11"/>
        <v>92.432315455999998</v>
      </c>
      <c r="F76" s="5">
        <f t="shared" si="12"/>
        <v>43557.702478629581</v>
      </c>
      <c r="G76" s="9">
        <f t="shared" si="13"/>
        <v>43.830541030237796</v>
      </c>
      <c r="H76" s="1">
        <f t="shared" si="14"/>
        <v>82.773149468236525</v>
      </c>
      <c r="I76" s="1">
        <f t="shared" si="15"/>
        <v>0.32283995742233779</v>
      </c>
      <c r="J76">
        <f t="shared" si="16"/>
        <v>3.9306250000000001E-3</v>
      </c>
      <c r="K76">
        <f t="shared" si="17"/>
        <v>0.24355214307838147</v>
      </c>
      <c r="L76">
        <f t="shared" si="18"/>
        <v>24.355214307838146</v>
      </c>
    </row>
    <row r="77" spans="1:12" x14ac:dyDescent="0.3">
      <c r="A77" s="1">
        <v>113.074</v>
      </c>
      <c r="B77" s="1">
        <f t="shared" si="10"/>
        <v>4550</v>
      </c>
      <c r="C77" s="1">
        <v>0.31709999999999999</v>
      </c>
      <c r="D77" s="1">
        <v>1.1095299999999999</v>
      </c>
      <c r="E77" s="5">
        <f t="shared" si="11"/>
        <v>92.243055423999991</v>
      </c>
      <c r="F77" s="5">
        <f t="shared" si="12"/>
        <v>43951.4992984817</v>
      </c>
      <c r="G77" s="9">
        <f t="shared" si="13"/>
        <v>44.226804531017564</v>
      </c>
      <c r="H77" s="1">
        <f t="shared" si="14"/>
        <v>82.434531730068755</v>
      </c>
      <c r="I77" s="1">
        <f t="shared" si="15"/>
        <v>0.32264370332232295</v>
      </c>
      <c r="J77">
        <f t="shared" si="16"/>
        <v>3.9637500000000003E-3</v>
      </c>
      <c r="K77">
        <f t="shared" si="17"/>
        <v>0.24370028824952339</v>
      </c>
      <c r="L77">
        <f t="shared" si="18"/>
        <v>24.370028824952339</v>
      </c>
    </row>
    <row r="78" spans="1:12" x14ac:dyDescent="0.3">
      <c r="A78" s="1">
        <v>112.19499999999999</v>
      </c>
      <c r="B78" s="1">
        <f t="shared" si="10"/>
        <v>4600</v>
      </c>
      <c r="C78" s="1">
        <v>0.31940000000000002</v>
      </c>
      <c r="D78" s="1">
        <v>1.1056900000000001</v>
      </c>
      <c r="E78" s="5">
        <f t="shared" si="11"/>
        <v>91.525988319999982</v>
      </c>
      <c r="F78" s="5">
        <f t="shared" si="12"/>
        <v>44089.063786194092</v>
      </c>
      <c r="G78" s="9">
        <f t="shared" si="13"/>
        <v>44.365230700899687</v>
      </c>
      <c r="H78" s="1">
        <f t="shared" si="14"/>
        <v>81.157875496177951</v>
      </c>
      <c r="I78" s="1">
        <f t="shared" si="15"/>
        <v>0.32396991456889979</v>
      </c>
      <c r="J78">
        <f t="shared" si="16"/>
        <v>3.9925000000000004E-3</v>
      </c>
      <c r="K78">
        <f t="shared" si="17"/>
        <v>0.24270267072846252</v>
      </c>
      <c r="L78">
        <f t="shared" si="18"/>
        <v>24.270267072846252</v>
      </c>
    </row>
    <row r="79" spans="1:12" x14ac:dyDescent="0.3">
      <c r="A79" s="1">
        <v>111.06100000000001</v>
      </c>
      <c r="B79" s="1">
        <f t="shared" si="10"/>
        <v>4650</v>
      </c>
      <c r="C79" s="1">
        <v>0.32055</v>
      </c>
      <c r="D79" s="1">
        <v>1.09782</v>
      </c>
      <c r="E79" s="5">
        <f t="shared" si="11"/>
        <v>90.600898336</v>
      </c>
      <c r="F79" s="5">
        <f t="shared" si="12"/>
        <v>44117.82307625706</v>
      </c>
      <c r="G79" s="9">
        <f t="shared" si="13"/>
        <v>44.394170134602</v>
      </c>
      <c r="H79" s="1">
        <f t="shared" si="14"/>
        <v>79.525575957349332</v>
      </c>
      <c r="I79" s="1">
        <f t="shared" si="15"/>
        <v>0.3249244203971946</v>
      </c>
      <c r="J79">
        <f t="shared" si="16"/>
        <v>4.006875E-3</v>
      </c>
      <c r="K79">
        <f t="shared" si="17"/>
        <v>0.24198970149866489</v>
      </c>
      <c r="L79">
        <f t="shared" si="18"/>
        <v>24.19897014986649</v>
      </c>
    </row>
    <row r="80" spans="1:12" x14ac:dyDescent="0.3">
      <c r="A80" s="1">
        <v>109.973</v>
      </c>
      <c r="B80" s="1">
        <f t="shared" si="10"/>
        <v>4700</v>
      </c>
      <c r="C80" s="1">
        <v>0.32069999999999999</v>
      </c>
      <c r="D80" s="1">
        <v>1.09558</v>
      </c>
      <c r="E80" s="5">
        <f t="shared" si="11"/>
        <v>89.713334047999993</v>
      </c>
      <c r="F80" s="5">
        <f t="shared" si="12"/>
        <v>44155.364350631527</v>
      </c>
      <c r="G80" s="9">
        <f t="shared" si="13"/>
        <v>44.431946561575046</v>
      </c>
      <c r="H80" s="1">
        <f t="shared" si="14"/>
        <v>77.975076414805329</v>
      </c>
      <c r="I80" s="1">
        <f t="shared" si="15"/>
        <v>0.32480008455178572</v>
      </c>
      <c r="J80">
        <f t="shared" si="16"/>
        <v>4.0087500000000002E-3</v>
      </c>
      <c r="K80">
        <f t="shared" si="17"/>
        <v>0.24208233692441483</v>
      </c>
      <c r="L80">
        <f t="shared" si="18"/>
        <v>24.208233692441482</v>
      </c>
    </row>
    <row r="81" spans="1:12" x14ac:dyDescent="0.3">
      <c r="A81" s="1">
        <v>108.654</v>
      </c>
      <c r="B81" s="1">
        <f t="shared" si="10"/>
        <v>4750</v>
      </c>
      <c r="C81" s="1">
        <v>0.32485000000000003</v>
      </c>
      <c r="D81" s="1">
        <v>1.0882700000000001</v>
      </c>
      <c r="E81" s="5">
        <f t="shared" si="11"/>
        <v>88.637325503999989</v>
      </c>
      <c r="F81" s="5">
        <f t="shared" si="12"/>
        <v>44089.875350892151</v>
      </c>
      <c r="G81" s="9">
        <f t="shared" si="13"/>
        <v>44.366047349110517</v>
      </c>
      <c r="H81" s="1">
        <f t="shared" si="14"/>
        <v>76.115850111234721</v>
      </c>
      <c r="I81" s="1">
        <f t="shared" si="15"/>
        <v>0.3294918270489805</v>
      </c>
      <c r="J81">
        <f t="shared" si="16"/>
        <v>4.060625E-3</v>
      </c>
      <c r="K81">
        <f t="shared" si="17"/>
        <v>0.23863524690661095</v>
      </c>
      <c r="L81">
        <f t="shared" si="18"/>
        <v>23.863524690661094</v>
      </c>
    </row>
    <row r="82" spans="1:12" x14ac:dyDescent="0.3">
      <c r="A82" s="1">
        <v>107.07599999999999</v>
      </c>
      <c r="B82" s="1">
        <f t="shared" si="10"/>
        <v>4800</v>
      </c>
      <c r="C82" s="1">
        <v>0.32455000000000001</v>
      </c>
      <c r="D82" s="1">
        <v>1.08396</v>
      </c>
      <c r="E82" s="5">
        <f t="shared" si="11"/>
        <v>87.350030975999985</v>
      </c>
      <c r="F82" s="5">
        <f t="shared" si="12"/>
        <v>43906.914496806785</v>
      </c>
      <c r="G82" s="9">
        <f t="shared" si="13"/>
        <v>44.181940457204306</v>
      </c>
      <c r="H82" s="1">
        <f t="shared" si="14"/>
        <v>73.921018500944697</v>
      </c>
      <c r="I82" s="1">
        <f t="shared" si="15"/>
        <v>0.33055927034591243</v>
      </c>
      <c r="J82">
        <f t="shared" si="16"/>
        <v>4.0568749999999997E-3</v>
      </c>
      <c r="K82">
        <f t="shared" si="17"/>
        <v>0.23786464502799604</v>
      </c>
      <c r="L82">
        <f t="shared" si="18"/>
        <v>23.786464502799603</v>
      </c>
    </row>
    <row r="83" spans="1:12" x14ac:dyDescent="0.3">
      <c r="A83" s="1">
        <v>105.24</v>
      </c>
      <c r="B83" s="1">
        <f t="shared" si="10"/>
        <v>4850</v>
      </c>
      <c r="C83" s="1">
        <v>0.32569999999999999</v>
      </c>
      <c r="D83" s="1">
        <v>1.0822099999999999</v>
      </c>
      <c r="E83" s="5">
        <f t="shared" si="11"/>
        <v>85.852266239999992</v>
      </c>
      <c r="F83" s="5">
        <f t="shared" si="12"/>
        <v>43603.577241035069</v>
      </c>
      <c r="G83" s="9">
        <f t="shared" si="13"/>
        <v>43.876703144891401</v>
      </c>
      <c r="H83" s="1">
        <f t="shared" si="14"/>
        <v>71.407748980300028</v>
      </c>
      <c r="I83" s="1">
        <f t="shared" si="15"/>
        <v>0.33403831531281458</v>
      </c>
      <c r="J83">
        <f t="shared" si="16"/>
        <v>4.0712500000000002E-3</v>
      </c>
      <c r="K83">
        <f t="shared" si="17"/>
        <v>0.23538725917687386</v>
      </c>
      <c r="L83">
        <f t="shared" si="18"/>
        <v>23.538725917687387</v>
      </c>
    </row>
    <row r="84" spans="1:12" x14ac:dyDescent="0.3">
      <c r="A84" s="1">
        <v>103.63200000000001</v>
      </c>
      <c r="B84" s="1">
        <f t="shared" si="10"/>
        <v>4900</v>
      </c>
      <c r="C84" s="1">
        <v>0.32769999999999999</v>
      </c>
      <c r="D84" s="1">
        <v>1.0846</v>
      </c>
      <c r="E84" s="5">
        <f t="shared" si="11"/>
        <v>84.540498431999993</v>
      </c>
      <c r="F84" s="5">
        <f t="shared" si="12"/>
        <v>43379.995438115795</v>
      </c>
      <c r="G84" s="9">
        <f t="shared" si="13"/>
        <v>43.651720860959514</v>
      </c>
      <c r="H84" s="1">
        <f t="shared" si="14"/>
        <v>69.242290138510853</v>
      </c>
      <c r="I84" s="1">
        <f t="shared" si="15"/>
        <v>0.33782173323638021</v>
      </c>
      <c r="J84">
        <f t="shared" si="16"/>
        <v>4.0962500000000001E-3</v>
      </c>
      <c r="K84">
        <f t="shared" si="17"/>
        <v>0.23275105111880426</v>
      </c>
      <c r="L84">
        <f t="shared" si="18"/>
        <v>23.275105111880425</v>
      </c>
    </row>
    <row r="85" spans="1:12" x14ac:dyDescent="0.3">
      <c r="A85" s="1">
        <v>102.33499999999999</v>
      </c>
      <c r="B85" s="1">
        <f t="shared" si="10"/>
        <v>4950</v>
      </c>
      <c r="C85" s="1">
        <v>0.32845000000000002</v>
      </c>
      <c r="D85" s="1">
        <v>1.08823</v>
      </c>
      <c r="E85" s="5">
        <f t="shared" si="11"/>
        <v>83.482436959999987</v>
      </c>
      <c r="F85" s="5">
        <f t="shared" si="12"/>
        <v>43274.188758455988</v>
      </c>
      <c r="G85" s="9">
        <f t="shared" si="13"/>
        <v>43.545251425011237</v>
      </c>
      <c r="H85" s="1">
        <f t="shared" si="14"/>
        <v>67.519940638026952</v>
      </c>
      <c r="I85" s="1">
        <f t="shared" si="15"/>
        <v>0.33942277323746528</v>
      </c>
      <c r="J85">
        <f t="shared" si="16"/>
        <v>4.1056249999999999E-3</v>
      </c>
      <c r="K85">
        <f t="shared" si="17"/>
        <v>0.2316531762190695</v>
      </c>
      <c r="L85">
        <f t="shared" si="18"/>
        <v>23.165317621906951</v>
      </c>
    </row>
    <row r="86" spans="1:12" x14ac:dyDescent="0.3">
      <c r="A86" s="1">
        <v>101.10599999999999</v>
      </c>
      <c r="B86" s="1">
        <f t="shared" si="10"/>
        <v>5000</v>
      </c>
      <c r="C86" s="1">
        <v>0.32869999999999999</v>
      </c>
      <c r="D86" s="1">
        <v>1.08687</v>
      </c>
      <c r="E86" s="5">
        <f t="shared" si="11"/>
        <v>82.479848255999997</v>
      </c>
      <c r="F86" s="5">
        <f t="shared" si="12"/>
        <v>43186.347558375084</v>
      </c>
      <c r="G86" s="9">
        <f t="shared" si="13"/>
        <v>43.456860001561381</v>
      </c>
      <c r="H86" s="1">
        <f t="shared" si="14"/>
        <v>65.907907263955792</v>
      </c>
      <c r="I86" s="1">
        <f t="shared" si="15"/>
        <v>0.34037203791227777</v>
      </c>
      <c r="J86">
        <f t="shared" si="16"/>
        <v>4.1087499999999996E-3</v>
      </c>
      <c r="K86">
        <f t="shared" si="17"/>
        <v>0.23100711792843648</v>
      </c>
      <c r="L86">
        <f t="shared" si="18"/>
        <v>23.100711792843647</v>
      </c>
    </row>
    <row r="87" spans="1:12" x14ac:dyDescent="0.3">
      <c r="A87" s="1">
        <v>99.314899999999994</v>
      </c>
      <c r="B87" s="1">
        <f t="shared" si="10"/>
        <v>5050</v>
      </c>
      <c r="C87" s="1">
        <v>0.32984999999999998</v>
      </c>
      <c r="D87" s="1">
        <v>1.0891</v>
      </c>
      <c r="E87" s="5">
        <f t="shared" si="11"/>
        <v>81.018711862399996</v>
      </c>
      <c r="F87" s="5">
        <f t="shared" si="12"/>
        <v>42845.511315021053</v>
      </c>
      <c r="G87" s="9">
        <f t="shared" si="13"/>
        <v>43.113888813945358</v>
      </c>
      <c r="H87" s="1">
        <f t="shared" si="14"/>
        <v>63.593464176352455</v>
      </c>
      <c r="I87" s="1">
        <f t="shared" si="15"/>
        <v>0.34428000832991185</v>
      </c>
      <c r="J87">
        <f t="shared" si="16"/>
        <v>4.1231250000000001E-3</v>
      </c>
      <c r="K87">
        <f t="shared" si="17"/>
        <v>0.22838492389658865</v>
      </c>
      <c r="L87">
        <f t="shared" si="18"/>
        <v>22.838492389658864</v>
      </c>
    </row>
    <row r="88" spans="1:12" x14ac:dyDescent="0.3">
      <c r="A88" s="1">
        <v>97.581500000000005</v>
      </c>
      <c r="B88" s="1">
        <f t="shared" si="10"/>
        <v>5100</v>
      </c>
      <c r="C88" s="1">
        <v>0.32969999999999999</v>
      </c>
      <c r="D88" s="1">
        <v>1.09185</v>
      </c>
      <c r="E88" s="5">
        <f t="shared" si="11"/>
        <v>79.604645743999995</v>
      </c>
      <c r="F88" s="5">
        <f t="shared" si="12"/>
        <v>42514.512944364622</v>
      </c>
      <c r="G88" s="9">
        <f t="shared" si="13"/>
        <v>42.780817121903837</v>
      </c>
      <c r="H88" s="1">
        <f t="shared" si="14"/>
        <v>61.392969957536323</v>
      </c>
      <c r="I88" s="1">
        <f t="shared" si="15"/>
        <v>0.34680263253792992</v>
      </c>
      <c r="J88">
        <f t="shared" si="16"/>
        <v>4.1212499999999999E-3</v>
      </c>
      <c r="K88">
        <f t="shared" si="17"/>
        <v>0.22672366390685972</v>
      </c>
      <c r="L88">
        <f t="shared" si="18"/>
        <v>22.672366390685973</v>
      </c>
    </row>
    <row r="89" spans="1:12" x14ac:dyDescent="0.3">
      <c r="A89" s="1">
        <v>95.848600000000005</v>
      </c>
      <c r="B89" s="1">
        <f t="shared" si="10"/>
        <v>5150</v>
      </c>
      <c r="C89" s="1">
        <v>0.33095000000000002</v>
      </c>
      <c r="D89" s="1">
        <v>1.0940700000000001</v>
      </c>
      <c r="E89" s="5">
        <f t="shared" si="11"/>
        <v>78.190987513599993</v>
      </c>
      <c r="F89" s="5">
        <f t="shared" si="12"/>
        <v>42168.926484691117</v>
      </c>
      <c r="G89" s="9">
        <f t="shared" si="13"/>
        <v>42.433065963365436</v>
      </c>
      <c r="H89" s="1">
        <f t="shared" si="14"/>
        <v>59.231838315597216</v>
      </c>
      <c r="I89" s="1">
        <f t="shared" si="15"/>
        <v>0.35097039683292391</v>
      </c>
      <c r="J89">
        <f t="shared" si="16"/>
        <v>4.1368749999999999E-3</v>
      </c>
      <c r="K89">
        <f t="shared" si="17"/>
        <v>0.22403132632002043</v>
      </c>
      <c r="L89">
        <f t="shared" si="18"/>
        <v>22.403132632002041</v>
      </c>
    </row>
    <row r="90" spans="1:12" x14ac:dyDescent="0.3">
      <c r="A90" s="1">
        <v>94.803299999999993</v>
      </c>
      <c r="B90" s="1">
        <f t="shared" si="10"/>
        <v>5200</v>
      </c>
      <c r="C90" s="1">
        <v>0.33379999999999999</v>
      </c>
      <c r="D90" s="1">
        <v>1.0934600000000001</v>
      </c>
      <c r="E90" s="5">
        <f t="shared" si="11"/>
        <v>77.338256860799987</v>
      </c>
      <c r="F90" s="5">
        <f t="shared" si="12"/>
        <v>42113.985263190472</v>
      </c>
      <c r="G90" s="9">
        <f t="shared" si="13"/>
        <v>42.377780598752445</v>
      </c>
      <c r="H90" s="1">
        <f t="shared" si="14"/>
        <v>57.94694889842998</v>
      </c>
      <c r="I90" s="1">
        <f t="shared" si="15"/>
        <v>0.35445461720197319</v>
      </c>
      <c r="J90">
        <f t="shared" si="16"/>
        <v>4.1724999999999991E-3</v>
      </c>
      <c r="K90">
        <f t="shared" si="17"/>
        <v>0.22182914168879425</v>
      </c>
      <c r="L90">
        <f t="shared" si="18"/>
        <v>22.182914168879424</v>
      </c>
    </row>
    <row r="91" spans="1:12" x14ac:dyDescent="0.3">
      <c r="A91" s="1">
        <v>93.0976</v>
      </c>
      <c r="B91" s="1">
        <f t="shared" si="10"/>
        <v>5250</v>
      </c>
      <c r="C91" s="1">
        <v>0.33129999999999998</v>
      </c>
      <c r="D91" s="1">
        <v>1.0880399999999999</v>
      </c>
      <c r="E91" s="5">
        <f t="shared" si="11"/>
        <v>75.94678773759999</v>
      </c>
      <c r="F91" s="5">
        <f t="shared" si="12"/>
        <v>41753.927323532807</v>
      </c>
      <c r="G91" s="9">
        <f t="shared" si="13"/>
        <v>42.01546731317061</v>
      </c>
      <c r="H91" s="1">
        <f t="shared" si="14"/>
        <v>55.880545184479125</v>
      </c>
      <c r="I91" s="1">
        <f t="shared" si="15"/>
        <v>0.35483361136689362</v>
      </c>
      <c r="J91">
        <f t="shared" si="16"/>
        <v>4.14125E-3</v>
      </c>
      <c r="K91">
        <f t="shared" si="17"/>
        <v>0.2215922082427616</v>
      </c>
      <c r="L91">
        <f t="shared" si="18"/>
        <v>22.159220824276161</v>
      </c>
    </row>
    <row r="92" spans="1:12" x14ac:dyDescent="0.3">
      <c r="A92" s="1">
        <v>91.788600000000002</v>
      </c>
      <c r="B92" s="1">
        <f t="shared" si="10"/>
        <v>5300</v>
      </c>
      <c r="C92" s="1">
        <v>0.33239999999999997</v>
      </c>
      <c r="D92" s="1">
        <v>1.0833900000000001</v>
      </c>
      <c r="E92" s="5">
        <f t="shared" si="11"/>
        <v>74.878936953600004</v>
      </c>
      <c r="F92" s="5">
        <f t="shared" si="12"/>
        <v>41558.910889427614</v>
      </c>
      <c r="G92" s="9">
        <f t="shared" si="13"/>
        <v>41.819229327000151</v>
      </c>
      <c r="H92" s="1">
        <f t="shared" si="14"/>
        <v>54.32017441175244</v>
      </c>
      <c r="I92" s="1">
        <f t="shared" si="15"/>
        <v>0.3576823447184504</v>
      </c>
      <c r="J92">
        <f t="shared" si="16"/>
        <v>4.1549999999999998E-3</v>
      </c>
      <c r="K92">
        <f t="shared" si="17"/>
        <v>0.21982735425042049</v>
      </c>
      <c r="L92">
        <f t="shared" si="18"/>
        <v>21.982735425042048</v>
      </c>
    </row>
    <row r="93" spans="1:12" x14ac:dyDescent="0.3">
      <c r="A93" s="1">
        <v>90.593800000000002</v>
      </c>
      <c r="B93" s="1">
        <f t="shared" si="10"/>
        <v>5350</v>
      </c>
      <c r="C93" s="1">
        <v>0.33079999999999998</v>
      </c>
      <c r="D93" s="1">
        <v>1.0800700000000001</v>
      </c>
      <c r="E93" s="5">
        <f t="shared" si="11"/>
        <v>73.904247788799992</v>
      </c>
      <c r="F93" s="5">
        <f t="shared" si="12"/>
        <v>41404.905809489988</v>
      </c>
      <c r="G93" s="9">
        <f t="shared" si="13"/>
        <v>41.664259583626226</v>
      </c>
      <c r="H93" s="1">
        <f t="shared" si="14"/>
        <v>52.91522138492364</v>
      </c>
      <c r="I93" s="1">
        <f t="shared" si="15"/>
        <v>0.35728464033116036</v>
      </c>
      <c r="J93">
        <f t="shared" si="16"/>
        <v>4.1349999999999998E-3</v>
      </c>
      <c r="K93">
        <f t="shared" si="17"/>
        <v>0.22007205075668704</v>
      </c>
      <c r="L93">
        <f t="shared" si="18"/>
        <v>22.007205075668704</v>
      </c>
    </row>
    <row r="94" spans="1:12" x14ac:dyDescent="0.3">
      <c r="A94" s="1">
        <v>89.6374</v>
      </c>
      <c r="B94" s="1">
        <f t="shared" si="10"/>
        <v>5400</v>
      </c>
      <c r="C94" s="1">
        <v>0.33879999999999999</v>
      </c>
      <c r="D94" s="1">
        <v>1.0789500000000001</v>
      </c>
      <c r="E94" s="5">
        <f t="shared" si="11"/>
        <v>73.124039622399991</v>
      </c>
      <c r="F94" s="5">
        <f t="shared" si="12"/>
        <v>41350.670222137342</v>
      </c>
      <c r="G94" s="9">
        <f t="shared" si="13"/>
        <v>41.609684273141802</v>
      </c>
      <c r="H94" s="1">
        <f t="shared" si="14"/>
        <v>51.803865366454417</v>
      </c>
      <c r="I94" s="1">
        <f t="shared" si="15"/>
        <v>0.36640508733302218</v>
      </c>
      <c r="J94">
        <f t="shared" si="16"/>
        <v>4.235E-3</v>
      </c>
      <c r="K94">
        <f t="shared" si="17"/>
        <v>0.21459408239623928</v>
      </c>
      <c r="L94">
        <f t="shared" si="18"/>
        <v>21.459408239623929</v>
      </c>
    </row>
    <row r="95" spans="1:12" x14ac:dyDescent="0.3">
      <c r="A95" s="1">
        <v>88.925600000000003</v>
      </c>
      <c r="B95" s="1">
        <f t="shared" si="10"/>
        <v>5450</v>
      </c>
      <c r="C95" s="1">
        <v>0.34379999999999999</v>
      </c>
      <c r="D95" s="1">
        <v>1.0792299999999999</v>
      </c>
      <c r="E95" s="5">
        <f t="shared" si="11"/>
        <v>72.543370265600004</v>
      </c>
      <c r="F95" s="5">
        <f t="shared" si="12"/>
        <v>41402.145635238005</v>
      </c>
      <c r="G95" s="9">
        <f t="shared" si="13"/>
        <v>41.661482120079761</v>
      </c>
      <c r="H95" s="1">
        <f t="shared" si="14"/>
        <v>50.984395248757771</v>
      </c>
      <c r="I95" s="1">
        <f t="shared" si="15"/>
        <v>0.37135020677873043</v>
      </c>
      <c r="J95">
        <f t="shared" si="16"/>
        <v>4.2975000000000001E-3</v>
      </c>
      <c r="K95">
        <f t="shared" si="17"/>
        <v>0.21173642040919782</v>
      </c>
      <c r="L95">
        <f t="shared" si="18"/>
        <v>21.173642040919781</v>
      </c>
    </row>
    <row r="96" spans="1:12" x14ac:dyDescent="0.3">
      <c r="A96" s="1">
        <v>88.647400000000005</v>
      </c>
      <c r="B96" s="1">
        <f t="shared" si="10"/>
        <v>5500</v>
      </c>
      <c r="C96" s="1">
        <v>0.3488</v>
      </c>
      <c r="D96" s="1">
        <v>1.0836600000000001</v>
      </c>
      <c r="E96" s="5">
        <f t="shared" si="11"/>
        <v>72.316421382399994</v>
      </c>
      <c r="F96" s="5">
        <f t="shared" si="12"/>
        <v>41651.268660622794</v>
      </c>
      <c r="G96" s="9">
        <f t="shared" si="13"/>
        <v>41.912165612650611</v>
      </c>
      <c r="H96" s="1">
        <f t="shared" si="14"/>
        <v>50.665889172771102</v>
      </c>
      <c r="I96" s="1">
        <f t="shared" si="15"/>
        <v>0.37449747037796544</v>
      </c>
      <c r="J96">
        <f t="shared" si="16"/>
        <v>4.3600000000000002E-3</v>
      </c>
      <c r="K96">
        <f t="shared" si="17"/>
        <v>0.20995699496230869</v>
      </c>
      <c r="L96">
        <f t="shared" si="18"/>
        <v>20.99569949623087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975F0-61C0-4DA6-8159-A6BFCF5F6AD3}">
  <dimension ref="A1"/>
  <sheetViews>
    <sheetView tabSelected="1" topLeftCell="A25" workbookViewId="0">
      <selection activeCell="M38" sqref="M38"/>
    </sheetView>
  </sheetViews>
  <sheetFormatPr defaultRowHeight="14.4" x14ac:dyDescent="0.3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ebdf10f-b5a3-45b6-acdb-7dc1eb39878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B97165742847ABC519A905693DF8" ma:contentTypeVersion="14" ma:contentTypeDescription="Create a new document." ma:contentTypeScope="" ma:versionID="8b23ffe6e7552c4a20c6504adbed7acf">
  <xsd:schema xmlns:xsd="http://www.w3.org/2001/XMLSchema" xmlns:xs="http://www.w3.org/2001/XMLSchema" xmlns:p="http://schemas.microsoft.com/office/2006/metadata/properties" xmlns:ns3="0ebdf10f-b5a3-45b6-acdb-7dc1eb398785" xmlns:ns4="550816ce-8156-4f45-b1c4-24236a73d01f" targetNamespace="http://schemas.microsoft.com/office/2006/metadata/properties" ma:root="true" ma:fieldsID="1f543ff73c3dfe01c109c61f626ebc58" ns3:_="" ns4:_="">
    <xsd:import namespace="0ebdf10f-b5a3-45b6-acdb-7dc1eb398785"/>
    <xsd:import namespace="550816ce-8156-4f45-b1c4-24236a73d0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bdf10f-b5a3-45b6-acdb-7dc1eb3987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0816ce-8156-4f45-b1c4-24236a73d01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332E55-70FF-4EAE-A6B1-1C063D6738B4}">
  <ds:schemaRefs>
    <ds:schemaRef ds:uri="http://schemas.openxmlformats.org/package/2006/metadata/core-properties"/>
    <ds:schemaRef ds:uri="0ebdf10f-b5a3-45b6-acdb-7dc1eb398785"/>
    <ds:schemaRef ds:uri="http://purl.org/dc/terms/"/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550816ce-8156-4f45-b1c4-24236a73d01f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67A1452-6ABA-4D34-AE32-CB3FCC86EE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bdf10f-b5a3-45b6-acdb-7dc1eb398785"/>
    <ds:schemaRef ds:uri="550816ce-8156-4f45-b1c4-24236a73d0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272EFA-F337-400F-9DD7-262079D355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GrE HnD BsC</vt:lpstr>
      <vt:lpstr>Graphs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Luke Davies (2305546)</cp:lastModifiedBy>
  <cp:revision/>
  <dcterms:created xsi:type="dcterms:W3CDTF">2019-10-18T15:00:30Z</dcterms:created>
  <dcterms:modified xsi:type="dcterms:W3CDTF">2025-03-30T19:47:43Z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0x0101009DA2B97165742847ABC519A905693DF8</vt:lpwstr>
  </property>
</Properties>
</file>