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come Statemen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<sst xmlns="http://schemas.openxmlformats.org/spreadsheetml/2006/main" count="79" uniqueCount="79">
  <si>
    <t xml:space="preserve">Tata Power Company Limited – Consolidated Income Statement (Statement of Profit and Loss)</t>
  </si>
  <si>
    <t xml:space="preserve">₹ crore, financial years ended March 31 (as reported in the Integrated Annual Reports)</t>
  </si>
  <si>
    <t xml:space="preserve">Particulars</t>
  </si>
  <si>
    <t xml:space="preserve">Ref</t>
  </si>
  <si>
    <t xml:space="preserve">FY2021</t>
  </si>
  <si>
    <t xml:space="preserve">FY2022</t>
  </si>
  <si>
    <t xml:space="preserve">FY2023</t>
  </si>
  <si>
    <t xml:space="preserve">FY2024</t>
  </si>
  <si>
    <t xml:space="preserve">FY2025</t>
  </si>
  <si>
    <t xml:space="preserve">FY2026</t>
  </si>
  <si>
    <t xml:space="preserve">Year ended</t>
  </si>
  <si>
    <t xml:space="preserve">Mar 31, 2021</t>
  </si>
  <si>
    <t xml:space="preserve">Mar 31, 2022</t>
  </si>
  <si>
    <t xml:space="preserve">Mar 31, 2023</t>
  </si>
  <si>
    <t xml:space="preserve">Mar 31, 2024</t>
  </si>
  <si>
    <t xml:space="preserve">Mar 31, 2025</t>
  </si>
  <si>
    <t xml:space="preserve">Mar 31, 2026</t>
  </si>
  <si>
    <t xml:space="preserve">Source report</t>
  </si>
  <si>
    <t xml:space="preserve">AR 2021-22 (restated)</t>
  </si>
  <si>
    <t xml:space="preserve">AR 2021-22</t>
  </si>
  <si>
    <t xml:space="preserve">AR 2022-23</t>
  </si>
  <si>
    <t xml:space="preserve">AR 2023-24</t>
  </si>
  <si>
    <t xml:space="preserve">AR 2024-25</t>
  </si>
  <si>
    <t xml:space="preserve">AR 2025-26</t>
  </si>
  <si>
    <t xml:space="preserve">Income</t>
  </si>
  <si>
    <t xml:space="preserve">   Revenue from Operations</t>
  </si>
  <si>
    <t xml:space="preserve">   Other Income</t>
  </si>
  <si>
    <t xml:space="preserve">Total Income</t>
  </si>
  <si>
    <t xml:space="preserve">Expenses</t>
  </si>
  <si>
    <t xml:space="preserve">   Cost of Power Purchased</t>
  </si>
  <si>
    <t xml:space="preserve">   Cost of Fuel</t>
  </si>
  <si>
    <t xml:space="preserve">   Transmission Charges</t>
  </si>
  <si>
    <t xml:space="preserve">   Raw Material Consumed and Construction Cost</t>
  </si>
  <si>
    <t xml:space="preserve">   Purchase of Finished Goods and Spares</t>
  </si>
  <si>
    <t xml:space="preserve">   Decrease/(Increase) in Stock-in-Trade and WIP</t>
  </si>
  <si>
    <t xml:space="preserve">   Employee Benefits Expense</t>
  </si>
  <si>
    <t xml:space="preserve">   Finance Costs</t>
  </si>
  <si>
    <t xml:space="preserve">   Depreciation and Amortisation Expenses</t>
  </si>
  <si>
    <t xml:space="preserve">   Other Expenses</t>
  </si>
  <si>
    <t xml:space="preserve">Total Expenses</t>
  </si>
  <si>
    <t xml:space="preserve">Profit Before Regulatory Deferral Balances, Exceptional Items, Tax and Share of Associates &amp; JVs</t>
  </si>
  <si>
    <t xml:space="preserve">Movement in Regulatory Deferral Balances (Net)</t>
  </si>
  <si>
    <t xml:space="preserve">   Net Movement in Regulatory Deferral Balances</t>
  </si>
  <si>
    <t xml:space="preserve">   Net Movement in respect of earlier years</t>
  </si>
  <si>
    <t xml:space="preserve">   Deferred Tax Recoverable/(Payable)</t>
  </si>
  <si>
    <t xml:space="preserve">Total Movement in Regulatory Deferral Balances</t>
  </si>
  <si>
    <t xml:space="preserve">Profit Before Exceptional Items, Tax and Share of Associates &amp; JVs</t>
  </si>
  <si>
    <t xml:space="preserve">   Share of Net Profit of Associates and Joint Ventures (equity method)</t>
  </si>
  <si>
    <t xml:space="preserve">Profit Before Exceptional Items and Tax</t>
  </si>
  <si>
    <t xml:space="preserve">   Exceptional Items (net)</t>
  </si>
  <si>
    <t xml:space="preserve">Profit Before Tax (Continuing Operations)</t>
  </si>
  <si>
    <t xml:space="preserve">Tax Expense</t>
  </si>
  <si>
    <t xml:space="preserve">   Current Tax</t>
  </si>
  <si>
    <t xml:space="preserve">   Current Tax in respect of earlier years</t>
  </si>
  <si>
    <t xml:space="preserve">   Deferred Tax</t>
  </si>
  <si>
    <t xml:space="preserve">   Deferred Tax relating to earlier years</t>
  </si>
  <si>
    <t xml:space="preserve">   Other tax items (new tax regime remeasurement FY22; merger impact FY25)</t>
  </si>
  <si>
    <t xml:space="preserve">Total Tax Expense</t>
  </si>
  <si>
    <t xml:space="preserve">Profit for the Year – Continuing Operations</t>
  </si>
  <si>
    <t xml:space="preserve">   Profit/(Loss) from Discontinued Operations (net of tax)</t>
  </si>
  <si>
    <t xml:space="preserve">Profit for the Year</t>
  </si>
  <si>
    <t xml:space="preserve">Attributable to</t>
  </si>
  <si>
    <t xml:space="preserve">   Owners of the Company</t>
  </si>
  <si>
    <t xml:space="preserve">Non-controlling Interest</t>
  </si>
  <si>
    <t xml:space="preserve">Earnings Per Share (₹) – Basic, total operations after regulatory deferral</t>
  </si>
  <si>
    <t xml:space="preserve">   EPS (₹ per share of ₹1 each)</t>
  </si>
  <si>
    <t xml:space="preserve">Key ratios and checks</t>
  </si>
  <si>
    <t xml:space="preserve">Profit for the Year as % of Revenue from Operations</t>
  </si>
  <si>
    <t xml:space="preserve">Revenue growth (YoY)</t>
  </si>
  <si>
    <t xml:space="preserve">n/a</t>
  </si>
  <si>
    <t xml:space="preserve">   Profit for the Year – as printed in the report (for check)</t>
  </si>
  <si>
    <t xml:space="preserve">Difference: computed vs. reported (should be 0)</t>
  </si>
  <si>
    <t xml:space="preserve">Notes</t>
  </si>
  <si>
    <t xml:space="preserve">Blue = figures keyed in from the annual reports; black = formulas. Subtotals are recalculated and reconciled to the reported profit for the year.</t>
  </si>
  <si>
    <t xml:space="preserve">Basis: Consolidated financials (Ind AS) of Tata Power. FY2021 figures are the restated comparatives shown in the FY2021-22 report (no FY2020-21 report was provided).</t>
  </si>
  <si>
    <t xml:space="preserve">FY2022–FY2026 are taken from each year's own report, FY2023 and later are as originally reported; FY2024 and FY2025 comparatives in the following year's report agree with these.</t>
  </si>
  <si>
    <t xml:space="preserve">Revenue for FY2025 and FY2026 is 'Revenue from Operations' per the P&amp;L (65,478.24 and 62,428.59). Management-discussion pages quote different 'operating revenue' figures (e.g. 64,502 and 63,681), which use a different definition.</t>
  </si>
  <si>
    <t xml:space="preserve">Exceptional items are shown net: FY21 standby litigation; FY22 impairment of investment; FY24 gain on dilution, goodwill impairment and gain on sale of subsidiaries/JVs; FY25 and FY26 as itemised in the reports.</t>
  </si>
  <si>
    <t xml:space="preserve">Discontinued operations: FY21 includes pre-tax loss, impairment loss and related tax credit; FY22 is the impairment loss on remeasurement at fair value.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</si>
</sst>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;\(#,##0.00\);\-"/>
    <numFmt numFmtId="166" formatCode="0.00"/>
    <numFmt numFmtId="167" formatCode="0.0%;\(0.0%\);\-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sz val="9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>
        <color rgb="FF808080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6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78"/>
    <col collapsed="false" customWidth="true" hidden="false" outlineLevel="0" max="2" min="2" style="1" width="4"/>
    <col collapsed="false" customWidth="true" hidden="false" outlineLevel="0" max="8" min="3" style="1" width="15"/>
  </cols>
  <sheetData>
    <row r="1" customFormat="false" ht="17.25" hidden="false" customHeight="true" outlineLevel="0" collapsed="false">
      <c r="A1" s="2" t="s">
        <v>0</v>
      </c>
    </row>
    <row r="2" customFormat="false" ht="15" hidden="false" customHeight="true" outlineLevel="0" collapsed="false">
      <c r="A2" s="3" t="s">
        <v>1</v>
      </c>
    </row>
    <row r="4" customFormat="false" ht="15" hidden="false" customHeight="true" outlineLevel="0" collapsed="false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</row>
    <row r="5" customFormat="false" ht="15" hidden="false" customHeight="true" outlineLevel="0" collapsed="false">
      <c r="A5" s="4" t="s">
        <v>10</v>
      </c>
      <c r="B5" s="5"/>
      <c r="C5" s="5" t="s">
        <v>11</v>
      </c>
      <c r="D5" s="5" t="s">
        <v>12</v>
      </c>
      <c r="E5" s="5" t="s">
        <v>13</v>
      </c>
      <c r="F5" s="5" t="s">
        <v>14</v>
      </c>
      <c r="G5" s="5" t="s">
        <v>15</v>
      </c>
      <c r="H5" s="5" t="s">
        <v>16</v>
      </c>
    </row>
    <row r="6" customFormat="false" ht="15" hidden="false" customHeight="true" outlineLevel="0" collapsed="false">
      <c r="A6" s="4" t="s">
        <v>17</v>
      </c>
      <c r="B6" s="5"/>
      <c r="C6" s="5" t="s">
        <v>18</v>
      </c>
      <c r="D6" s="5" t="s">
        <v>19</v>
      </c>
      <c r="E6" s="5" t="s">
        <v>20</v>
      </c>
      <c r="F6" s="5" t="s">
        <v>21</v>
      </c>
      <c r="G6" s="5" t="s">
        <v>22</v>
      </c>
      <c r="H6" s="5" t="s">
        <v>23</v>
      </c>
    </row>
    <row r="7" customFormat="false" ht="15" hidden="false" customHeight="true" outlineLevel="0" collapsed="false">
      <c r="A7" s="6" t="s">
        <v>24</v>
      </c>
      <c r="B7" s="6"/>
      <c r="C7" s="6"/>
      <c r="D7" s="6"/>
      <c r="E7" s="6"/>
      <c r="F7" s="6"/>
      <c r="G7" s="6"/>
      <c r="H7" s="6"/>
    </row>
    <row r="8" customFormat="false" ht="15" hidden="false" customHeight="true" outlineLevel="0" collapsed="false">
      <c r="A8" s="7" t="s">
        <v>25</v>
      </c>
      <c r="B8" s="7"/>
      <c r="C8" s="8" t="n">
        <v>32703.31</v>
      </c>
      <c r="D8" s="8" t="n">
        <v>42815.67</v>
      </c>
      <c r="E8" s="8" t="n">
        <v>55109.08</v>
      </c>
      <c r="F8" s="8" t="n">
        <v>61448.9</v>
      </c>
      <c r="G8" s="8" t="n">
        <v>65478.24</v>
      </c>
      <c r="H8" s="8" t="n">
        <v>62428.59</v>
      </c>
    </row>
    <row r="9" customFormat="false" ht="15" hidden="false" customHeight="true" outlineLevel="0" collapsed="false">
      <c r="A9" s="7" t="s">
        <v>26</v>
      </c>
      <c r="B9" s="7"/>
      <c r="C9" s="8" t="n">
        <v>439.24</v>
      </c>
      <c r="D9" s="8" t="n">
        <v>919.96</v>
      </c>
      <c r="E9" s="8" t="n">
        <v>1438.02</v>
      </c>
      <c r="F9" s="8" t="n">
        <v>1823.42</v>
      </c>
      <c r="G9" s="8" t="n">
        <v>1513.93</v>
      </c>
      <c r="H9" s="8" t="n">
        <v>1743.07</v>
      </c>
    </row>
    <row r="10" customFormat="false" ht="15" hidden="false" customHeight="true" outlineLevel="0" collapsed="false">
      <c r="A10" s="9" t="s">
        <v>27</v>
      </c>
      <c r="C10" s="10" t="n">
        <f aca="false">C8+C9</f>
        <v>33142.55</v>
      </c>
      <c r="D10" s="10" t="n">
        <f aca="false">D8+D9</f>
        <v>43735.63</v>
      </c>
      <c r="E10" s="10" t="n">
        <f aca="false">E8+E9</f>
        <v>56547.1</v>
      </c>
      <c r="F10" s="10" t="n">
        <f aca="false">F8+F9</f>
        <v>63272.32</v>
      </c>
      <c r="G10" s="10" t="n">
        <f aca="false">G8+G9</f>
        <v>66992.17</v>
      </c>
      <c r="H10" s="10" t="n">
        <f aca="false">H8+H9</f>
        <v>64171.66</v>
      </c>
    </row>
    <row r="11" customFormat="false" ht="15" hidden="false" customHeight="true" outlineLevel="0" collapsed="false">
      <c r="A11" s="7"/>
    </row>
    <row r="12" customFormat="false" ht="15" hidden="false" customHeight="true" outlineLevel="0" collapsed="false">
      <c r="A12" s="6" t="s">
        <v>28</v>
      </c>
      <c r="B12" s="6"/>
      <c r="C12" s="6"/>
      <c r="D12" s="6"/>
      <c r="E12" s="6"/>
      <c r="F12" s="6"/>
      <c r="G12" s="6"/>
      <c r="H12" s="6"/>
    </row>
    <row r="13" customFormat="false" ht="15" hidden="false" customHeight="true" outlineLevel="0" collapsed="false">
      <c r="A13" s="7" t="s">
        <v>29</v>
      </c>
      <c r="B13" s="7"/>
      <c r="C13" s="8" t="n">
        <v>8334.41</v>
      </c>
      <c r="D13" s="8" t="n">
        <v>14640.62</v>
      </c>
      <c r="E13" s="8" t="n">
        <v>19062.67</v>
      </c>
      <c r="F13" s="8" t="n">
        <v>20014.46</v>
      </c>
      <c r="G13" s="8" t="n">
        <v>20523.61</v>
      </c>
      <c r="H13" s="8" t="n">
        <v>19647.25</v>
      </c>
    </row>
    <row r="14" customFormat="false" ht="15" hidden="false" customHeight="true" outlineLevel="0" collapsed="false">
      <c r="A14" s="7" t="s">
        <v>30</v>
      </c>
      <c r="B14" s="7"/>
      <c r="C14" s="8" t="n">
        <v>9074.96</v>
      </c>
      <c r="D14" s="8" t="n">
        <v>8290.92</v>
      </c>
      <c r="E14" s="8" t="n">
        <v>13763.59</v>
      </c>
      <c r="F14" s="8" t="n">
        <v>14130.47</v>
      </c>
      <c r="G14" s="8" t="n">
        <v>13918.47</v>
      </c>
      <c r="H14" s="8" t="n">
        <v>7498.39</v>
      </c>
    </row>
    <row r="15" customFormat="false" ht="15" hidden="false" customHeight="true" outlineLevel="0" collapsed="false">
      <c r="A15" s="7" t="s">
        <v>31</v>
      </c>
      <c r="B15" s="7"/>
      <c r="C15" s="8" t="n">
        <v>504.6</v>
      </c>
      <c r="D15" s="8" t="n">
        <v>1018.19</v>
      </c>
      <c r="E15" s="8" t="n">
        <v>1194.95</v>
      </c>
      <c r="F15" s="8" t="n">
        <v>1168.69</v>
      </c>
      <c r="G15" s="8" t="n">
        <v>1277.81</v>
      </c>
      <c r="H15" s="8" t="n">
        <v>1467.98</v>
      </c>
    </row>
    <row r="16" customFormat="false" ht="15" hidden="false" customHeight="true" outlineLevel="0" collapsed="false">
      <c r="A16" s="7" t="s">
        <v>32</v>
      </c>
      <c r="B16" s="7"/>
      <c r="C16" s="8" t="n">
        <v>2628.19</v>
      </c>
      <c r="D16" s="8" t="n">
        <v>3832.83</v>
      </c>
      <c r="E16" s="8" t="n">
        <v>3882.3</v>
      </c>
      <c r="F16" s="8" t="n">
        <v>5439.86</v>
      </c>
      <c r="G16" s="8" t="n">
        <v>4921.46</v>
      </c>
      <c r="H16" s="8" t="n">
        <v>8618.4</v>
      </c>
    </row>
    <row r="17" customFormat="false" ht="15" hidden="false" customHeight="true" outlineLevel="0" collapsed="false">
      <c r="A17" s="7" t="s">
        <v>33</v>
      </c>
      <c r="B17" s="7"/>
      <c r="C17" s="8" t="n">
        <v>28.89</v>
      </c>
      <c r="D17" s="8" t="n">
        <v>49.11</v>
      </c>
      <c r="E17" s="8" t="n">
        <v>56.15</v>
      </c>
      <c r="F17" s="8" t="n">
        <v>39.89</v>
      </c>
      <c r="G17" s="8" t="n">
        <v>31.84</v>
      </c>
      <c r="H17" s="8" t="n">
        <v>42.35</v>
      </c>
    </row>
    <row r="18" customFormat="false" ht="15" hidden="false" customHeight="true" outlineLevel="0" collapsed="false">
      <c r="A18" s="7" t="s">
        <v>34</v>
      </c>
      <c r="B18" s="7"/>
      <c r="C18" s="8" t="n">
        <v>0.41</v>
      </c>
      <c r="D18" s="8" t="n">
        <v>-199.22</v>
      </c>
      <c r="E18" s="8" t="n">
        <v>43.53</v>
      </c>
      <c r="F18" s="8" t="n">
        <v>-51.78</v>
      </c>
      <c r="G18" s="8" t="n">
        <v>-440.76</v>
      </c>
      <c r="H18" s="8" t="n">
        <v>-84.11</v>
      </c>
    </row>
    <row r="19" customFormat="false" ht="15" hidden="false" customHeight="true" outlineLevel="0" collapsed="false">
      <c r="A19" s="7" t="s">
        <v>35</v>
      </c>
      <c r="B19" s="7"/>
      <c r="C19" s="8" t="n">
        <v>2316.67</v>
      </c>
      <c r="D19" s="8" t="n">
        <v>3611.63</v>
      </c>
      <c r="E19" s="8" t="n">
        <v>3624.26</v>
      </c>
      <c r="F19" s="8" t="n">
        <v>4036.09</v>
      </c>
      <c r="G19" s="8" t="n">
        <v>4372.92</v>
      </c>
      <c r="H19" s="8" t="n">
        <v>4693.73</v>
      </c>
    </row>
    <row r="20" customFormat="false" ht="15" hidden="false" customHeight="true" outlineLevel="0" collapsed="false">
      <c r="A20" s="7" t="s">
        <v>36</v>
      </c>
      <c r="B20" s="7"/>
      <c r="C20" s="8" t="n">
        <v>4010.39</v>
      </c>
      <c r="D20" s="8" t="n">
        <v>3859.02</v>
      </c>
      <c r="E20" s="8" t="n">
        <v>4371.65</v>
      </c>
      <c r="F20" s="8" t="n">
        <v>4633.22</v>
      </c>
      <c r="G20" s="8" t="n">
        <v>4702.44</v>
      </c>
      <c r="H20" s="8" t="n">
        <v>5256.79</v>
      </c>
    </row>
    <row r="21" customFormat="false" ht="15" hidden="false" customHeight="true" outlineLevel="0" collapsed="false">
      <c r="A21" s="7" t="s">
        <v>37</v>
      </c>
      <c r="B21" s="7"/>
      <c r="C21" s="8" t="n">
        <v>2744.94</v>
      </c>
      <c r="D21" s="8" t="n">
        <v>3122.2</v>
      </c>
      <c r="E21" s="8" t="n">
        <v>3439.2</v>
      </c>
      <c r="F21" s="8" t="n">
        <v>3786.37</v>
      </c>
      <c r="G21" s="8" t="n">
        <v>4116.86</v>
      </c>
      <c r="H21" s="8" t="n">
        <v>4811.09</v>
      </c>
    </row>
    <row r="22" customFormat="false" ht="15" hidden="false" customHeight="true" outlineLevel="0" collapsed="false">
      <c r="A22" s="7" t="s">
        <v>38</v>
      </c>
      <c r="B22" s="7"/>
      <c r="C22" s="8" t="n">
        <v>2812.48</v>
      </c>
      <c r="D22" s="8" t="n">
        <v>4060.42</v>
      </c>
      <c r="E22" s="8" t="n">
        <v>5775.31</v>
      </c>
      <c r="F22" s="8" t="n">
        <v>5887.39</v>
      </c>
      <c r="G22" s="8" t="n">
        <v>6943.02</v>
      </c>
      <c r="H22" s="8" t="n">
        <v>7449.54</v>
      </c>
    </row>
    <row r="23" customFormat="false" ht="15" hidden="false" customHeight="true" outlineLevel="0" collapsed="false">
      <c r="A23" s="9" t="s">
        <v>39</v>
      </c>
      <c r="C23" s="10" t="n">
        <f aca="false">SUM(C13:C22)</f>
        <v>32455.94</v>
      </c>
      <c r="D23" s="10" t="n">
        <f aca="false">SUM(D13:D22)</f>
        <v>42285.72</v>
      </c>
      <c r="E23" s="10" t="n">
        <f aca="false">SUM(E13:E22)</f>
        <v>55213.61</v>
      </c>
      <c r="F23" s="10" t="n">
        <f aca="false">SUM(F13:F22)</f>
        <v>59084.66</v>
      </c>
      <c r="G23" s="10" t="n">
        <f aca="false">SUM(G13:G22)</f>
        <v>60367.67</v>
      </c>
      <c r="H23" s="10" t="n">
        <f aca="false">SUM(H13:H22)</f>
        <v>59401.41</v>
      </c>
    </row>
    <row r="24" customFormat="false" ht="15" hidden="false" customHeight="true" outlineLevel="0" collapsed="false">
      <c r="A24" s="7"/>
    </row>
    <row r="25" customFormat="false" ht="15" hidden="false" customHeight="true" outlineLevel="0" collapsed="false">
      <c r="A25" s="9" t="s">
        <v>40</v>
      </c>
      <c r="C25" s="10" t="n">
        <f aca="false">C10-C23</f>
        <v>686.610000000004</v>
      </c>
      <c r="D25" s="10" t="n">
        <f aca="false">D10-D23</f>
        <v>1449.91</v>
      </c>
      <c r="E25" s="10" t="n">
        <f aca="false">E10-E23</f>
        <v>1333.49</v>
      </c>
      <c r="F25" s="10" t="n">
        <f aca="false">F10-F23</f>
        <v>4187.66</v>
      </c>
      <c r="G25" s="10" t="n">
        <f aca="false">G10-G23</f>
        <v>6624.5</v>
      </c>
      <c r="H25" s="10" t="n">
        <f aca="false">H10-H23</f>
        <v>4770.25</v>
      </c>
    </row>
    <row r="26" customFormat="false" ht="15" hidden="false" customHeight="true" outlineLevel="0" collapsed="false">
      <c r="A26" s="6" t="s">
        <v>41</v>
      </c>
      <c r="B26" s="6"/>
      <c r="C26" s="6"/>
      <c r="D26" s="6"/>
      <c r="E26" s="6"/>
      <c r="F26" s="6"/>
      <c r="G26" s="6"/>
      <c r="H26" s="6"/>
    </row>
    <row r="27" customFormat="false" ht="15" hidden="false" customHeight="true" outlineLevel="0" collapsed="false">
      <c r="A27" s="7" t="s">
        <v>42</v>
      </c>
      <c r="B27" s="7"/>
      <c r="C27" s="8" t="n">
        <v>454.22</v>
      </c>
      <c r="D27" s="8" t="n">
        <v>-380.42</v>
      </c>
      <c r="E27" s="8" t="n">
        <v>815.7</v>
      </c>
      <c r="F27" s="8" t="n">
        <v>56.24</v>
      </c>
      <c r="G27" s="8" t="n">
        <v>-1341.06</v>
      </c>
      <c r="H27" s="8" t="n">
        <v>153.83</v>
      </c>
    </row>
    <row r="28" customFormat="false" ht="15" hidden="false" customHeight="true" outlineLevel="0" collapsed="false">
      <c r="A28" s="7" t="s">
        <v>43</v>
      </c>
      <c r="B28" s="7"/>
      <c r="C28" s="8" t="n">
        <v>0</v>
      </c>
      <c r="D28" s="8" t="n">
        <v>0</v>
      </c>
      <c r="E28" s="8" t="n">
        <v>-8.53</v>
      </c>
      <c r="F28" s="8" t="n">
        <v>7.34</v>
      </c>
      <c r="G28" s="8" t="n">
        <v>493.49</v>
      </c>
      <c r="H28" s="8" t="n">
        <v>1047.09</v>
      </c>
    </row>
    <row r="29" customFormat="false" ht="15" hidden="false" customHeight="true" outlineLevel="0" collapsed="false">
      <c r="A29" s="7" t="s">
        <v>44</v>
      </c>
      <c r="B29" s="7"/>
      <c r="C29" s="8" t="n">
        <v>81.8</v>
      </c>
      <c r="D29" s="8" t="n">
        <v>140.95</v>
      </c>
      <c r="E29" s="8" t="n">
        <v>116.88</v>
      </c>
      <c r="F29" s="8" t="n">
        <v>29.85</v>
      </c>
      <c r="G29" s="8" t="n">
        <v>-128.59</v>
      </c>
      <c r="H29" s="8" t="n">
        <v>51.12</v>
      </c>
    </row>
    <row r="30" customFormat="false" ht="15" hidden="false" customHeight="true" outlineLevel="0" collapsed="false">
      <c r="A30" s="9" t="s">
        <v>45</v>
      </c>
      <c r="C30" s="10" t="n">
        <f aca="false">SUM(C27:C29)</f>
        <v>536.02</v>
      </c>
      <c r="D30" s="10" t="n">
        <f aca="false">SUM(D27:D29)</f>
        <v>-239.47</v>
      </c>
      <c r="E30" s="10" t="n">
        <f aca="false">SUM(E27:E29)</f>
        <v>924.05</v>
      </c>
      <c r="F30" s="10" t="n">
        <f aca="false">SUM(F27:F29)</f>
        <v>93.43</v>
      </c>
      <c r="G30" s="10" t="n">
        <f aca="false">SUM(G27:G29)</f>
        <v>-976.16</v>
      </c>
      <c r="H30" s="10" t="n">
        <f aca="false">SUM(H27:H29)</f>
        <v>1252.04</v>
      </c>
    </row>
    <row r="31" customFormat="false" ht="15" hidden="false" customHeight="true" outlineLevel="0" collapsed="false">
      <c r="A31" s="9" t="s">
        <v>46</v>
      </c>
      <c r="C31" s="10" t="n">
        <f aca="false">C25+C30</f>
        <v>1222.63</v>
      </c>
      <c r="D31" s="10" t="n">
        <f aca="false">D25+D30</f>
        <v>1210.44</v>
      </c>
      <c r="E31" s="10" t="n">
        <f aca="false">E25+E30</f>
        <v>2257.54</v>
      </c>
      <c r="F31" s="10" t="n">
        <f aca="false">F25+F30</f>
        <v>4281.09</v>
      </c>
      <c r="G31" s="10" t="n">
        <f aca="false">G25+G30</f>
        <v>5648.34</v>
      </c>
      <c r="H31" s="10" t="n">
        <f aca="false">H25+H30</f>
        <v>6022.29</v>
      </c>
    </row>
    <row r="32" customFormat="false" ht="15" hidden="false" customHeight="true" outlineLevel="0" collapsed="false">
      <c r="A32" s="7" t="s">
        <v>47</v>
      </c>
      <c r="B32" s="7"/>
      <c r="C32" s="8" t="n">
        <v>873.39</v>
      </c>
      <c r="D32" s="8" t="n">
        <v>1942.83</v>
      </c>
      <c r="E32" s="8" t="n">
        <v>3199.46</v>
      </c>
      <c r="F32" s="8" t="n">
        <v>1177.57</v>
      </c>
      <c r="G32" s="8" t="n">
        <v>793.33</v>
      </c>
      <c r="H32" s="8" t="n">
        <v>707.87</v>
      </c>
    </row>
    <row r="33" customFormat="false" ht="15" hidden="false" customHeight="true" outlineLevel="0" collapsed="false">
      <c r="A33" s="9" t="s">
        <v>48</v>
      </c>
      <c r="C33" s="10" t="n">
        <f aca="false">C31+C32</f>
        <v>2096.02</v>
      </c>
      <c r="D33" s="10" t="n">
        <f aca="false">D31+D32</f>
        <v>3153.27</v>
      </c>
      <c r="E33" s="10" t="n">
        <f aca="false">E31+E32</f>
        <v>5457</v>
      </c>
      <c r="F33" s="10" t="n">
        <f aca="false">F31+F32</f>
        <v>5458.66</v>
      </c>
      <c r="G33" s="10" t="n">
        <f aca="false">G31+G32</f>
        <v>6441.67</v>
      </c>
      <c r="H33" s="10" t="n">
        <f aca="false">H31+H32</f>
        <v>6730.16</v>
      </c>
    </row>
    <row r="34" customFormat="false" ht="15" hidden="false" customHeight="true" outlineLevel="0" collapsed="false">
      <c r="A34" s="7" t="s">
        <v>49</v>
      </c>
      <c r="B34" s="7"/>
      <c r="C34" s="8" t="n">
        <v>-109.29</v>
      </c>
      <c r="D34" s="8" t="n">
        <v>-150.27</v>
      </c>
      <c r="E34" s="8" t="n">
        <v>0</v>
      </c>
      <c r="F34" s="8" t="n">
        <v>273.36</v>
      </c>
      <c r="G34" s="8" t="n">
        <v>-122.05</v>
      </c>
      <c r="H34" s="8" t="n">
        <v>-94.17</v>
      </c>
    </row>
    <row r="35" customFormat="false" ht="15" hidden="false" customHeight="true" outlineLevel="0" collapsed="false">
      <c r="A35" s="9" t="s">
        <v>50</v>
      </c>
      <c r="C35" s="10" t="n">
        <f aca="false">C33+C34</f>
        <v>1986.73</v>
      </c>
      <c r="D35" s="10" t="n">
        <f aca="false">D33+D34</f>
        <v>3003</v>
      </c>
      <c r="E35" s="10" t="n">
        <f aca="false">E33+E34</f>
        <v>5457</v>
      </c>
      <c r="F35" s="10" t="n">
        <f aca="false">F33+F34</f>
        <v>5732.02</v>
      </c>
      <c r="G35" s="10" t="n">
        <f aca="false">G33+G34</f>
        <v>6319.62</v>
      </c>
      <c r="H35" s="10" t="n">
        <f aca="false">H33+H34</f>
        <v>6635.99</v>
      </c>
    </row>
    <row r="36" customFormat="false" ht="15" hidden="false" customHeight="true" outlineLevel="0" collapsed="false">
      <c r="A36" s="7"/>
    </row>
    <row r="37" customFormat="false" ht="15" hidden="false" customHeight="true" outlineLevel="0" collapsed="false">
      <c r="A37" s="6" t="s">
        <v>51</v>
      </c>
      <c r="B37" s="6"/>
      <c r="C37" s="6"/>
      <c r="D37" s="6"/>
      <c r="E37" s="6"/>
      <c r="F37" s="6"/>
      <c r="G37" s="6"/>
      <c r="H37" s="6"/>
    </row>
    <row r="38" customFormat="false" ht="15" hidden="false" customHeight="true" outlineLevel="0" collapsed="false">
      <c r="A38" s="7" t="s">
        <v>52</v>
      </c>
      <c r="B38" s="7"/>
      <c r="C38" s="8" t="n">
        <v>647.57</v>
      </c>
      <c r="D38" s="8" t="n">
        <v>580.3</v>
      </c>
      <c r="E38" s="8" t="n">
        <v>804.33</v>
      </c>
      <c r="F38" s="8" t="n">
        <v>871.47</v>
      </c>
      <c r="G38" s="8" t="n">
        <v>667.37</v>
      </c>
      <c r="H38" s="8" t="n">
        <v>963.39</v>
      </c>
    </row>
    <row r="39" customFormat="false" ht="15" hidden="false" customHeight="true" outlineLevel="0" collapsed="false">
      <c r="A39" s="7" t="s">
        <v>53</v>
      </c>
      <c r="B39" s="7"/>
      <c r="C39" s="8" t="n">
        <v>0</v>
      </c>
      <c r="D39" s="8" t="n">
        <v>-105.11</v>
      </c>
      <c r="E39" s="8" t="n">
        <v>-52.37</v>
      </c>
      <c r="F39" s="8" t="n">
        <v>-62.68</v>
      </c>
      <c r="G39" s="8" t="n">
        <v>5.14</v>
      </c>
      <c r="H39" s="8" t="n">
        <v>-18.5</v>
      </c>
    </row>
    <row r="40" customFormat="false" ht="15" hidden="false" customHeight="true" outlineLevel="0" collapsed="false">
      <c r="A40" s="7" t="s">
        <v>54</v>
      </c>
      <c r="B40" s="7"/>
      <c r="C40" s="8" t="n">
        <v>-145.69</v>
      </c>
      <c r="D40" s="8" t="n">
        <v>133.31</v>
      </c>
      <c r="E40" s="8" t="n">
        <v>1010.3</v>
      </c>
      <c r="F40" s="8" t="n">
        <v>725.85</v>
      </c>
      <c r="G40" s="8" t="n">
        <v>567.05</v>
      </c>
      <c r="H40" s="8" t="n">
        <v>562.69</v>
      </c>
    </row>
    <row r="41" customFormat="false" ht="15" hidden="false" customHeight="true" outlineLevel="0" collapsed="false">
      <c r="A41" s="7" t="s">
        <v>55</v>
      </c>
      <c r="B41" s="7"/>
      <c r="C41" s="8" t="n">
        <v>0</v>
      </c>
      <c r="D41" s="8" t="n">
        <v>-588.56</v>
      </c>
      <c r="E41" s="8" t="n">
        <v>-114.93</v>
      </c>
      <c r="F41" s="8" t="n">
        <v>-82.72</v>
      </c>
      <c r="G41" s="8" t="n">
        <v>5.08</v>
      </c>
      <c r="H41" s="8" t="n">
        <v>10.85</v>
      </c>
    </row>
    <row r="42" customFormat="false" ht="15" hidden="false" customHeight="true" outlineLevel="0" collapsed="false">
      <c r="A42" s="7" t="s">
        <v>56</v>
      </c>
      <c r="B42" s="7"/>
      <c r="C42" s="8" t="n">
        <v>0</v>
      </c>
      <c r="D42" s="8" t="n">
        <v>359.62</v>
      </c>
      <c r="E42" s="8" t="n">
        <v>0</v>
      </c>
      <c r="F42" s="8" t="n">
        <v>0</v>
      </c>
      <c r="G42" s="8" t="n">
        <v>299.61</v>
      </c>
      <c r="H42" s="8" t="n">
        <v>0</v>
      </c>
    </row>
    <row r="43" customFormat="false" ht="15" hidden="false" customHeight="true" outlineLevel="0" collapsed="false">
      <c r="A43" s="9" t="s">
        <v>57</v>
      </c>
      <c r="C43" s="10" t="n">
        <f aca="false">SUM(C38:C42)</f>
        <v>501.88</v>
      </c>
      <c r="D43" s="10" t="n">
        <f aca="false">SUM(D38:D42)</f>
        <v>379.56</v>
      </c>
      <c r="E43" s="10" t="n">
        <f aca="false">SUM(E38:E42)</f>
        <v>1647.33</v>
      </c>
      <c r="F43" s="10" t="n">
        <f aca="false">SUM(F38:F42)</f>
        <v>1451.92</v>
      </c>
      <c r="G43" s="10" t="n">
        <f aca="false">SUM(G38:G42)</f>
        <v>1544.25</v>
      </c>
      <c r="H43" s="10" t="n">
        <f aca="false">SUM(H38:H42)</f>
        <v>1518.43</v>
      </c>
    </row>
    <row r="44" customFormat="false" ht="15" hidden="false" customHeight="true" outlineLevel="0" collapsed="false">
      <c r="A44" s="9" t="s">
        <v>58</v>
      </c>
      <c r="C44" s="10" t="n">
        <f aca="false">C35-C43</f>
        <v>1484.85</v>
      </c>
      <c r="D44" s="10" t="n">
        <f aca="false">D35-D43</f>
        <v>2623.44</v>
      </c>
      <c r="E44" s="10" t="n">
        <f aca="false">E35-E43</f>
        <v>3809.67</v>
      </c>
      <c r="F44" s="10" t="n">
        <f aca="false">F35-F43</f>
        <v>4280.1</v>
      </c>
      <c r="G44" s="10" t="n">
        <f aca="false">G35-G43</f>
        <v>4775.37</v>
      </c>
      <c r="H44" s="10" t="n">
        <f aca="false">H35-H43</f>
        <v>5117.56</v>
      </c>
    </row>
    <row r="45" customFormat="false" ht="15" hidden="false" customHeight="true" outlineLevel="0" collapsed="false">
      <c r="A45" s="7" t="s">
        <v>59</v>
      </c>
      <c r="B45" s="7"/>
      <c r="C45" s="8" t="n">
        <v>-46.2</v>
      </c>
      <c r="D45" s="8" t="n">
        <v>-467.83</v>
      </c>
      <c r="E45" s="8" t="n">
        <v>0</v>
      </c>
      <c r="F45" s="8" t="n">
        <v>0</v>
      </c>
      <c r="G45" s="8" t="n">
        <v>0</v>
      </c>
      <c r="H45" s="8" t="n">
        <v>0</v>
      </c>
    </row>
    <row r="46" customFormat="false" ht="15" hidden="false" customHeight="true" outlineLevel="0" collapsed="false">
      <c r="A46" s="9" t="s">
        <v>60</v>
      </c>
      <c r="C46" s="10" t="n">
        <f aca="false">C44+C45</f>
        <v>1438.65</v>
      </c>
      <c r="D46" s="10" t="n">
        <f aca="false">D44+D45</f>
        <v>2155.61</v>
      </c>
      <c r="E46" s="10" t="n">
        <f aca="false">E44+E45</f>
        <v>3809.67</v>
      </c>
      <c r="F46" s="10" t="n">
        <f aca="false">F44+F45</f>
        <v>4280.1</v>
      </c>
      <c r="G46" s="10" t="n">
        <f aca="false">G44+G45</f>
        <v>4775.37</v>
      </c>
      <c r="H46" s="10" t="n">
        <f aca="false">H44+H45</f>
        <v>5117.56</v>
      </c>
    </row>
    <row r="47" customFormat="false" ht="15" hidden="false" customHeight="true" outlineLevel="0" collapsed="false">
      <c r="A47" s="7"/>
    </row>
    <row r="48" customFormat="false" ht="15" hidden="false" customHeight="true" outlineLevel="0" collapsed="false">
      <c r="A48" s="6" t="s">
        <v>61</v>
      </c>
      <c r="B48" s="6"/>
      <c r="C48" s="6"/>
      <c r="D48" s="6"/>
      <c r="E48" s="6"/>
      <c r="F48" s="6"/>
      <c r="G48" s="6"/>
      <c r="H48" s="6"/>
    </row>
    <row r="49" customFormat="false" ht="15" hidden="false" customHeight="true" outlineLevel="0" collapsed="false">
      <c r="A49" s="7" t="s">
        <v>62</v>
      </c>
      <c r="B49" s="7"/>
      <c r="C49" s="8" t="n">
        <v>1127.38</v>
      </c>
      <c r="D49" s="8" t="n">
        <v>1741.46</v>
      </c>
      <c r="E49" s="8" t="n">
        <v>3336.44</v>
      </c>
      <c r="F49" s="8" t="n">
        <v>3696.25</v>
      </c>
      <c r="G49" s="8" t="n">
        <v>3971</v>
      </c>
      <c r="H49" s="8" t="n">
        <v>3747.19</v>
      </c>
    </row>
    <row r="50" customFormat="false" ht="15" hidden="false" customHeight="true" outlineLevel="0" collapsed="false">
      <c r="A50" s="7" t="s">
        <v>63</v>
      </c>
      <c r="C50" s="11" t="n">
        <f aca="false">C46-C49</f>
        <v>311.270000000004</v>
      </c>
      <c r="D50" s="11" t="n">
        <f aca="false">D46-D49</f>
        <v>414.149999999996</v>
      </c>
      <c r="E50" s="11" t="n">
        <f aca="false">E46-E49</f>
        <v>473.229999999998</v>
      </c>
      <c r="F50" s="11" t="n">
        <f aca="false">F46-F49</f>
        <v>583.850000000003</v>
      </c>
      <c r="G50" s="11" t="n">
        <f aca="false">G46-G49</f>
        <v>804.37</v>
      </c>
      <c r="H50" s="11" t="n">
        <f aca="false">H46-H49</f>
        <v>1370.37</v>
      </c>
    </row>
    <row r="51" customFormat="false" ht="15" hidden="false" customHeight="true" outlineLevel="0" collapsed="false">
      <c r="A51" s="7"/>
    </row>
    <row r="52" customFormat="false" ht="15" hidden="false" customHeight="true" outlineLevel="0" collapsed="false">
      <c r="A52" s="6" t="s">
        <v>64</v>
      </c>
      <c r="B52" s="6"/>
      <c r="C52" s="6"/>
      <c r="D52" s="6"/>
      <c r="E52" s="6"/>
      <c r="F52" s="6"/>
      <c r="G52" s="6"/>
      <c r="H52" s="6"/>
    </row>
    <row r="53" customFormat="false" ht="15" hidden="false" customHeight="true" outlineLevel="0" collapsed="false">
      <c r="A53" s="7" t="s">
        <v>65</v>
      </c>
      <c r="B53" s="7"/>
      <c r="C53" s="12" t="n">
        <v>3.17</v>
      </c>
      <c r="D53" s="12" t="n">
        <v>5.36</v>
      </c>
      <c r="E53" s="12" t="n">
        <v>10.43</v>
      </c>
      <c r="F53" s="12" t="n">
        <v>11.56</v>
      </c>
      <c r="G53" s="12" t="n">
        <v>12.42</v>
      </c>
      <c r="H53" s="12" t="n">
        <v>11.72</v>
      </c>
    </row>
    <row r="54" customFormat="false" ht="15" hidden="false" customHeight="true" outlineLevel="0" collapsed="false">
      <c r="A54" s="7"/>
    </row>
    <row r="55" customFormat="false" ht="15" hidden="false" customHeight="true" outlineLevel="0" collapsed="false">
      <c r="A55" s="6" t="s">
        <v>66</v>
      </c>
      <c r="B55" s="6"/>
      <c r="C55" s="6"/>
      <c r="D55" s="6"/>
      <c r="E55" s="6"/>
      <c r="F55" s="6"/>
      <c r="G55" s="6"/>
      <c r="H55" s="6"/>
    </row>
    <row r="56" customFormat="false" ht="15" hidden="false" customHeight="true" outlineLevel="0" collapsed="false">
      <c r="A56" s="7" t="s">
        <v>67</v>
      </c>
      <c r="C56" s="13" t="n">
        <f aca="false">IF(C8=0,0,C46/C8)</f>
        <v>0.0439909599364714</v>
      </c>
      <c r="D56" s="13" t="n">
        <f aca="false">IF(D8=0,0,D46/D8)</f>
        <v>0.0503462867683723</v>
      </c>
      <c r="E56" s="13" t="n">
        <f aca="false">IF(E8=0,0,E46/E8)</f>
        <v>0.0691296243740596</v>
      </c>
      <c r="F56" s="13" t="n">
        <f aca="false">IF(F8=0,0,F46/F8)</f>
        <v>0.0696529962293874</v>
      </c>
      <c r="G56" s="13" t="n">
        <f aca="false">IF(G8=0,0,G46/G8)</f>
        <v>0.0729306407747062</v>
      </c>
      <c r="H56" s="13" t="n">
        <f aca="false">IF(H8=0,0,H46/H8)</f>
        <v>0.0819746209228816</v>
      </c>
    </row>
    <row r="57" customFormat="false" ht="15" hidden="false" customHeight="true" outlineLevel="0" collapsed="false">
      <c r="A57" s="7" t="s">
        <v>68</v>
      </c>
      <c r="C57" s="14" t="s">
        <v>69</v>
      </c>
      <c r="D57" s="13" t="n">
        <f aca="false">D8/C8-1</f>
        <v>0.309215183417214</v>
      </c>
      <c r="E57" s="13" t="n">
        <f aca="false">E8/D8-1</f>
        <v>0.287124083308751</v>
      </c>
      <c r="F57" s="13" t="n">
        <f aca="false">F8/E8-1</f>
        <v>0.115041296280032</v>
      </c>
      <c r="G57" s="13" t="n">
        <f aca="false">G8/F8-1</f>
        <v>0.0655722071509823</v>
      </c>
      <c r="H57" s="13" t="n">
        <f aca="false">H8/G8-1</f>
        <v>-0.0465750148446262</v>
      </c>
    </row>
    <row r="58" customFormat="false" ht="15" hidden="false" customHeight="true" outlineLevel="0" collapsed="false">
      <c r="A58" s="7" t="s">
        <v>70</v>
      </c>
      <c r="B58" s="7"/>
      <c r="C58" s="8" t="n">
        <v>1438.65</v>
      </c>
      <c r="D58" s="8" t="n">
        <v>2155.61</v>
      </c>
      <c r="E58" s="8" t="n">
        <v>3809.67</v>
      </c>
      <c r="F58" s="8" t="n">
        <v>4280.1</v>
      </c>
      <c r="G58" s="8" t="n">
        <v>4775.37</v>
      </c>
      <c r="H58" s="8" t="n">
        <v>5117.56</v>
      </c>
    </row>
    <row r="59" customFormat="false" ht="15" hidden="false" customHeight="true" outlineLevel="0" collapsed="false">
      <c r="A59" s="7" t="s">
        <v>71</v>
      </c>
      <c r="C59" s="11" t="n">
        <f aca="false">ROUND(C46-C58,2)</f>
        <v>0</v>
      </c>
      <c r="D59" s="11" t="n">
        <f aca="false">ROUND(D46-D58,2)</f>
        <v>0</v>
      </c>
      <c r="E59" s="11" t="n">
        <f aca="false">ROUND(E46-E58,2)</f>
        <v>0</v>
      </c>
      <c r="F59" s="11" t="n">
        <f aca="false">ROUND(F46-F58,2)</f>
        <v>0</v>
      </c>
      <c r="G59" s="11" t="n">
        <f aca="false">ROUND(G46-G58,2)</f>
        <v>0</v>
      </c>
      <c r="H59" s="11" t="n">
        <f aca="false">ROUND(H46-H58,2)</f>
        <v>0</v>
      </c>
    </row>
    <row r="61" customFormat="false" ht="15" hidden="false" customHeight="true" outlineLevel="0" collapsed="false">
      <c r="A61" s="9" t="s">
        <v>72</v>
      </c>
    </row>
    <row r="62" customFormat="false" ht="15" hidden="false" customHeight="true" outlineLevel="0" collapsed="false">
      <c r="A62" s="15" t="s">
        <v>73</v>
      </c>
    </row>
    <row r="63" customFormat="false" ht="15" hidden="false" customHeight="true" outlineLevel="0" collapsed="false">
      <c r="A63" s="15" t="s">
        <v>74</v>
      </c>
    </row>
    <row r="64" customFormat="false" ht="15" hidden="false" customHeight="true" outlineLevel="0" collapsed="false">
      <c r="A64" s="15" t="s">
        <v>75</v>
      </c>
    </row>
    <row r="65" customFormat="false" ht="15" hidden="false" customHeight="true" outlineLevel="0" collapsed="false">
      <c r="A65" s="15" t="s">
        <v>76</v>
      </c>
    </row>
    <row r="66" customFormat="false" ht="15" hidden="false" customHeight="true" outlineLevel="0" collapsed="false">
      <c r="A66" s="15" t="s">
        <v>77</v>
      </c>
    </row>
    <row r="67" customFormat="false" ht="15" hidden="false" customHeight="true" outlineLevel="0" collapsed="false">
      <c r="A67" s="15" t="s">
        <v>78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2026-10-21T17:07:52Z</dcterms:created>
  <dc:creator>openpyxl</dc:creator>
  <dc:description/>
  <dc:language>en-US</dc:language>
  <cp:lastModifiedBy/>
  <dcterms:modified xsi:type="dcterms:W3CDTF">2026-10-26T18:05:45Z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