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23"/>
  <workbookPr/>
  <xr:revisionPtr revIDLastSave="0" documentId="8_{B7C96262-C3BB-4530-81CF-1358B89541BF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2" i="1" l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K11" i="1" a="1"/>
  <c r="K11" i="1" s="1"/>
  <c r="F11" i="1" a="1"/>
  <c r="F11" i="1" s="1"/>
  <c r="J11" i="1" l="1" a="1"/>
  <c r="J11" i="1" s="1"/>
  <c r="G11" i="1" a="1"/>
  <c r="G11" i="1" s="1"/>
  <c r="H11" i="1" s="1" a="1"/>
  <c r="H11" i="1" s="1"/>
  <c r="L11" i="1" l="1" a="1"/>
  <c r="L11" i="1" s="1"/>
  <c r="I11" i="1" a="1"/>
  <c r="I11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<sst xmlns="http://schemas.openxmlformats.org/spreadsheetml/2006/main" count="32" uniqueCount="30">
  <si>
    <t>Baro</t>
  </si>
  <si>
    <t>Humidity</t>
  </si>
  <si>
    <t>Ambient temp</t>
  </si>
  <si>
    <t>VOE</t>
  </si>
  <si>
    <t>C.v</t>
  </si>
  <si>
    <t>mBar</t>
  </si>
  <si>
    <t>%</t>
  </si>
  <si>
    <t>Deg C</t>
  </si>
  <si>
    <t>Cm3</t>
  </si>
  <si>
    <t>Mj/kg</t>
  </si>
  <si>
    <t>Load</t>
  </si>
  <si>
    <t>Dyno Speed</t>
  </si>
  <si>
    <t>Fuel Flow Rate</t>
  </si>
  <si>
    <t>Lambda</t>
  </si>
  <si>
    <t>Torque</t>
  </si>
  <si>
    <t>Power</t>
  </si>
  <si>
    <t>C power</t>
  </si>
  <si>
    <t>B.s.f.c</t>
  </si>
  <si>
    <t>Bmep</t>
  </si>
  <si>
    <t>Fuel flow</t>
  </si>
  <si>
    <t>Bte</t>
  </si>
  <si>
    <t>Newtons</t>
  </si>
  <si>
    <t>rpm</t>
  </si>
  <si>
    <t>l/min</t>
  </si>
  <si>
    <t>Nm</t>
  </si>
  <si>
    <t>Kw</t>
  </si>
  <si>
    <t>kg/kwh</t>
  </si>
  <si>
    <t>kpa</t>
  </si>
  <si>
    <t>kg/s</t>
  </si>
  <si>
    <t>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</si>
</sst>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B.s.f.c vs rpm</a:t>
            </a:r>
          </a:p>
        </c:rich>
      </c:tx>
      <c:layout>
        <c:manualLayout>
          <c:xMode val="edge"/>
          <c:yMode val="edge"/>
          <c:x val="0.4302580561537262"/>
          <c:y val="9.4571761502564425E-2"/>
        </c:manualLayout>
      </c:layout>
      <c:overlay val="0"/>
      <c:spPr>
        <a:solidFill>
          <a:srgbClr val="FFFFFF"/>
        </a:solidFill>
        <a:ln>
          <a:solidFill>
            <a:srgbClr val="FFFFFF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{"sfc vs rpm"}</c:f>
              <c:strCache>
                <c:ptCount val="1"/>
                <c:pt idx="0">
                  <c:v>sfc vs rpm</c:v>
                </c:pt>
              </c:strCache>
            </c:strRef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Sheet1!C11:C101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Sheet1!$I$11:$I$101</c:f>
              <c:numCache>
                <c:formatCode>General</c:formatCode>
                <c:ptCount val="91"/>
                <c:pt idx="0">
                  <c:v>0.36033761428507094</c:v>
                </c:pt>
                <c:pt idx="1">
                  <c:v>0.34157226366117077</c:v>
                </c:pt>
                <c:pt idx="2">
                  <c:v>0.32311246744859956</c:v>
                </c:pt>
                <c:pt idx="3">
                  <c:v>0.30752187807366732</c:v>
                </c:pt>
                <c:pt idx="4">
                  <c:v>0.30673780010927887</c:v>
                </c:pt>
                <c:pt idx="5">
                  <c:v>0.30753863848863894</c:v>
                </c:pt>
                <c:pt idx="6">
                  <c:v>0.2905518494590193</c:v>
                </c:pt>
                <c:pt idx="7">
                  <c:v>0.27609311548222365</c:v>
                </c:pt>
                <c:pt idx="8">
                  <c:v>0.27323746129992915</c:v>
                </c:pt>
                <c:pt idx="9">
                  <c:v>0.26410525207171076</c:v>
                </c:pt>
                <c:pt idx="10">
                  <c:v>0.26446227487272944</c:v>
                </c:pt>
                <c:pt idx="11">
                  <c:v>0.26723269678622097</c:v>
                </c:pt>
                <c:pt idx="12">
                  <c:v>0.26484574385514703</c:v>
                </c:pt>
                <c:pt idx="13">
                  <c:v>0.26378221962348941</c:v>
                </c:pt>
                <c:pt idx="14">
                  <c:v>0.2596479485804466</c:v>
                </c:pt>
                <c:pt idx="15">
                  <c:v>0.25934447214990325</c:v>
                </c:pt>
                <c:pt idx="16">
                  <c:v>0.26581593273742987</c:v>
                </c:pt>
                <c:pt idx="17">
                  <c:v>0.269319808464001</c:v>
                </c:pt>
                <c:pt idx="18">
                  <c:v>0.26927008250072881</c:v>
                </c:pt>
                <c:pt idx="19">
                  <c:v>0.26757179985008422</c:v>
                </c:pt>
                <c:pt idx="20">
                  <c:v>0.26901394340442986</c:v>
                </c:pt>
                <c:pt idx="21">
                  <c:v>0.26576379367341574</c:v>
                </c:pt>
                <c:pt idx="22">
                  <c:v>0.26358468161880877</c:v>
                </c:pt>
                <c:pt idx="23">
                  <c:v>0.26212710642594089</c:v>
                </c:pt>
                <c:pt idx="24">
                  <c:v>0.26183756179097922</c:v>
                </c:pt>
                <c:pt idx="25">
                  <c:v>0.26039339021928321</c:v>
                </c:pt>
                <c:pt idx="26">
                  <c:v>0.26046977079028666</c:v>
                </c:pt>
                <c:pt idx="27">
                  <c:v>0.26320898783040975</c:v>
                </c:pt>
                <c:pt idx="28">
                  <c:v>0.26462246919305182</c:v>
                </c:pt>
                <c:pt idx="29">
                  <c:v>0.26279703166667839</c:v>
                </c:pt>
                <c:pt idx="30">
                  <c:v>0.26431492601658235</c:v>
                </c:pt>
                <c:pt idx="31">
                  <c:v>0.2644193559526879</c:v>
                </c:pt>
                <c:pt idx="32">
                  <c:v>0.26819240449962961</c:v>
                </c:pt>
                <c:pt idx="33">
                  <c:v>0.26912570239440969</c:v>
                </c:pt>
                <c:pt idx="34">
                  <c:v>0.27108817165324373</c:v>
                </c:pt>
                <c:pt idx="35">
                  <c:v>0.27403286267916371</c:v>
                </c:pt>
                <c:pt idx="36">
                  <c:v>0.27215131924796349</c:v>
                </c:pt>
                <c:pt idx="37">
                  <c:v>0.27256712144209189</c:v>
                </c:pt>
                <c:pt idx="38">
                  <c:v>0.27684186522655568</c:v>
                </c:pt>
                <c:pt idx="39">
                  <c:v>0.28044566938367121</c:v>
                </c:pt>
                <c:pt idx="40">
                  <c:v>0.28530905508641041</c:v>
                </c:pt>
                <c:pt idx="41">
                  <c:v>0.29197965320711361</c:v>
                </c:pt>
                <c:pt idx="42">
                  <c:v>0.29284459680033514</c:v>
                </c:pt>
                <c:pt idx="43">
                  <c:v>0.29709811500153888</c:v>
                </c:pt>
                <c:pt idx="44">
                  <c:v>0.29565172673373219</c:v>
                </c:pt>
                <c:pt idx="45">
                  <c:v>0.29731346466341468</c:v>
                </c:pt>
                <c:pt idx="46">
                  <c:v>0.29409498290288705</c:v>
                </c:pt>
                <c:pt idx="47">
                  <c:v>0.2922430218533893</c:v>
                </c:pt>
                <c:pt idx="48">
                  <c:v>0.29332286718360345</c:v>
                </c:pt>
                <c:pt idx="49">
                  <c:v>0.29007633706690589</c:v>
                </c:pt>
                <c:pt idx="50">
                  <c:v>0.29319078624891537</c:v>
                </c:pt>
                <c:pt idx="51">
                  <c:v>0.29140837699670763</c:v>
                </c:pt>
                <c:pt idx="52">
                  <c:v>0.29893479925537342</c:v>
                </c:pt>
                <c:pt idx="53">
                  <c:v>0.29796758855354999</c:v>
                </c:pt>
                <c:pt idx="54">
                  <c:v>0.3021864684004405</c:v>
                </c:pt>
                <c:pt idx="55">
                  <c:v>0.29900608299406534</c:v>
                </c:pt>
                <c:pt idx="56">
                  <c:v>0.30037278360291164</c:v>
                </c:pt>
                <c:pt idx="57">
                  <c:v>0.30342710975357018</c:v>
                </c:pt>
                <c:pt idx="58">
                  <c:v>0.30316227873370377</c:v>
                </c:pt>
                <c:pt idx="59">
                  <c:v>0.30932871103784293</c:v>
                </c:pt>
                <c:pt idx="60">
                  <c:v>0.31031966960923602</c:v>
                </c:pt>
                <c:pt idx="61">
                  <c:v>0.31254279978108257</c:v>
                </c:pt>
                <c:pt idx="62">
                  <c:v>0.31413898156881565</c:v>
                </c:pt>
                <c:pt idx="63">
                  <c:v>0.31730296587059409</c:v>
                </c:pt>
                <c:pt idx="64">
                  <c:v>0.31705333662954027</c:v>
                </c:pt>
                <c:pt idx="65">
                  <c:v>0.31817570197171591</c:v>
                </c:pt>
                <c:pt idx="66">
                  <c:v>0.3216181694326381</c:v>
                </c:pt>
                <c:pt idx="67">
                  <c:v>0.32303066695767757</c:v>
                </c:pt>
                <c:pt idx="68">
                  <c:v>0.3230577039106623</c:v>
                </c:pt>
                <c:pt idx="69">
                  <c:v>0.31983080382313023</c:v>
                </c:pt>
                <c:pt idx="70">
                  <c:v>0.32284391492923825</c:v>
                </c:pt>
                <c:pt idx="71">
                  <c:v>0.32264765842345883</c:v>
                </c:pt>
                <c:pt idx="72">
                  <c:v>0.32397388592728638</c:v>
                </c:pt>
                <c:pt idx="73">
                  <c:v>0.32492840345631196</c:v>
                </c:pt>
                <c:pt idx="74">
                  <c:v>0.32480406608674234</c:v>
                </c:pt>
                <c:pt idx="75">
                  <c:v>0.32949586609727438</c:v>
                </c:pt>
                <c:pt idx="76">
                  <c:v>0.33056332247937154</c:v>
                </c:pt>
                <c:pt idx="77">
                  <c:v>0.3340424100938586</c:v>
                </c:pt>
                <c:pt idx="78">
                  <c:v>0.33782587439613965</c:v>
                </c:pt>
                <c:pt idx="79">
                  <c:v>0.33942693402344115</c:v>
                </c:pt>
                <c:pt idx="80">
                  <c:v>0.34037621033473603</c:v>
                </c:pt>
                <c:pt idx="81">
                  <c:v>0.34428422865790209</c:v>
                </c:pt>
                <c:pt idx="82">
                  <c:v>0.34680688378930019</c:v>
                </c:pt>
                <c:pt idx="83">
                  <c:v>0.35097469917448776</c:v>
                </c:pt>
                <c:pt idx="84">
                  <c:v>0.3544589622545643</c:v>
                </c:pt>
                <c:pt idx="85">
                  <c:v>0.3548379610653532</c:v>
                </c:pt>
                <c:pt idx="86">
                  <c:v>0.35768672933787216</c:v>
                </c:pt>
                <c:pt idx="87">
                  <c:v>0.35728902007535573</c:v>
                </c:pt>
                <c:pt idx="88">
                  <c:v>0.36640957887946235</c:v>
                </c:pt>
                <c:pt idx="89">
                  <c:v>0.3713547589445082</c:v>
                </c:pt>
                <c:pt idx="90">
                  <c:v>0.37450206112421336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409-4468-8A9C-FB72FAEB3E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63552008"/>
        <c:axId val="2043819016"/>
      </c:lineChart>
      <c:catAx>
        <c:axId val="26355200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layout>
            <c:manualLayout>
              <c:xMode val="edge"/>
              <c:yMode val="edge"/>
              <c:x val="0.48047796169709006"/>
              <c:y val="0.86522487028864503"/>
            </c:manualLayout>
          </c:layout>
          <c:overlay val="0"/>
          <c:spPr>
            <a:noFill/>
            <a:ln>
              <a:solidFill>
                <a:srgbClr val="FFFFFF"/>
              </a:solidFill>
              <a:prstDash val="solid"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43819016"/>
        <c:crosses val="autoZero"/>
        <c:auto val="1"/>
        <c:lblAlgn val="ctr"/>
        <c:lblOffset val="100"/>
        <c:noMultiLvlLbl val="0"/>
      </c:catAx>
      <c:valAx>
        <c:axId val="20438190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B.s.f.c</a:t>
                </a:r>
              </a:p>
            </c:rich>
          </c:tx>
          <c:overlay val="0"/>
          <c:spPr>
            <a:noFill/>
            <a:ln>
              <a:solidFill>
                <a:srgbClr val="FFFFFF"/>
              </a:solidFill>
              <a:prstDash val="solid"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6355200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69148699419998128"/>
          <c:y val="0.10478379266559321"/>
          <c:w val="0.19192314552913897"/>
          <c:h val="8.5878463665324284E-2"/>
        </c:manualLayout>
      </c:layout>
      <c:overlay val="0"/>
      <c:spPr>
        <a:solidFill>
          <a:srgbClr val="FFFFFF"/>
        </a:solidFill>
        <a:ln>
          <a:solidFill>
            <a:srgbClr val="FFFFFF"/>
          </a:solidFill>
          <a:prstDash val="solid"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Torque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Torque vs rpm</c:v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Sheet1!C11:C101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Sheet1!$F$11:$F$101</c:f>
              <c:numCache>
                <c:formatCode>General</c:formatCode>
                <c:ptCount val="91"/>
                <c:pt idx="0">
                  <c:v>83.432467650000007</c:v>
                </c:pt>
                <c:pt idx="1">
                  <c:v>83.824851096000003</c:v>
                </c:pt>
                <c:pt idx="2">
                  <c:v>84.585960774</c:v>
                </c:pt>
                <c:pt idx="3">
                  <c:v>85.010159094000002</c:v>
                </c:pt>
                <c:pt idx="4">
                  <c:v>86.317016226000007</c:v>
                </c:pt>
                <c:pt idx="5">
                  <c:v>87.70300266000001</c:v>
                </c:pt>
                <c:pt idx="6">
                  <c:v>89.316587807999994</c:v>
                </c:pt>
                <c:pt idx="7">
                  <c:v>91.200191501999996</c:v>
                </c:pt>
                <c:pt idx="8">
                  <c:v>93.215949288000004</c:v>
                </c:pt>
                <c:pt idx="9">
                  <c:v>94.451834778000006</c:v>
                </c:pt>
                <c:pt idx="10">
                  <c:v>95.432385510000003</c:v>
                </c:pt>
                <c:pt idx="11">
                  <c:v>96.087445607999996</c:v>
                </c:pt>
                <c:pt idx="12">
                  <c:v>96.644613786000008</c:v>
                </c:pt>
                <c:pt idx="13">
                  <c:v>96.890159351999998</c:v>
                </c:pt>
                <c:pt idx="14">
                  <c:v>96.795530495999998</c:v>
                </c:pt>
                <c:pt idx="15">
                  <c:v>96.962762526000006</c:v>
                </c:pt>
                <c:pt idx="16">
                  <c:v>97.552561343999997</c:v>
                </c:pt>
                <c:pt idx="17">
                  <c:v>97.838079444000002</c:v>
                </c:pt>
                <c:pt idx="18">
                  <c:v>98.035494815999996</c:v>
                </c:pt>
                <c:pt idx="19">
                  <c:v>98.665266167999988</c:v>
                </c:pt>
                <c:pt idx="20">
                  <c:v>99.651527262000002</c:v>
                </c:pt>
                <c:pt idx="21">
                  <c:v>100.21277427</c:v>
                </c:pt>
                <c:pt idx="22">
                  <c:v>100.98856773600001</c:v>
                </c:pt>
                <c:pt idx="23">
                  <c:v>101.802702204</c:v>
                </c:pt>
                <c:pt idx="24">
                  <c:v>102.082509942</c:v>
                </c:pt>
                <c:pt idx="25">
                  <c:v>102.809357448</c:v>
                </c:pt>
                <c:pt idx="26">
                  <c:v>103.32492155999999</c:v>
                </c:pt>
                <c:pt idx="27">
                  <c:v>103.457075652</c:v>
                </c:pt>
                <c:pt idx="28">
                  <c:v>103.34939453999999</c:v>
                </c:pt>
                <c:pt idx="29">
                  <c:v>103.236818832</c:v>
                </c:pt>
                <c:pt idx="30">
                  <c:v>103.143821508</c:v>
                </c:pt>
                <c:pt idx="31">
                  <c:v>102.98148407400001</c:v>
                </c:pt>
                <c:pt idx="32">
                  <c:v>102.917854326</c:v>
                </c:pt>
                <c:pt idx="33">
                  <c:v>102.66170380199999</c:v>
                </c:pt>
                <c:pt idx="34">
                  <c:v>101.898146826</c:v>
                </c:pt>
                <c:pt idx="35">
                  <c:v>101.095433082</c:v>
                </c:pt>
                <c:pt idx="36">
                  <c:v>100.901280774</c:v>
                </c:pt>
                <c:pt idx="37">
                  <c:v>100.656550974</c:v>
                </c:pt>
                <c:pt idx="38">
                  <c:v>99.946834554000006</c:v>
                </c:pt>
                <c:pt idx="39">
                  <c:v>99.390482141999996</c:v>
                </c:pt>
                <c:pt idx="40">
                  <c:v>99.286064093999997</c:v>
                </c:pt>
                <c:pt idx="41">
                  <c:v>98.808025217999997</c:v>
                </c:pt>
                <c:pt idx="42">
                  <c:v>98.808840984</c:v>
                </c:pt>
                <c:pt idx="43">
                  <c:v>98.586136866000004</c:v>
                </c:pt>
                <c:pt idx="44">
                  <c:v>98.378116536000007</c:v>
                </c:pt>
                <c:pt idx="45">
                  <c:v>98.577163440000007</c:v>
                </c:pt>
                <c:pt idx="46">
                  <c:v>99.22406587799999</c:v>
                </c:pt>
                <c:pt idx="47">
                  <c:v>99.671105646000001</c:v>
                </c:pt>
                <c:pt idx="48">
                  <c:v>100.284561678</c:v>
                </c:pt>
                <c:pt idx="49">
                  <c:v>100.72670685</c:v>
                </c:pt>
                <c:pt idx="50">
                  <c:v>100.688365848</c:v>
                </c:pt>
                <c:pt idx="51">
                  <c:v>101.32221602999999</c:v>
                </c:pt>
                <c:pt idx="52">
                  <c:v>101.208824556</c:v>
                </c:pt>
                <c:pt idx="53">
                  <c:v>101.12806372199999</c:v>
                </c:pt>
                <c:pt idx="54">
                  <c:v>101.00406728999999</c:v>
                </c:pt>
                <c:pt idx="55">
                  <c:v>100.964910522</c:v>
                </c:pt>
                <c:pt idx="56">
                  <c:v>100.75444289399999</c:v>
                </c:pt>
                <c:pt idx="57">
                  <c:v>100.07164675199999</c:v>
                </c:pt>
                <c:pt idx="58">
                  <c:v>99.651527262000002</c:v>
                </c:pt>
                <c:pt idx="59">
                  <c:v>98.857786943999997</c:v>
                </c:pt>
                <c:pt idx="60">
                  <c:v>97.895183064000008</c:v>
                </c:pt>
                <c:pt idx="61">
                  <c:v>96.859160243999995</c:v>
                </c:pt>
                <c:pt idx="62">
                  <c:v>95.805190571999987</c:v>
                </c:pt>
                <c:pt idx="63">
                  <c:v>95.036738999999997</c:v>
                </c:pt>
                <c:pt idx="64">
                  <c:v>94.572568145999995</c:v>
                </c:pt>
                <c:pt idx="65">
                  <c:v>93.840826044000011</c:v>
                </c:pt>
                <c:pt idx="66">
                  <c:v>93.316288506000006</c:v>
                </c:pt>
                <c:pt idx="67">
                  <c:v>93.010376256000001</c:v>
                </c:pt>
                <c:pt idx="68">
                  <c:v>92.89209018599999</c:v>
                </c:pt>
                <c:pt idx="69">
                  <c:v>92.98508751</c:v>
                </c:pt>
                <c:pt idx="70">
                  <c:v>92.431182395999997</c:v>
                </c:pt>
                <c:pt idx="71">
                  <c:v>92.241924683999997</c:v>
                </c:pt>
                <c:pt idx="72">
                  <c:v>91.524866369999998</c:v>
                </c:pt>
                <c:pt idx="73">
                  <c:v>90.599787726000002</c:v>
                </c:pt>
                <c:pt idx="74">
                  <c:v>89.712234318</c:v>
                </c:pt>
                <c:pt idx="75">
                  <c:v>88.636238964</c:v>
                </c:pt>
                <c:pt idx="76">
                  <c:v>87.348960215999995</c:v>
                </c:pt>
                <c:pt idx="77">
                  <c:v>85.85121384</c:v>
                </c:pt>
                <c:pt idx="78">
                  <c:v>84.53946211200001</c:v>
                </c:pt>
                <c:pt idx="79">
                  <c:v>83.48141360999999</c:v>
                </c:pt>
                <c:pt idx="80">
                  <c:v>82.478837196000001</c:v>
                </c:pt>
                <c:pt idx="81">
                  <c:v>81.017718713400001</c:v>
                </c:pt>
                <c:pt idx="82">
                  <c:v>79.603669929000006</c:v>
                </c:pt>
                <c:pt idx="83">
                  <c:v>78.190029027600005</c:v>
                </c:pt>
                <c:pt idx="84">
                  <c:v>77.337308827799987</c:v>
                </c:pt>
                <c:pt idx="85">
                  <c:v>75.945856761599998</c:v>
                </c:pt>
                <c:pt idx="86">
                  <c:v>74.878019067600007</c:v>
                </c:pt>
                <c:pt idx="87">
                  <c:v>73.903341850800004</c:v>
                </c:pt>
                <c:pt idx="88">
                  <c:v>73.123143248399998</c:v>
                </c:pt>
                <c:pt idx="89">
                  <c:v>72.542481009599996</c:v>
                </c:pt>
                <c:pt idx="90">
                  <c:v>72.315534908399997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63C-4C9A-9105-6F9C382222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302880264"/>
        <c:axId val="302882312"/>
      </c:lineChart>
      <c:catAx>
        <c:axId val="30288026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882312"/>
        <c:crosses val="autoZero"/>
        <c:auto val="1"/>
        <c:lblAlgn val="ctr"/>
        <c:lblOffset val="100"/>
        <c:noMultiLvlLbl val="0"/>
      </c:catAx>
      <c:valAx>
        <c:axId val="302882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Torque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028802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6237542924855963"/>
          <c:y val="4.4559673699806956E-2"/>
          <c:w val="0.23818836122047243"/>
          <c:h val="7.550388416213074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Brake Power vs rpm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Brake Power vs rpm</c:v>
          </c:tx>
          <c:spPr>
            <a:ln w="28575" cap="rnd">
              <a:solidFill>
                <a:srgbClr val="FF0000"/>
              </a:solidFill>
              <a:prstDash val="solid"/>
              <a:round/>
            </a:ln>
            <a:effectLst/>
          </c:spPr>
          <c:marker>
            <c:symbol val="none"/>
          </c:marker>
          <c:cat>
            <c:numRef>
              <c:f>Sheet1!C11:C101</c:f>
              <c:numCache>
                <c:formatCode>General</c:formatCode>
                <c:ptCount val="91"/>
                <c:pt idx="0">
                  <c:v>1000</c:v>
                </c:pt>
                <c:pt idx="1">
                  <c:v>1050</c:v>
                </c:pt>
                <c:pt idx="2">
                  <c:v>1100</c:v>
                </c:pt>
                <c:pt idx="3">
                  <c:v>1150</c:v>
                </c:pt>
                <c:pt idx="4">
                  <c:v>1200</c:v>
                </c:pt>
                <c:pt idx="5">
                  <c:v>1250</c:v>
                </c:pt>
                <c:pt idx="6">
                  <c:v>1300</c:v>
                </c:pt>
                <c:pt idx="7">
                  <c:v>1350</c:v>
                </c:pt>
                <c:pt idx="8">
                  <c:v>1400</c:v>
                </c:pt>
                <c:pt idx="9">
                  <c:v>1450</c:v>
                </c:pt>
                <c:pt idx="10">
                  <c:v>1500</c:v>
                </c:pt>
                <c:pt idx="11">
                  <c:v>1550</c:v>
                </c:pt>
                <c:pt idx="12">
                  <c:v>1600</c:v>
                </c:pt>
                <c:pt idx="13">
                  <c:v>1650</c:v>
                </c:pt>
                <c:pt idx="14">
                  <c:v>1700</c:v>
                </c:pt>
                <c:pt idx="15">
                  <c:v>1750</c:v>
                </c:pt>
                <c:pt idx="16">
                  <c:v>1800</c:v>
                </c:pt>
                <c:pt idx="17">
                  <c:v>1850</c:v>
                </c:pt>
                <c:pt idx="18">
                  <c:v>1900</c:v>
                </c:pt>
                <c:pt idx="19">
                  <c:v>1950</c:v>
                </c:pt>
                <c:pt idx="20">
                  <c:v>2000</c:v>
                </c:pt>
                <c:pt idx="21">
                  <c:v>2050</c:v>
                </c:pt>
                <c:pt idx="22">
                  <c:v>2100</c:v>
                </c:pt>
                <c:pt idx="23">
                  <c:v>2150</c:v>
                </c:pt>
                <c:pt idx="24">
                  <c:v>2200</c:v>
                </c:pt>
                <c:pt idx="25">
                  <c:v>2250</c:v>
                </c:pt>
                <c:pt idx="26">
                  <c:v>2300</c:v>
                </c:pt>
                <c:pt idx="27">
                  <c:v>2350</c:v>
                </c:pt>
                <c:pt idx="28">
                  <c:v>2400</c:v>
                </c:pt>
                <c:pt idx="29">
                  <c:v>2450</c:v>
                </c:pt>
                <c:pt idx="30">
                  <c:v>2500</c:v>
                </c:pt>
                <c:pt idx="31">
                  <c:v>2550</c:v>
                </c:pt>
                <c:pt idx="32">
                  <c:v>2600</c:v>
                </c:pt>
                <c:pt idx="33">
                  <c:v>2650</c:v>
                </c:pt>
                <c:pt idx="34">
                  <c:v>2700</c:v>
                </c:pt>
                <c:pt idx="35">
                  <c:v>2750</c:v>
                </c:pt>
                <c:pt idx="36">
                  <c:v>2800</c:v>
                </c:pt>
                <c:pt idx="37">
                  <c:v>2850</c:v>
                </c:pt>
                <c:pt idx="38">
                  <c:v>2900</c:v>
                </c:pt>
                <c:pt idx="39">
                  <c:v>2950</c:v>
                </c:pt>
                <c:pt idx="40">
                  <c:v>3000</c:v>
                </c:pt>
                <c:pt idx="41">
                  <c:v>3050</c:v>
                </c:pt>
                <c:pt idx="42">
                  <c:v>3100</c:v>
                </c:pt>
                <c:pt idx="43">
                  <c:v>3150</c:v>
                </c:pt>
                <c:pt idx="44">
                  <c:v>3200</c:v>
                </c:pt>
                <c:pt idx="45">
                  <c:v>3250</c:v>
                </c:pt>
                <c:pt idx="46">
                  <c:v>3300</c:v>
                </c:pt>
                <c:pt idx="47">
                  <c:v>3350</c:v>
                </c:pt>
                <c:pt idx="48">
                  <c:v>3400</c:v>
                </c:pt>
                <c:pt idx="49">
                  <c:v>3450</c:v>
                </c:pt>
                <c:pt idx="50">
                  <c:v>3500</c:v>
                </c:pt>
                <c:pt idx="51">
                  <c:v>3550</c:v>
                </c:pt>
                <c:pt idx="52">
                  <c:v>3600</c:v>
                </c:pt>
                <c:pt idx="53">
                  <c:v>3650</c:v>
                </c:pt>
                <c:pt idx="54">
                  <c:v>3700</c:v>
                </c:pt>
                <c:pt idx="55">
                  <c:v>3750</c:v>
                </c:pt>
                <c:pt idx="56">
                  <c:v>3800</c:v>
                </c:pt>
                <c:pt idx="57">
                  <c:v>3850</c:v>
                </c:pt>
                <c:pt idx="58">
                  <c:v>3900</c:v>
                </c:pt>
                <c:pt idx="59">
                  <c:v>3950</c:v>
                </c:pt>
                <c:pt idx="60">
                  <c:v>4000</c:v>
                </c:pt>
                <c:pt idx="61">
                  <c:v>4050</c:v>
                </c:pt>
                <c:pt idx="62">
                  <c:v>4100</c:v>
                </c:pt>
                <c:pt idx="63">
                  <c:v>4150</c:v>
                </c:pt>
                <c:pt idx="64">
                  <c:v>4200</c:v>
                </c:pt>
                <c:pt idx="65">
                  <c:v>4250</c:v>
                </c:pt>
                <c:pt idx="66">
                  <c:v>4300</c:v>
                </c:pt>
                <c:pt idx="67">
                  <c:v>4350</c:v>
                </c:pt>
                <c:pt idx="68">
                  <c:v>4400</c:v>
                </c:pt>
                <c:pt idx="69">
                  <c:v>4450</c:v>
                </c:pt>
                <c:pt idx="70">
                  <c:v>4500</c:v>
                </c:pt>
                <c:pt idx="71">
                  <c:v>4550</c:v>
                </c:pt>
                <c:pt idx="72">
                  <c:v>4600</c:v>
                </c:pt>
                <c:pt idx="73">
                  <c:v>4650</c:v>
                </c:pt>
                <c:pt idx="74">
                  <c:v>4700</c:v>
                </c:pt>
                <c:pt idx="75">
                  <c:v>4750</c:v>
                </c:pt>
                <c:pt idx="76">
                  <c:v>4800</c:v>
                </c:pt>
                <c:pt idx="77">
                  <c:v>4850</c:v>
                </c:pt>
                <c:pt idx="78">
                  <c:v>4900</c:v>
                </c:pt>
                <c:pt idx="79">
                  <c:v>4950</c:v>
                </c:pt>
                <c:pt idx="80">
                  <c:v>5000</c:v>
                </c:pt>
                <c:pt idx="81">
                  <c:v>5050</c:v>
                </c:pt>
                <c:pt idx="82">
                  <c:v>5100</c:v>
                </c:pt>
                <c:pt idx="83">
                  <c:v>5150</c:v>
                </c:pt>
                <c:pt idx="84">
                  <c:v>5200</c:v>
                </c:pt>
                <c:pt idx="85">
                  <c:v>5250</c:v>
                </c:pt>
                <c:pt idx="86">
                  <c:v>5300</c:v>
                </c:pt>
                <c:pt idx="87">
                  <c:v>5350</c:v>
                </c:pt>
                <c:pt idx="88">
                  <c:v>5400</c:v>
                </c:pt>
                <c:pt idx="89">
                  <c:v>5450</c:v>
                </c:pt>
                <c:pt idx="90">
                  <c:v>5500</c:v>
                </c:pt>
              </c:numCache>
            </c:numRef>
          </c:cat>
          <c:val>
            <c:numRef>
              <c:f>Sheet1!$H$11:$H$101</c:f>
              <c:numCache>
                <c:formatCode>General</c:formatCode>
                <c:ptCount val="91"/>
                <c:pt idx="0">
                  <c:v>8.7917549387273422</c:v>
                </c:pt>
                <c:pt idx="1">
                  <c:v>9.2747577512398944</c:v>
                </c:pt>
                <c:pt idx="2">
                  <c:v>9.8046355964396916</c:v>
                </c:pt>
                <c:pt idx="3">
                  <c:v>10.301706076473366</c:v>
                </c:pt>
                <c:pt idx="4">
                  <c:v>10.914859527607085</c:v>
                </c:pt>
                <c:pt idx="5">
                  <c:v>11.552206959943494</c:v>
                </c:pt>
                <c:pt idx="6">
                  <c:v>12.23533770863645</c:v>
                </c:pt>
                <c:pt idx="7">
                  <c:v>12.97388380635166</c:v>
                </c:pt>
                <c:pt idx="8">
                  <c:v>13.751774672929793</c:v>
                </c:pt>
                <c:pt idx="9">
                  <c:v>14.431746321217</c:v>
                </c:pt>
                <c:pt idx="10">
                  <c:v>15.084382080278928</c:v>
                </c:pt>
                <c:pt idx="11">
                  <c:v>15.69418731479213</c:v>
                </c:pt>
                <c:pt idx="12">
                  <c:v>16.29439060331017</c:v>
                </c:pt>
                <c:pt idx="13">
                  <c:v>16.84628329514705</c:v>
                </c:pt>
                <c:pt idx="14">
                  <c:v>17.339825038537018</c:v>
                </c:pt>
                <c:pt idx="15">
                  <c:v>17.880658729905878</c:v>
                </c:pt>
                <c:pt idx="16">
                  <c:v>18.503405530843185</c:v>
                </c:pt>
                <c:pt idx="17">
                  <c:v>19.073049358293343</c:v>
                </c:pt>
                <c:pt idx="18">
                  <c:v>19.628062467673864</c:v>
                </c:pt>
                <c:pt idx="19">
                  <c:v>20.273997495398966</c:v>
                </c:pt>
                <c:pt idx="20">
                  <c:v>21.001699497435659</c:v>
                </c:pt>
                <c:pt idx="21">
                  <c:v>21.647982670919763</c:v>
                </c:pt>
                <c:pt idx="22">
                  <c:v>22.347656790308967</c:v>
                </c:pt>
                <c:pt idx="23">
                  <c:v>23.064192339482879</c:v>
                </c:pt>
                <c:pt idx="24">
                  <c:v>23.665435767182124</c:v>
                </c:pt>
                <c:pt idx="25">
                  <c:v>24.375618730778214</c:v>
                </c:pt>
                <c:pt idx="26">
                  <c:v>25.042253387828616</c:v>
                </c:pt>
                <c:pt idx="27">
                  <c:v>25.61937590195361</c:v>
                </c:pt>
                <c:pt idx="28">
                  <c:v>26.137236271324181</c:v>
                </c:pt>
                <c:pt idx="29">
                  <c:v>26.652698303243856</c:v>
                </c:pt>
                <c:pt idx="30">
                  <c:v>27.17213177567362</c:v>
                </c:pt>
                <c:pt idx="31">
                  <c:v>27.671953037012983</c:v>
                </c:pt>
                <c:pt idx="32">
                  <c:v>28.197107274939416</c:v>
                </c:pt>
                <c:pt idx="33">
                  <c:v>28.667830427779542</c:v>
                </c:pt>
                <c:pt idx="34">
                  <c:v>28.991489935064308</c:v>
                </c:pt>
                <c:pt idx="35">
                  <c:v>29.295756434143968</c:v>
                </c:pt>
                <c:pt idx="36">
                  <c:v>29.771121530437441</c:v>
                </c:pt>
                <c:pt idx="37">
                  <c:v>30.229251262612465</c:v>
                </c:pt>
                <c:pt idx="38">
                  <c:v>30.542707090491447</c:v>
                </c:pt>
                <c:pt idx="39">
                  <c:v>30.896358710199792</c:v>
                </c:pt>
                <c:pt idx="40">
                  <c:v>31.387016431314578</c:v>
                </c:pt>
                <c:pt idx="41">
                  <c:v>31.756493639722216</c:v>
                </c:pt>
                <c:pt idx="42">
                  <c:v>32.277358378050096</c:v>
                </c:pt>
                <c:pt idx="43">
                  <c:v>32.724037983040191</c:v>
                </c:pt>
                <c:pt idx="44">
                  <c:v>33.173322234079109</c:v>
                </c:pt>
                <c:pt idx="45">
                  <c:v>33.759823193218182</c:v>
                </c:pt>
                <c:pt idx="46">
                  <c:v>34.504158825962705</c:v>
                </c:pt>
                <c:pt idx="47">
                  <c:v>35.184757996235277</c:v>
                </c:pt>
                <c:pt idx="48">
                  <c:v>35.92969106429463</c:v>
                </c:pt>
                <c:pt idx="49">
                  <c:v>36.618809060423246</c:v>
                </c:pt>
                <c:pt idx="50">
                  <c:v>37.135375702960985</c:v>
                </c:pt>
                <c:pt idx="51">
                  <c:v>37.902994120600688</c:v>
                </c:pt>
                <c:pt idx="52">
                  <c:v>38.393823765547083</c:v>
                </c:pt>
                <c:pt idx="53">
                  <c:v>38.896008979571015</c:v>
                </c:pt>
                <c:pt idx="54">
                  <c:v>39.38048603893958</c:v>
                </c:pt>
                <c:pt idx="55">
                  <c:v>39.897181624351028</c:v>
                </c:pt>
                <c:pt idx="56">
                  <c:v>40.34486698375602</c:v>
                </c:pt>
                <c:pt idx="57">
                  <c:v>40.59871252112157</c:v>
                </c:pt>
                <c:pt idx="58">
                  <c:v>40.953314019999539</c:v>
                </c:pt>
                <c:pt idx="59">
                  <c:v>41.147974778334884</c:v>
                </c:pt>
                <c:pt idx="60">
                  <c:v>41.263094975977943</c:v>
                </c:pt>
                <c:pt idx="61">
                  <c:v>41.336738549246164</c:v>
                </c:pt>
                <c:pt idx="62">
                  <c:v>41.391711194402028</c:v>
                </c:pt>
                <c:pt idx="63">
                  <c:v>41.560437242739688</c:v>
                </c:pt>
                <c:pt idx="64">
                  <c:v>41.855733615905336</c:v>
                </c:pt>
                <c:pt idx="65">
                  <c:v>42.026307845432761</c:v>
                </c:pt>
                <c:pt idx="66">
                  <c:v>42.283058895552443</c:v>
                </c:pt>
                <c:pt idx="67">
                  <c:v>42.63449699592887</c:v>
                </c:pt>
                <c:pt idx="68">
                  <c:v>43.069704983255086</c:v>
                </c:pt>
                <c:pt idx="69">
                  <c:v>43.602741928860631</c:v>
                </c:pt>
                <c:pt idx="70">
                  <c:v>43.830003743764181</c:v>
                </c:pt>
                <c:pt idx="71">
                  <c:v>44.226262387040165</c:v>
                </c:pt>
                <c:pt idx="72">
                  <c:v>44.364686860057347</c:v>
                </c:pt>
                <c:pt idx="73">
                  <c:v>44.393625939012352</c:v>
                </c:pt>
                <c:pt idx="74">
                  <c:v>44.431401902911873</c:v>
                </c:pt>
                <c:pt idx="75">
                  <c:v>44.365503498257475</c:v>
                </c:pt>
                <c:pt idx="76">
                  <c:v>44.1813988631827</c:v>
                </c:pt>
                <c:pt idx="77">
                  <c:v>43.876165292550262</c:v>
                </c:pt>
                <c:pt idx="78">
                  <c:v>43.651185766511276</c:v>
                </c:pt>
                <c:pt idx="79">
                  <c:v>43.544717635693765</c:v>
                </c:pt>
                <c:pt idx="80">
                  <c:v>43.456327295769583</c:v>
                </c:pt>
                <c:pt idx="81">
                  <c:v>43.113360312385936</c:v>
                </c:pt>
                <c:pt idx="82">
                  <c:v>42.780292703226145</c:v>
                </c:pt>
                <c:pt idx="83">
                  <c:v>42.432545807514295</c:v>
                </c:pt>
                <c:pt idx="84">
                  <c:v>42.377261120604039</c:v>
                </c:pt>
                <c:pt idx="85">
                  <c:v>42.014952276355203</c:v>
                </c:pt>
                <c:pt idx="86">
                  <c:v>41.818716695722358</c:v>
                </c:pt>
                <c:pt idx="87">
                  <c:v>41.663748852008929</c:v>
                </c:pt>
                <c:pt idx="88">
                  <c:v>41.609174210523229</c:v>
                </c:pt>
                <c:pt idx="89">
                  <c:v>41.660971422509341</c:v>
                </c:pt>
                <c:pt idx="90">
                  <c:v>41.911651842135029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4C92-4E1B-82FD-D3BC808306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64192263"/>
        <c:axId val="152334343"/>
      </c:lineChart>
      <c:catAx>
        <c:axId val="764192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2334343"/>
        <c:crosses val="autoZero"/>
        <c:auto val="1"/>
        <c:lblAlgn val="ctr"/>
        <c:lblOffset val="100"/>
        <c:noMultiLvlLbl val="0"/>
      </c:catAx>
      <c:valAx>
        <c:axId val="1523343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Brake Power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2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7641922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68364871773673574"/>
          <c:y val="3.7160918066732856E-2"/>
          <c:w val="0.29473308987061547"/>
          <c:h val="7.525136281041794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581025</xdr:colOff>
      <xdr:row>9</xdr:row>
      <xdr:rowOff>161925</xdr:rowOff>
    </xdr:from>
    <xdr:to>
      <xdr:col>23</xdr:col>
      <xdr:colOff>0</xdr:colOff>
      <xdr:row>22</xdr:row>
      <xdr:rowOff>180975</xdr:rowOff>
    </xdr:to>
    <xdr:graphicFrame macro="">
      <xdr:nvGraphicFramePr>
        <xdr:cNvPr id="8" name="Chart 7" title="SFC VS RPM">
          <a:extLst>
            <a:ext uri="{FF2B5EF4-FFF2-40B4-BE49-F238E27FC236}">
              <a16:creationId xmlns:a16="http://schemas.microsoft.com/office/drawing/2014/main" id="{0ECBBF77-FD66-271C-FF57-F8F9064BC3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600075</xdr:colOff>
      <xdr:row>24</xdr:row>
      <xdr:rowOff>171450</xdr:rowOff>
    </xdr:from>
    <xdr:to>
      <xdr:col>22</xdr:col>
      <xdr:colOff>600075</xdr:colOff>
      <xdr:row>39</xdr:row>
      <xdr:rowOff>152400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962BBA0F-FFAD-9B3F-D49B-7E10D7E9E4E9}"/>
            </a:ext>
            <a:ext uri="{147F2762-F138-4A5C-976F-8EAC2B608ADB}">
              <a16:predDERef xmlns:a16="http://schemas.microsoft.com/office/drawing/2014/main" pred="{0ECBBF77-FD66-271C-FF57-F8F9064BC38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14</xdr:col>
      <xdr:colOff>600075</xdr:colOff>
      <xdr:row>41</xdr:row>
      <xdr:rowOff>171450</xdr:rowOff>
    </xdr:from>
    <xdr:to>
      <xdr:col>22</xdr:col>
      <xdr:colOff>590550</xdr:colOff>
      <xdr:row>56</xdr:row>
      <xdr:rowOff>161925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F02B9636-04A0-E351-0A75-06693A1D2BBF}"/>
            </a:ext>
            <a:ext uri="{147F2762-F138-4A5C-976F-8EAC2B608ADB}">
              <a16:predDERef xmlns:a16="http://schemas.microsoft.com/office/drawing/2014/main" pred="{962BBA0F-FFAD-9B3F-D49B-7E10D7E9E4E9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45F82"/>
      </a:accent1>
      <a:accent2>
        <a:srgbClr val="E87331"/>
      </a:accent2>
      <a:accent3>
        <a:srgbClr val="186C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6:R103"/>
  <sheetViews>
    <sheetView tabSelected="1" topLeftCell="H1" workbookViewId="0">
      <selection activeCell="W59" sqref="W59"/>
    </sheetView>
  </sheetViews>
  <sheetFormatPr defaultRowHeight="15"/>
  <cols>
    <col min="3" max="3" width="14.42578125" customWidth="1"/>
    <col min="4" max="4" width="20.140625" customWidth="1"/>
    <col min="5" max="5" width="14.42578125" customWidth="1"/>
    <col min="6" max="6" width="17.140625" customWidth="1"/>
    <col min="7" max="7" width="14.28515625" customWidth="1"/>
    <col min="8" max="8" width="15.5703125" customWidth="1"/>
    <col min="9" max="9" width="14.85546875" customWidth="1"/>
    <col min="10" max="10" width="14.140625" customWidth="1"/>
    <col min="11" max="11" width="16.140625" customWidth="1"/>
    <col min="12" max="12" width="13.5703125" customWidth="1"/>
    <col min="14" max="14" width="0" hidden="1" customWidth="1"/>
  </cols>
  <sheetData>
    <row r="6" spans="2:18">
      <c r="E6" s="1"/>
      <c r="H6" s="2" t="s">
        <v>0</v>
      </c>
      <c r="I6" s="2" t="s">
        <v>1</v>
      </c>
      <c r="J6" s="2" t="s">
        <v>2</v>
      </c>
      <c r="M6" t="s">
        <v>3</v>
      </c>
      <c r="O6" t="s">
        <v>4</v>
      </c>
    </row>
    <row r="7" spans="2:18">
      <c r="B7" s="1"/>
      <c r="C7" s="1"/>
      <c r="D7" s="1"/>
      <c r="E7" s="1"/>
      <c r="H7" s="2" t="s">
        <v>5</v>
      </c>
      <c r="I7" s="2" t="s">
        <v>6</v>
      </c>
      <c r="J7" s="2" t="s">
        <v>7</v>
      </c>
      <c r="M7" t="s">
        <v>8</v>
      </c>
      <c r="O7" t="s">
        <v>9</v>
      </c>
    </row>
    <row r="8" spans="2:18">
      <c r="B8" s="1"/>
      <c r="C8" s="1"/>
      <c r="D8" s="1"/>
      <c r="E8" s="1"/>
      <c r="H8" s="3">
        <v>1018.9</v>
      </c>
      <c r="I8" s="3">
        <v>46</v>
      </c>
      <c r="J8" s="3">
        <v>27</v>
      </c>
      <c r="M8">
        <v>1590</v>
      </c>
      <c r="O8">
        <v>45.8</v>
      </c>
    </row>
    <row r="9" spans="2:18">
      <c r="B9" s="2" t="s">
        <v>10</v>
      </c>
      <c r="C9" s="2" t="s">
        <v>11</v>
      </c>
      <c r="D9" s="2" t="s">
        <v>12</v>
      </c>
      <c r="E9" s="2" t="s">
        <v>13</v>
      </c>
      <c r="F9" s="2" t="s">
        <v>14</v>
      </c>
      <c r="G9" s="2" t="s">
        <v>15</v>
      </c>
      <c r="H9" s="2" t="s">
        <v>16</v>
      </c>
      <c r="I9" s="2" t="s">
        <v>17</v>
      </c>
      <c r="J9" s="2" t="s">
        <v>18</v>
      </c>
      <c r="K9" s="4" t="s">
        <v>19</v>
      </c>
      <c r="L9" s="4" t="s">
        <v>20</v>
      </c>
      <c r="Q9" s="1"/>
      <c r="R9" s="1"/>
    </row>
    <row r="10" spans="2:18">
      <c r="B10" s="2" t="s">
        <v>21</v>
      </c>
      <c r="C10" s="2" t="s">
        <v>22</v>
      </c>
      <c r="D10" s="2" t="s">
        <v>23</v>
      </c>
      <c r="E10" s="2" t="s">
        <v>13</v>
      </c>
      <c r="F10" s="2" t="s">
        <v>24</v>
      </c>
      <c r="G10" s="4" t="s">
        <v>25</v>
      </c>
      <c r="H10" s="4" t="s">
        <v>25</v>
      </c>
      <c r="I10" s="4" t="s">
        <v>26</v>
      </c>
      <c r="J10" s="4" t="s">
        <v>27</v>
      </c>
      <c r="K10" s="4" t="s">
        <v>28</v>
      </c>
      <c r="L10" s="4" t="s">
        <v>29</v>
      </c>
    </row>
    <row r="11" spans="2:18">
      <c r="B11" s="1">
        <v>102.27500000000001</v>
      </c>
      <c r="C11" s="1">
        <v>1000</v>
      </c>
      <c r="D11" s="1">
        <v>7.0400000000000004E-2</v>
      </c>
      <c r="E11" s="1">
        <v>1.2658</v>
      </c>
      <c r="F11" cm="1">
        <f t="array" ref="F11:F101">0.815766*B11:B101</f>
        <v>83.432467650000007</v>
      </c>
      <c r="G11" cm="1">
        <f t="array" ref="G11:G101">((2*PI())*C11:C101*_xlfn.ANCHORARRAY(F11))/60</f>
        <v>8737.0275813369353</v>
      </c>
      <c r="H11" cm="1">
        <f t="array" ref="H11:H101">(1.01325/1018.9)*SQRT((27+273)/293)*_xlfn.ANCHORARRAY(G11)</f>
        <v>8.7917549387273422</v>
      </c>
      <c r="I11" cm="1">
        <f t="array" ref="I11:I101">(((D11:D101*1000))*0.75*3600)/(60*1000*_xlfn.ANCHORARRAY(H11))</f>
        <v>0.36033761428507094</v>
      </c>
      <c r="J11" cm="1">
        <f t="array" ref="J11:J101">(2*PI()*2*_xlfn.ANCHORARRAY(F11)*C11:C101)/1590</f>
        <v>659.39830802542917</v>
      </c>
      <c r="K11" cm="1">
        <f t="array" ref="K11:K101">(D11:D101*0.75)/60</f>
        <v>8.8000000000000003E-4</v>
      </c>
      <c r="L11" cm="1">
        <f t="array" ref="L11:L101">_xlfn.ANCHORARRAY(H11)/(_xlfn.ANCHORARRAY(K11)*45*10^3)*100</f>
        <v>22.20140136042258</v>
      </c>
    </row>
    <row r="12" spans="2:18">
      <c r="B12" s="1">
        <v>102.756</v>
      </c>
      <c r="C12" s="1">
        <f>C11+50</f>
        <v>1050</v>
      </c>
      <c r="D12" s="1">
        <v>7.0400000000000004E-2</v>
      </c>
      <c r="E12" s="1">
        <v>1.26783</v>
      </c>
      <c r="F12">
        <v>83.824851096000003</v>
      </c>
      <c r="G12">
        <v>9217.0237737008174</v>
      </c>
      <c r="H12">
        <v>9.2747577512398944</v>
      </c>
      <c r="I12">
        <v>0.34157226366117077</v>
      </c>
      <c r="J12">
        <v>695.62443575100508</v>
      </c>
      <c r="K12">
        <v>8.8000000000000003E-4</v>
      </c>
      <c r="L12">
        <v>23.421105432423975</v>
      </c>
    </row>
    <row r="13" spans="2:18">
      <c r="B13" s="1">
        <v>103.68899999999999</v>
      </c>
      <c r="C13" s="1">
        <f t="shared" ref="C13:C76" si="0">C12+50</f>
        <v>1100</v>
      </c>
      <c r="D13" s="1">
        <v>7.0400000000000004E-2</v>
      </c>
      <c r="E13" s="1">
        <v>1.2734399999999999</v>
      </c>
      <c r="F13">
        <v>84.585960774</v>
      </c>
      <c r="G13">
        <v>9743.6032086958694</v>
      </c>
      <c r="H13">
        <v>9.8046355964396916</v>
      </c>
      <c r="I13">
        <v>0.32311246744859956</v>
      </c>
      <c r="J13">
        <v>735.36627990157513</v>
      </c>
      <c r="K13">
        <v>8.8000000000000003E-4</v>
      </c>
      <c r="L13">
        <v>24.759180799090132</v>
      </c>
    </row>
    <row r="14" spans="2:18">
      <c r="B14" s="1">
        <v>104.209</v>
      </c>
      <c r="C14" s="1">
        <f t="shared" si="0"/>
        <v>1150</v>
      </c>
      <c r="D14" s="1">
        <v>7.0400000000000004E-2</v>
      </c>
      <c r="E14" s="1">
        <v>1.2847599999999999</v>
      </c>
      <c r="F14">
        <v>85.010159094000002</v>
      </c>
      <c r="G14">
        <v>10237.579499458048</v>
      </c>
      <c r="H14">
        <v>10.301706076473366</v>
      </c>
      <c r="I14">
        <v>0.30752187807366732</v>
      </c>
      <c r="J14">
        <v>772.6475093930602</v>
      </c>
      <c r="K14">
        <v>8.8000000000000003E-4</v>
      </c>
      <c r="L14">
        <v>26.01440928402365</v>
      </c>
    </row>
    <row r="15" spans="2:18">
      <c r="B15" s="1">
        <v>105.81100000000001</v>
      </c>
      <c r="C15" s="1">
        <f t="shared" si="0"/>
        <v>1200</v>
      </c>
      <c r="D15" s="1">
        <v>7.4399999999999994E-2</v>
      </c>
      <c r="E15" s="1">
        <v>1.2918099999999999</v>
      </c>
      <c r="F15">
        <v>86.317016226000007</v>
      </c>
      <c r="G15">
        <v>10846.916162215703</v>
      </c>
      <c r="H15">
        <v>10.914859527607085</v>
      </c>
      <c r="I15">
        <v>0.30673780010927887</v>
      </c>
      <c r="J15">
        <v>818.63518205401533</v>
      </c>
      <c r="K15">
        <v>9.2999999999999995E-4</v>
      </c>
      <c r="L15">
        <v>26.08090687600259</v>
      </c>
    </row>
    <row r="16" spans="2:18">
      <c r="B16" s="1">
        <v>107.51</v>
      </c>
      <c r="C16" s="1">
        <f t="shared" si="0"/>
        <v>1250</v>
      </c>
      <c r="D16" s="1">
        <v>7.8950000000000006E-2</v>
      </c>
      <c r="E16" s="1">
        <v>1.2972900000000001</v>
      </c>
      <c r="F16">
        <v>87.70300266000001</v>
      </c>
      <c r="G16">
        <v>11480.296202267587</v>
      </c>
      <c r="H16">
        <v>11.552206959943494</v>
      </c>
      <c r="I16">
        <v>0.30753863848863894</v>
      </c>
      <c r="J16">
        <v>866.43744922774249</v>
      </c>
      <c r="K16">
        <v>9.8687500000000012E-4</v>
      </c>
      <c r="L16">
        <v>26.012991536006737</v>
      </c>
    </row>
    <row r="17" spans="2:12">
      <c r="B17" s="1">
        <v>109.488</v>
      </c>
      <c r="C17" s="1">
        <f t="shared" si="0"/>
        <v>1300</v>
      </c>
      <c r="D17" s="1">
        <v>7.9000000000000001E-2</v>
      </c>
      <c r="E17" s="1">
        <v>1.29895</v>
      </c>
      <c r="F17">
        <v>89.316587807999994</v>
      </c>
      <c r="G17">
        <v>12159.174564390552</v>
      </c>
      <c r="H17">
        <v>12.23533770863645</v>
      </c>
      <c r="I17">
        <v>0.2905518494590193</v>
      </c>
      <c r="J17">
        <v>917.67355202947567</v>
      </c>
      <c r="K17">
        <v>9.8749999999999988E-4</v>
      </c>
      <c r="L17">
        <v>27.533812002557411</v>
      </c>
    </row>
    <row r="18" spans="2:12">
      <c r="B18" s="1">
        <v>111.797</v>
      </c>
      <c r="C18" s="1">
        <f t="shared" si="0"/>
        <v>1350</v>
      </c>
      <c r="D18" s="1">
        <v>7.9600000000000004E-2</v>
      </c>
      <c r="E18" s="1">
        <v>1.2946899999999999</v>
      </c>
      <c r="F18">
        <v>91.200191501999996</v>
      </c>
      <c r="G18">
        <v>12893.123323289947</v>
      </c>
      <c r="H18">
        <v>12.97388380635166</v>
      </c>
      <c r="I18">
        <v>0.27609311548222365</v>
      </c>
      <c r="J18">
        <v>973.065911191694</v>
      </c>
      <c r="K18">
        <v>9.9500000000000001E-4</v>
      </c>
      <c r="L18">
        <v>28.97573156080772</v>
      </c>
    </row>
    <row r="19" spans="2:12">
      <c r="B19" s="1">
        <v>114.268</v>
      </c>
      <c r="C19" s="1">
        <f t="shared" si="0"/>
        <v>1400</v>
      </c>
      <c r="D19" s="1">
        <v>8.3500000000000005E-2</v>
      </c>
      <c r="E19" s="1">
        <v>1.2855000000000001</v>
      </c>
      <c r="F19">
        <v>93.215949288000004</v>
      </c>
      <c r="G19">
        <v>13666.171935760378</v>
      </c>
      <c r="H19">
        <v>13.751774672929793</v>
      </c>
      <c r="I19">
        <v>0.27323746129992915</v>
      </c>
      <c r="J19">
        <v>1031.4092026988965</v>
      </c>
      <c r="K19">
        <v>1.04375E-3</v>
      </c>
      <c r="L19">
        <v>29.278562177894436</v>
      </c>
    </row>
    <row r="20" spans="2:12">
      <c r="B20" s="1">
        <v>115.783</v>
      </c>
      <c r="C20" s="1">
        <f t="shared" si="0"/>
        <v>1450</v>
      </c>
      <c r="D20" s="1">
        <v>8.4699999999999998E-2</v>
      </c>
      <c r="E20" s="1">
        <v>1.2781800000000001</v>
      </c>
      <c r="F20">
        <v>94.451834778000006</v>
      </c>
      <c r="G20">
        <v>14341.910862404351</v>
      </c>
      <c r="H20">
        <v>14.431746321217</v>
      </c>
      <c r="I20">
        <v>0.26410525207171076</v>
      </c>
      <c r="J20">
        <v>1082.4083669739132</v>
      </c>
      <c r="K20">
        <v>1.05875E-3</v>
      </c>
      <c r="L20">
        <v>30.290953842250033</v>
      </c>
    </row>
    <row r="21" spans="2:12">
      <c r="B21" s="1">
        <v>116.985</v>
      </c>
      <c r="C21" s="1">
        <f t="shared" si="0"/>
        <v>1500</v>
      </c>
      <c r="D21" s="1">
        <v>8.8650000000000007E-2</v>
      </c>
      <c r="E21" s="1">
        <v>1.2795000000000001</v>
      </c>
      <c r="F21">
        <v>95.432385510000003</v>
      </c>
      <c r="G21">
        <v>14990.484061638252</v>
      </c>
      <c r="H21">
        <v>15.084382080278928</v>
      </c>
      <c r="I21">
        <v>0.26446227487272944</v>
      </c>
      <c r="J21">
        <v>1131.3572876708115</v>
      </c>
      <c r="K21">
        <v>1.1081250000000002E-3</v>
      </c>
      <c r="L21">
        <v>30.250061200032942</v>
      </c>
    </row>
    <row r="22" spans="2:12">
      <c r="B22" s="1">
        <v>117.788</v>
      </c>
      <c r="C22" s="1">
        <f t="shared" si="0"/>
        <v>1550</v>
      </c>
      <c r="D22" s="1">
        <v>9.3200000000000005E-2</v>
      </c>
      <c r="E22" s="1">
        <v>1.27766</v>
      </c>
      <c r="F22">
        <v>96.087445607999996</v>
      </c>
      <c r="G22">
        <v>15596.49334992225</v>
      </c>
      <c r="H22">
        <v>15.69418731479213</v>
      </c>
      <c r="I22">
        <v>0.26723269678622097</v>
      </c>
      <c r="J22">
        <v>1177.0938377299813</v>
      </c>
      <c r="K22">
        <v>1.165E-3</v>
      </c>
      <c r="L22">
        <v>29.936456489827624</v>
      </c>
    </row>
    <row r="23" spans="2:12">
      <c r="B23" s="1">
        <v>118.471</v>
      </c>
      <c r="C23" s="1">
        <f t="shared" si="0"/>
        <v>1600</v>
      </c>
      <c r="D23" s="1">
        <v>9.5899999999999999E-2</v>
      </c>
      <c r="E23" s="1">
        <v>1.2823500000000001</v>
      </c>
      <c r="F23">
        <v>96.644613786000008</v>
      </c>
      <c r="G23">
        <v>16192.960462886425</v>
      </c>
      <c r="H23">
        <v>16.29439060331017</v>
      </c>
      <c r="I23">
        <v>0.26484574385514703</v>
      </c>
      <c r="J23">
        <v>1222.1102236140698</v>
      </c>
      <c r="K23">
        <v>1.1987499999999999E-3</v>
      </c>
      <c r="L23">
        <v>30.206262270068674</v>
      </c>
    </row>
    <row r="24" spans="2:12">
      <c r="B24" s="1">
        <v>118.77200000000001</v>
      </c>
      <c r="C24" s="1">
        <f t="shared" si="0"/>
        <v>1650</v>
      </c>
      <c r="D24" s="1">
        <v>9.8750000000000004E-2</v>
      </c>
      <c r="E24" s="1">
        <v>1.2902800000000001</v>
      </c>
      <c r="F24">
        <v>96.890159351999998</v>
      </c>
      <c r="G24">
        <v>16741.417705396318</v>
      </c>
      <c r="H24">
        <v>16.84628329514705</v>
      </c>
      <c r="I24">
        <v>0.26378221962348941</v>
      </c>
      <c r="J24">
        <v>1263.5032230487786</v>
      </c>
      <c r="K24">
        <v>1.234375E-3</v>
      </c>
      <c r="L24">
        <v>30.328048688872329</v>
      </c>
    </row>
    <row r="25" spans="2:12">
      <c r="B25" s="1">
        <v>118.65600000000001</v>
      </c>
      <c r="C25" s="1">
        <f t="shared" si="0"/>
        <v>1700</v>
      </c>
      <c r="D25" s="1">
        <v>0.10005</v>
      </c>
      <c r="E25" s="1">
        <v>1.29942</v>
      </c>
      <c r="F25">
        <v>96.795530495999998</v>
      </c>
      <c r="G25">
        <v>17231.887225371753</v>
      </c>
      <c r="H25">
        <v>17.339825038537018</v>
      </c>
      <c r="I25">
        <v>0.2596479485804466</v>
      </c>
      <c r="J25">
        <v>1300.5197905940947</v>
      </c>
      <c r="K25">
        <v>1.2506250000000002E-3</v>
      </c>
      <c r="L25">
        <v>30.81095014899131</v>
      </c>
    </row>
    <row r="26" spans="2:12">
      <c r="B26" s="1">
        <v>118.861</v>
      </c>
      <c r="C26" s="1">
        <f t="shared" si="0"/>
        <v>1750</v>
      </c>
      <c r="D26" s="1">
        <v>0.10305</v>
      </c>
      <c r="E26" s="1">
        <v>1.31053</v>
      </c>
      <c r="F26">
        <v>96.962762526000006</v>
      </c>
      <c r="G26">
        <v>17769.354308034774</v>
      </c>
      <c r="H26">
        <v>17.880658729905878</v>
      </c>
      <c r="I26">
        <v>0.25934447214990325</v>
      </c>
      <c r="J26">
        <v>1341.0833440026245</v>
      </c>
      <c r="K26">
        <v>1.2881250000000002E-3</v>
      </c>
      <c r="L26">
        <v>30.847004116501591</v>
      </c>
    </row>
    <row r="27" spans="2:12">
      <c r="B27" s="1">
        <v>119.584</v>
      </c>
      <c r="C27" s="1">
        <f t="shared" si="0"/>
        <v>1800</v>
      </c>
      <c r="D27" s="1">
        <v>0.10929999999999999</v>
      </c>
      <c r="E27" s="1">
        <v>1.3149</v>
      </c>
      <c r="F27">
        <v>97.552561343999997</v>
      </c>
      <c r="G27">
        <v>18388.224603430681</v>
      </c>
      <c r="H27">
        <v>18.503405530843185</v>
      </c>
      <c r="I27">
        <v>0.26581593273742987</v>
      </c>
      <c r="J27">
        <v>1387.7905361079761</v>
      </c>
      <c r="K27">
        <v>1.3662499999999998E-3</v>
      </c>
      <c r="L27">
        <v>30.096013875520079</v>
      </c>
    </row>
    <row r="28" spans="2:12">
      <c r="B28" s="1">
        <v>119.934</v>
      </c>
      <c r="C28" s="1">
        <f t="shared" si="0"/>
        <v>1850</v>
      </c>
      <c r="D28" s="1">
        <v>0.11415</v>
      </c>
      <c r="E28" s="1">
        <v>1.3184899999999999</v>
      </c>
      <c r="F28">
        <v>97.838079444000002</v>
      </c>
      <c r="G28">
        <v>18954.322483393971</v>
      </c>
      <c r="H28">
        <v>19.073049358293343</v>
      </c>
      <c r="I28">
        <v>0.269319808464001</v>
      </c>
      <c r="J28">
        <v>1430.5149044070922</v>
      </c>
      <c r="K28">
        <v>1.4268750000000002E-3</v>
      </c>
      <c r="L28">
        <v>29.704461939231368</v>
      </c>
    </row>
    <row r="29" spans="2:12">
      <c r="B29" s="1">
        <v>120.176</v>
      </c>
      <c r="C29" s="1">
        <f t="shared" si="0"/>
        <v>1900</v>
      </c>
      <c r="D29" s="1">
        <v>0.11745</v>
      </c>
      <c r="E29" s="1">
        <v>1.3189200000000001</v>
      </c>
      <c r="F29">
        <v>98.035494815999996</v>
      </c>
      <c r="G29">
        <v>19505.88071931577</v>
      </c>
      <c r="H29">
        <v>19.628062467673864</v>
      </c>
      <c r="I29">
        <v>0.26927008250072881</v>
      </c>
      <c r="J29">
        <v>1472.1419410804353</v>
      </c>
      <c r="K29">
        <v>1.468125E-3</v>
      </c>
      <c r="L29">
        <v>29.709947446457768</v>
      </c>
    </row>
    <row r="30" spans="2:12">
      <c r="B30" s="1">
        <v>120.94799999999999</v>
      </c>
      <c r="C30" s="1">
        <f t="shared" si="0"/>
        <v>1950</v>
      </c>
      <c r="D30" s="1">
        <v>0.12055</v>
      </c>
      <c r="E30" s="1">
        <v>1.31484</v>
      </c>
      <c r="F30">
        <v>98.665266167999988</v>
      </c>
      <c r="G30">
        <v>20147.794898261571</v>
      </c>
      <c r="H30">
        <v>20.273997495398966</v>
      </c>
      <c r="I30">
        <v>0.26757179985008422</v>
      </c>
      <c r="J30">
        <v>1520.5882942084202</v>
      </c>
      <c r="K30">
        <v>1.5068750000000002E-3</v>
      </c>
      <c r="L30">
        <v>29.898516975564167</v>
      </c>
    </row>
    <row r="31" spans="2:12">
      <c r="B31" s="1">
        <v>122.157</v>
      </c>
      <c r="C31" s="1">
        <f t="shared" si="0"/>
        <v>2000</v>
      </c>
      <c r="D31" s="1">
        <v>0.12554999999999999</v>
      </c>
      <c r="E31" s="1">
        <v>1.31653</v>
      </c>
      <c r="F31">
        <v>99.651527262000002</v>
      </c>
      <c r="G31">
        <v>20870.967064353477</v>
      </c>
      <c r="H31">
        <v>21.001699497435659</v>
      </c>
      <c r="I31">
        <v>0.26901394340442986</v>
      </c>
      <c r="J31">
        <v>1575.1673256115832</v>
      </c>
      <c r="K31">
        <v>1.569375E-3</v>
      </c>
      <c r="L31">
        <v>29.738235493514804</v>
      </c>
    </row>
    <row r="32" spans="2:12">
      <c r="B32" s="1">
        <v>122.845</v>
      </c>
      <c r="C32" s="1">
        <f t="shared" si="0"/>
        <v>2050</v>
      </c>
      <c r="D32" s="1">
        <v>0.12784999999999999</v>
      </c>
      <c r="E32" s="1">
        <v>1.32098</v>
      </c>
      <c r="F32">
        <v>100.21277427</v>
      </c>
      <c r="G32">
        <v>21513.227221903089</v>
      </c>
      <c r="H32">
        <v>21.647982670919763</v>
      </c>
      <c r="I32">
        <v>0.26576379367341574</v>
      </c>
      <c r="J32">
        <v>1623.6397903323086</v>
      </c>
      <c r="K32">
        <v>1.5981249999999997E-3</v>
      </c>
      <c r="L32">
        <v>30.101918283988731</v>
      </c>
    </row>
    <row r="33" spans="2:12">
      <c r="B33" s="1">
        <v>123.79600000000001</v>
      </c>
      <c r="C33" s="1">
        <f t="shared" si="0"/>
        <v>2100</v>
      </c>
      <c r="D33" s="1">
        <v>0.13089999999999999</v>
      </c>
      <c r="E33" s="1">
        <v>1.32287</v>
      </c>
      <c r="F33">
        <v>100.98856773600001</v>
      </c>
      <c r="G33">
        <v>22208.545974718098</v>
      </c>
      <c r="H33">
        <v>22.347656790308967</v>
      </c>
      <c r="I33">
        <v>0.26358468161880877</v>
      </c>
      <c r="J33">
        <v>1676.1166773372149</v>
      </c>
      <c r="K33">
        <v>1.6362499999999997E-3</v>
      </c>
      <c r="L33">
        <v>30.35077740810997</v>
      </c>
    </row>
    <row r="34" spans="2:12">
      <c r="B34" s="1">
        <v>124.794</v>
      </c>
      <c r="C34" s="1">
        <f t="shared" si="0"/>
        <v>2150</v>
      </c>
      <c r="D34" s="1">
        <v>0.13435</v>
      </c>
      <c r="E34" s="1">
        <v>1.3216399999999999</v>
      </c>
      <c r="F34">
        <v>101.802702204</v>
      </c>
      <c r="G34">
        <v>22920.621197443437</v>
      </c>
      <c r="H34">
        <v>23.064192339482879</v>
      </c>
      <c r="I34">
        <v>0.26212710642594089</v>
      </c>
      <c r="J34">
        <v>1729.8582035806367</v>
      </c>
      <c r="K34">
        <v>1.6793750000000001E-3</v>
      </c>
      <c r="L34">
        <v>30.519544922608944</v>
      </c>
    </row>
    <row r="35" spans="2:12">
      <c r="B35" s="1">
        <v>125.137</v>
      </c>
      <c r="C35" s="1">
        <f t="shared" si="0"/>
        <v>2200</v>
      </c>
      <c r="D35" s="1">
        <v>0.13769999999999999</v>
      </c>
      <c r="E35" s="1">
        <v>1.3165199999999999</v>
      </c>
      <c r="F35">
        <v>102.082509942</v>
      </c>
      <c r="G35">
        <v>23518.121974878242</v>
      </c>
      <c r="H35">
        <v>23.665435767182124</v>
      </c>
      <c r="I35">
        <v>0.26183756179097922</v>
      </c>
      <c r="J35">
        <v>1774.9526018776035</v>
      </c>
      <c r="K35">
        <v>1.7212499999999999E-3</v>
      </c>
      <c r="L35">
        <v>30.553293978448643</v>
      </c>
    </row>
    <row r="36" spans="2:12">
      <c r="B36" s="1">
        <v>126.02800000000001</v>
      </c>
      <c r="C36" s="1">
        <f t="shared" si="0"/>
        <v>2250</v>
      </c>
      <c r="D36" s="1">
        <v>0.14105000000000001</v>
      </c>
      <c r="E36" s="1">
        <v>1.3046500000000001</v>
      </c>
      <c r="F36">
        <v>102.809357448</v>
      </c>
      <c r="G36">
        <v>24223.884155919295</v>
      </c>
      <c r="H36">
        <v>24.375618730778214</v>
      </c>
      <c r="I36">
        <v>0.26039339021928321</v>
      </c>
      <c r="J36">
        <v>1828.217672144852</v>
      </c>
      <c r="K36">
        <v>1.7631250000000002E-3</v>
      </c>
      <c r="L36">
        <v>30.722746046906245</v>
      </c>
    </row>
    <row r="37" spans="2:12">
      <c r="B37" s="1">
        <v>126.66</v>
      </c>
      <c r="C37" s="1">
        <f t="shared" si="0"/>
        <v>2300</v>
      </c>
      <c r="D37" s="1">
        <v>0.14495</v>
      </c>
      <c r="E37" s="1">
        <v>1.2964599999999999</v>
      </c>
      <c r="F37">
        <v>103.32492155999999</v>
      </c>
      <c r="G37">
        <v>24886.369112098881</v>
      </c>
      <c r="H37">
        <v>25.042253387828616</v>
      </c>
      <c r="I37">
        <v>0.26046977079028666</v>
      </c>
      <c r="J37">
        <v>1878.2165367621797</v>
      </c>
      <c r="K37">
        <v>1.8118749999999999E-3</v>
      </c>
      <c r="L37">
        <v>30.713736859856493</v>
      </c>
    </row>
    <row r="38" spans="2:12">
      <c r="B38" s="1">
        <v>126.822</v>
      </c>
      <c r="C38" s="1">
        <f t="shared" si="0"/>
        <v>2350</v>
      </c>
      <c r="D38" s="1">
        <v>0.14985000000000001</v>
      </c>
      <c r="E38" s="1">
        <v>1.2822899999999999</v>
      </c>
      <c r="F38">
        <v>103.457075652</v>
      </c>
      <c r="G38">
        <v>25459.899125032851</v>
      </c>
      <c r="H38">
        <v>25.61937590195361</v>
      </c>
      <c r="I38">
        <v>0.26320898783040975</v>
      </c>
      <c r="J38">
        <v>1921.5018207571968</v>
      </c>
      <c r="K38">
        <v>1.873125E-3</v>
      </c>
      <c r="L38">
        <v>30.394098871557318</v>
      </c>
    </row>
    <row r="39" spans="2:12">
      <c r="B39" s="1">
        <v>126.69</v>
      </c>
      <c r="C39" s="1">
        <f t="shared" si="0"/>
        <v>2400</v>
      </c>
      <c r="D39" s="1">
        <v>0.1537</v>
      </c>
      <c r="E39" s="1">
        <v>1.2730399999999999</v>
      </c>
      <c r="F39">
        <v>103.34939453999999</v>
      </c>
      <c r="G39">
        <v>25974.535891185362</v>
      </c>
      <c r="H39">
        <v>26.137236271324181</v>
      </c>
      <c r="I39">
        <v>0.26462246919305182</v>
      </c>
      <c r="J39">
        <v>1960.342331410216</v>
      </c>
      <c r="K39">
        <v>1.92125E-3</v>
      </c>
      <c r="L39">
        <v>30.231748741501256</v>
      </c>
    </row>
    <row r="40" spans="2:12">
      <c r="B40" s="1">
        <v>126.55200000000001</v>
      </c>
      <c r="C40" s="1">
        <f t="shared" si="0"/>
        <v>2450</v>
      </c>
      <c r="D40" s="1">
        <v>0.15565000000000001</v>
      </c>
      <c r="E40" s="1">
        <v>1.2698400000000001</v>
      </c>
      <c r="F40">
        <v>103.236818832</v>
      </c>
      <c r="G40">
        <v>26486.789249178313</v>
      </c>
      <c r="H40">
        <v>26.652698303243856</v>
      </c>
      <c r="I40">
        <v>0.26279703166667839</v>
      </c>
      <c r="J40">
        <v>1999.0029622021368</v>
      </c>
      <c r="K40">
        <v>1.9456250000000001E-3</v>
      </c>
      <c r="L40">
        <v>30.441744144762229</v>
      </c>
    </row>
    <row r="41" spans="2:12">
      <c r="B41" s="1">
        <v>126.438</v>
      </c>
      <c r="C41" s="1">
        <f t="shared" si="0"/>
        <v>2500</v>
      </c>
      <c r="D41" s="1">
        <v>0.15959999999999999</v>
      </c>
      <c r="E41" s="1">
        <v>1.2744599999999999</v>
      </c>
      <c r="F41">
        <v>103.143821508</v>
      </c>
      <c r="G41">
        <v>27002.989326059142</v>
      </c>
      <c r="H41">
        <v>27.17213177567362</v>
      </c>
      <c r="I41">
        <v>0.26431492601658235</v>
      </c>
      <c r="J41">
        <v>2037.9614585705015</v>
      </c>
      <c r="K41">
        <v>1.9949999999999998E-3</v>
      </c>
      <c r="L41">
        <v>30.266924840627819</v>
      </c>
    </row>
    <row r="42" spans="2:12">
      <c r="B42" s="1">
        <v>126.239</v>
      </c>
      <c r="C42" s="1">
        <f t="shared" si="0"/>
        <v>2550</v>
      </c>
      <c r="D42" s="1">
        <v>0.16259999999999999</v>
      </c>
      <c r="E42" s="1">
        <v>1.2787599999999999</v>
      </c>
      <c r="F42">
        <v>102.98148407400001</v>
      </c>
      <c r="G42">
        <v>27499.699274925479</v>
      </c>
      <c r="H42">
        <v>27.671953037012983</v>
      </c>
      <c r="I42">
        <v>0.2644193559526879</v>
      </c>
      <c r="J42">
        <v>2075.4490018811684</v>
      </c>
      <c r="K42">
        <v>2.0325E-3</v>
      </c>
      <c r="L42">
        <v>30.254971203512891</v>
      </c>
    </row>
    <row r="43" spans="2:12">
      <c r="B43" s="1">
        <v>126.161</v>
      </c>
      <c r="C43" s="1">
        <f t="shared" si="0"/>
        <v>2600</v>
      </c>
      <c r="D43" s="1">
        <v>0.16805</v>
      </c>
      <c r="E43" s="1">
        <v>1.27634</v>
      </c>
      <c r="F43">
        <v>102.917854326</v>
      </c>
      <c r="G43">
        <v>28021.584506394796</v>
      </c>
      <c r="H43">
        <v>28.197107274939416</v>
      </c>
      <c r="I43">
        <v>0.26819240449962961</v>
      </c>
      <c r="J43">
        <v>2114.8365665203619</v>
      </c>
      <c r="K43">
        <v>2.1006250000000001E-3</v>
      </c>
      <c r="L43">
        <v>29.829330979472424</v>
      </c>
    </row>
    <row r="44" spans="2:12">
      <c r="B44" s="1">
        <v>125.84699999999999</v>
      </c>
      <c r="C44" s="1">
        <f t="shared" si="0"/>
        <v>2650</v>
      </c>
      <c r="D44" s="1">
        <v>0.17144999999999999</v>
      </c>
      <c r="E44" s="1">
        <v>1.28027</v>
      </c>
      <c r="F44">
        <v>102.66170380199999</v>
      </c>
      <c r="G44">
        <v>28489.377478128081</v>
      </c>
      <c r="H44">
        <v>28.667830427779542</v>
      </c>
      <c r="I44">
        <v>0.26912570239440969</v>
      </c>
      <c r="J44">
        <v>2150.1416964624968</v>
      </c>
      <c r="K44">
        <v>2.1431250000000001E-3</v>
      </c>
      <c r="L44">
        <v>29.725886189331046</v>
      </c>
    </row>
    <row r="45" spans="2:12">
      <c r="B45" s="1">
        <v>124.911</v>
      </c>
      <c r="C45" s="1">
        <f t="shared" si="0"/>
        <v>2700</v>
      </c>
      <c r="D45" s="1">
        <v>0.17465</v>
      </c>
      <c r="E45" s="1">
        <v>1.2837099999999999</v>
      </c>
      <c r="F45">
        <v>101.898146826</v>
      </c>
      <c r="G45">
        <v>28811.022253467814</v>
      </c>
      <c r="H45">
        <v>28.991489935064308</v>
      </c>
      <c r="I45">
        <v>0.27108817165324373</v>
      </c>
      <c r="J45">
        <v>2174.4167738466276</v>
      </c>
      <c r="K45">
        <v>2.1831250000000002E-3</v>
      </c>
      <c r="L45">
        <v>29.510693702390746</v>
      </c>
    </row>
    <row r="46" spans="2:12">
      <c r="B46" s="1">
        <v>123.92700000000001</v>
      </c>
      <c r="C46" s="1">
        <f t="shared" si="0"/>
        <v>2750</v>
      </c>
      <c r="D46" s="1">
        <v>0.1784</v>
      </c>
      <c r="E46" s="1">
        <v>1.2811999999999999</v>
      </c>
      <c r="F46">
        <v>101.095433082</v>
      </c>
      <c r="G46">
        <v>29113.394739173225</v>
      </c>
      <c r="H46">
        <v>29.295756434143968</v>
      </c>
      <c r="I46">
        <v>0.27403286267916371</v>
      </c>
      <c r="J46">
        <v>2197.2373388055266</v>
      </c>
      <c r="K46">
        <v>2.2300000000000002E-3</v>
      </c>
      <c r="L46">
        <v>29.193578907966085</v>
      </c>
    </row>
    <row r="47" spans="2:12">
      <c r="B47" s="1">
        <v>123.68899999999999</v>
      </c>
      <c r="C47" s="1">
        <f t="shared" si="0"/>
        <v>2800</v>
      </c>
      <c r="D47" s="1">
        <v>0.18004999999999999</v>
      </c>
      <c r="E47" s="1">
        <v>1.2744800000000001</v>
      </c>
      <c r="F47">
        <v>100.901280774</v>
      </c>
      <c r="G47">
        <v>29585.800758957277</v>
      </c>
      <c r="H47">
        <v>29.771121530437441</v>
      </c>
      <c r="I47">
        <v>0.27215131924796349</v>
      </c>
      <c r="J47">
        <v>2232.8906233175303</v>
      </c>
      <c r="K47">
        <v>2.2506249999999996E-3</v>
      </c>
      <c r="L47">
        <v>29.395411428121765</v>
      </c>
    </row>
    <row r="48" spans="2:12">
      <c r="B48" s="1">
        <v>123.389</v>
      </c>
      <c r="C48" s="1">
        <f t="shared" si="0"/>
        <v>2850</v>
      </c>
      <c r="D48" s="1">
        <v>0.18310000000000001</v>
      </c>
      <c r="E48" s="1">
        <v>1.2603599999999999</v>
      </c>
      <c r="F48">
        <v>100.656550974</v>
      </c>
      <c r="G48">
        <v>30041.078702182465</v>
      </c>
      <c r="H48">
        <v>30.229251262612465</v>
      </c>
      <c r="I48">
        <v>0.27256712144209189</v>
      </c>
      <c r="J48">
        <v>2267.2512228062237</v>
      </c>
      <c r="K48">
        <v>2.28875E-3</v>
      </c>
      <c r="L48">
        <v>29.350568614709598</v>
      </c>
    </row>
    <row r="49" spans="2:12">
      <c r="B49" s="1">
        <v>122.51900000000001</v>
      </c>
      <c r="C49" s="1">
        <f t="shared" si="0"/>
        <v>2900</v>
      </c>
      <c r="D49" s="1">
        <v>0.18790000000000001</v>
      </c>
      <c r="E49" s="1">
        <v>1.2531000000000001</v>
      </c>
      <c r="F49">
        <v>99.946834554000006</v>
      </c>
      <c r="G49">
        <v>30352.583314492087</v>
      </c>
      <c r="H49">
        <v>30.542707090491447</v>
      </c>
      <c r="I49">
        <v>0.27684186522655568</v>
      </c>
      <c r="J49">
        <v>2290.7610048673273</v>
      </c>
      <c r="K49">
        <v>2.3487500000000006E-3</v>
      </c>
      <c r="L49">
        <v>28.897363458569153</v>
      </c>
    </row>
    <row r="50" spans="2:12">
      <c r="B50" s="1">
        <v>121.837</v>
      </c>
      <c r="C50" s="1">
        <f t="shared" si="0"/>
        <v>2950</v>
      </c>
      <c r="D50" s="1">
        <v>0.19255</v>
      </c>
      <c r="E50" s="1">
        <v>1.23943</v>
      </c>
      <c r="F50">
        <v>99.390482141999996</v>
      </c>
      <c r="G50">
        <v>30704.033505848714</v>
      </c>
      <c r="H50">
        <v>30.896358710199792</v>
      </c>
      <c r="I50">
        <v>0.28044566938367121</v>
      </c>
      <c r="J50">
        <v>2317.2855476112236</v>
      </c>
      <c r="K50">
        <v>2.4068750000000002E-3</v>
      </c>
      <c r="L50">
        <v>28.526024372497567</v>
      </c>
    </row>
    <row r="51" spans="2:12">
      <c r="B51" s="1">
        <v>121.709</v>
      </c>
      <c r="C51" s="1">
        <f t="shared" si="0"/>
        <v>3000</v>
      </c>
      <c r="D51" s="1">
        <v>0.19900000000000001</v>
      </c>
      <c r="E51" s="1">
        <v>1.2273499999999999</v>
      </c>
      <c r="F51">
        <v>99.286064093999997</v>
      </c>
      <c r="G51">
        <v>31191.636956155573</v>
      </c>
      <c r="H51">
        <v>31.387016431314578</v>
      </c>
      <c r="I51">
        <v>0.28530905508641041</v>
      </c>
      <c r="J51">
        <v>2354.0858080117414</v>
      </c>
      <c r="K51">
        <v>2.4874999999999997E-3</v>
      </c>
      <c r="L51">
        <v>28.039769006199517</v>
      </c>
    </row>
    <row r="52" spans="2:12">
      <c r="B52" s="1">
        <v>121.123</v>
      </c>
      <c r="C52" s="1">
        <f t="shared" si="0"/>
        <v>3050</v>
      </c>
      <c r="D52" s="1">
        <v>0.20605000000000001</v>
      </c>
      <c r="E52" s="1">
        <v>1.2193000000000001</v>
      </c>
      <c r="F52">
        <v>98.808025217999997</v>
      </c>
      <c r="G52">
        <v>31558.814224292688</v>
      </c>
      <c r="H52">
        <v>31.756493639722216</v>
      </c>
      <c r="I52">
        <v>0.29197965320711361</v>
      </c>
      <c r="J52">
        <v>2381.7972999466178</v>
      </c>
      <c r="K52">
        <v>2.5756249999999998E-3</v>
      </c>
      <c r="L52">
        <v>27.399169469953648</v>
      </c>
    </row>
    <row r="53" spans="2:12">
      <c r="B53" s="1">
        <v>121.124</v>
      </c>
      <c r="C53" s="1">
        <f t="shared" si="0"/>
        <v>3100</v>
      </c>
      <c r="D53" s="1">
        <v>0.21004999999999999</v>
      </c>
      <c r="E53" s="1">
        <v>1.20692</v>
      </c>
      <c r="F53">
        <v>98.808840984</v>
      </c>
      <c r="G53">
        <v>32076.436657655835</v>
      </c>
      <c r="H53">
        <v>32.277358378050096</v>
      </c>
      <c r="I53">
        <v>0.29284459680033514</v>
      </c>
      <c r="J53">
        <v>2420.8631439740252</v>
      </c>
      <c r="K53">
        <v>2.6256249999999999E-3</v>
      </c>
      <c r="L53">
        <v>27.318243489581928</v>
      </c>
    </row>
    <row r="54" spans="2:12">
      <c r="B54" s="1">
        <v>120.851</v>
      </c>
      <c r="C54" s="1">
        <f t="shared" si="0"/>
        <v>3150</v>
      </c>
      <c r="D54" s="1">
        <v>0.21604999999999999</v>
      </c>
      <c r="E54" s="1">
        <v>1.1927399999999999</v>
      </c>
      <c r="F54">
        <v>98.586136866000004</v>
      </c>
      <c r="G54">
        <v>32520.33574902247</v>
      </c>
      <c r="H54">
        <v>32.724037983040191</v>
      </c>
      <c r="I54">
        <v>0.29709811500153888</v>
      </c>
      <c r="J54">
        <v>2454.3649621903746</v>
      </c>
      <c r="K54">
        <v>2.7006249999999999E-3</v>
      </c>
      <c r="L54">
        <v>26.927131462811747</v>
      </c>
    </row>
    <row r="55" spans="2:12">
      <c r="B55" s="1">
        <v>120.596</v>
      </c>
      <c r="C55" s="1">
        <f t="shared" si="0"/>
        <v>3200</v>
      </c>
      <c r="D55" s="1">
        <v>0.21795</v>
      </c>
      <c r="E55" s="1">
        <v>1.1848099999999999</v>
      </c>
      <c r="F55">
        <v>98.378116536000007</v>
      </c>
      <c r="G55">
        <v>32966.823272906469</v>
      </c>
      <c r="H55">
        <v>33.173322234079109</v>
      </c>
      <c r="I55">
        <v>0.29565172673373219</v>
      </c>
      <c r="J55">
        <v>2488.062133804262</v>
      </c>
      <c r="K55">
        <v>2.7243750000000002E-3</v>
      </c>
      <c r="L55">
        <v>27.058864456438307</v>
      </c>
    </row>
    <row r="56" spans="2:12">
      <c r="B56" s="1">
        <v>120.84</v>
      </c>
      <c r="C56" s="1">
        <f t="shared" si="0"/>
        <v>3250</v>
      </c>
      <c r="D56" s="1">
        <v>0.22305</v>
      </c>
      <c r="E56" s="1">
        <v>1.17378</v>
      </c>
      <c r="F56">
        <v>98.577163440000007</v>
      </c>
      <c r="G56">
        <v>33549.673351439305</v>
      </c>
      <c r="H56">
        <v>33.759823193218182</v>
      </c>
      <c r="I56">
        <v>0.29731346466341468</v>
      </c>
      <c r="J56">
        <v>2532.0508189765515</v>
      </c>
      <c r="K56">
        <v>2.7881250000000002E-3</v>
      </c>
      <c r="L56">
        <v>26.907627641609551</v>
      </c>
    </row>
    <row r="57" spans="2:12">
      <c r="B57" s="1">
        <v>121.633</v>
      </c>
      <c r="C57" s="1">
        <f t="shared" si="0"/>
        <v>3300</v>
      </c>
      <c r="D57" s="1">
        <v>0.22550000000000001</v>
      </c>
      <c r="E57" s="1">
        <v>1.1611800000000001</v>
      </c>
      <c r="F57">
        <v>99.22406587799999</v>
      </c>
      <c r="G57">
        <v>34289.375606379792</v>
      </c>
      <c r="H57">
        <v>34.504158825962705</v>
      </c>
      <c r="I57">
        <v>0.29409498290288705</v>
      </c>
      <c r="J57">
        <v>2587.8774042550785</v>
      </c>
      <c r="K57">
        <v>2.8187500000000001E-3</v>
      </c>
      <c r="L57">
        <v>27.202096142665845</v>
      </c>
    </row>
    <row r="58" spans="2:12">
      <c r="B58" s="1">
        <v>122.181</v>
      </c>
      <c r="C58" s="1">
        <f t="shared" si="0"/>
        <v>3350</v>
      </c>
      <c r="D58" s="1">
        <v>0.22850000000000001</v>
      </c>
      <c r="E58" s="1">
        <v>1.1510400000000001</v>
      </c>
      <c r="F58">
        <v>99.671105646000001</v>
      </c>
      <c r="G58">
        <v>34965.738148778779</v>
      </c>
      <c r="H58">
        <v>35.184757996235277</v>
      </c>
      <c r="I58">
        <v>0.2922430218533893</v>
      </c>
      <c r="J58">
        <v>2638.9236338700966</v>
      </c>
      <c r="K58">
        <v>2.8562499999999998E-3</v>
      </c>
      <c r="L58">
        <v>27.374477410151442</v>
      </c>
    </row>
    <row r="59" spans="2:12">
      <c r="B59" s="1">
        <v>122.93300000000001</v>
      </c>
      <c r="C59" s="1">
        <f t="shared" si="0"/>
        <v>3400</v>
      </c>
      <c r="D59" s="1">
        <v>0.23419999999999999</v>
      </c>
      <c r="E59" s="1">
        <v>1.14117</v>
      </c>
      <c r="F59">
        <v>100.284561678</v>
      </c>
      <c r="G59">
        <v>35706.034120088763</v>
      </c>
      <c r="H59">
        <v>35.92969106429463</v>
      </c>
      <c r="I59">
        <v>0.29332286718360345</v>
      </c>
      <c r="J59">
        <v>2694.7950279312272</v>
      </c>
      <c r="K59">
        <v>2.9275E-3</v>
      </c>
      <c r="L59">
        <v>27.273700399882056</v>
      </c>
    </row>
    <row r="60" spans="2:12">
      <c r="B60" s="1">
        <v>123.47499999999999</v>
      </c>
      <c r="C60" s="1">
        <f t="shared" si="0"/>
        <v>3450</v>
      </c>
      <c r="D60" s="1">
        <v>0.23605000000000001</v>
      </c>
      <c r="E60" s="1">
        <v>1.12669</v>
      </c>
      <c r="F60">
        <v>100.72670685</v>
      </c>
      <c r="G60">
        <v>36390.862459929056</v>
      </c>
      <c r="H60">
        <v>36.618809060423246</v>
      </c>
      <c r="I60">
        <v>0.29007633706690589</v>
      </c>
      <c r="J60">
        <v>2746.480185655023</v>
      </c>
      <c r="K60">
        <v>2.9506250000000001E-3</v>
      </c>
      <c r="L60">
        <v>27.578947255373016</v>
      </c>
    </row>
    <row r="61" spans="2:12">
      <c r="B61" s="1">
        <v>123.428</v>
      </c>
      <c r="C61" s="1">
        <f t="shared" si="0"/>
        <v>3500</v>
      </c>
      <c r="D61" s="1">
        <v>0.24195</v>
      </c>
      <c r="E61" s="1">
        <v>1.11975</v>
      </c>
      <c r="F61">
        <v>100.688365848</v>
      </c>
      <c r="G61">
        <v>36904.213552504458</v>
      </c>
      <c r="H61">
        <v>37.135375702960985</v>
      </c>
      <c r="I61">
        <v>0.29319078624891537</v>
      </c>
      <c r="J61">
        <v>2785.2236643399592</v>
      </c>
      <c r="K61">
        <v>3.0243750000000002E-3</v>
      </c>
      <c r="L61">
        <v>27.285987061026184</v>
      </c>
    </row>
    <row r="62" spans="2:12">
      <c r="B62" s="1">
        <v>124.205</v>
      </c>
      <c r="C62" s="1">
        <f t="shared" si="0"/>
        <v>3550</v>
      </c>
      <c r="D62" s="1">
        <v>0.24545</v>
      </c>
      <c r="E62" s="1">
        <v>1.10622</v>
      </c>
      <c r="F62">
        <v>101.32221602999999</v>
      </c>
      <c r="G62">
        <v>37667.053660492173</v>
      </c>
      <c r="H62">
        <v>37.902994120600688</v>
      </c>
      <c r="I62">
        <v>0.29140837699670763</v>
      </c>
      <c r="J62">
        <v>2842.7965026786546</v>
      </c>
      <c r="K62">
        <v>3.0681250000000001E-3</v>
      </c>
      <c r="L62">
        <v>27.452882729209886</v>
      </c>
    </row>
    <row r="63" spans="2:12">
      <c r="B63" s="1">
        <v>124.066</v>
      </c>
      <c r="C63" s="1">
        <f t="shared" si="0"/>
        <v>3600</v>
      </c>
      <c r="D63" s="1">
        <v>0.25505</v>
      </c>
      <c r="E63" s="1">
        <v>1.09697</v>
      </c>
      <c r="F63">
        <v>101.208824556</v>
      </c>
      <c r="G63">
        <v>38154.827964430544</v>
      </c>
      <c r="H63">
        <v>38.393823765547083</v>
      </c>
      <c r="I63">
        <v>0.29893479925537342</v>
      </c>
      <c r="J63">
        <v>2879.6096576928712</v>
      </c>
      <c r="K63">
        <v>3.188125E-3</v>
      </c>
      <c r="L63">
        <v>26.761688568635929</v>
      </c>
    </row>
    <row r="64" spans="2:12">
      <c r="B64" s="1">
        <v>123.967</v>
      </c>
      <c r="C64" s="1">
        <f t="shared" si="0"/>
        <v>3650</v>
      </c>
      <c r="D64" s="1">
        <v>0.25755</v>
      </c>
      <c r="E64" s="1">
        <v>1.0940099999999999</v>
      </c>
      <c r="F64">
        <v>101.12806372199999</v>
      </c>
      <c r="G64">
        <v>38653.887150730137</v>
      </c>
      <c r="H64">
        <v>38.896008979571015</v>
      </c>
      <c r="I64">
        <v>0.29796758855354999</v>
      </c>
      <c r="J64">
        <v>2917.2745019418971</v>
      </c>
      <c r="K64">
        <v>3.2193750000000004E-3</v>
      </c>
      <c r="L64">
        <v>26.848557720103372</v>
      </c>
    </row>
    <row r="65" spans="2:12">
      <c r="B65" s="1">
        <v>123.815</v>
      </c>
      <c r="C65" s="1">
        <f t="shared" si="0"/>
        <v>3700</v>
      </c>
      <c r="D65" s="1">
        <v>0.26445000000000002</v>
      </c>
      <c r="E65" s="1">
        <v>1.09659</v>
      </c>
      <c r="F65">
        <v>101.00406728999999</v>
      </c>
      <c r="G65">
        <v>39135.348412984211</v>
      </c>
      <c r="H65">
        <v>39.38048603893958</v>
      </c>
      <c r="I65">
        <v>0.3021864684004405</v>
      </c>
      <c r="J65">
        <v>2953.6112009799413</v>
      </c>
      <c r="K65">
        <v>3.305625E-3</v>
      </c>
      <c r="L65">
        <v>26.473720158107323</v>
      </c>
    </row>
    <row r="66" spans="2:12">
      <c r="B66" s="1">
        <v>123.767</v>
      </c>
      <c r="C66" s="1">
        <f t="shared" si="0"/>
        <v>3750</v>
      </c>
      <c r="D66" s="1">
        <v>0.2651</v>
      </c>
      <c r="E66" s="1">
        <v>1.0980799999999999</v>
      </c>
      <c r="F66">
        <v>100.964910522</v>
      </c>
      <c r="G66">
        <v>39648.827645783247</v>
      </c>
      <c r="H66">
        <v>39.897181624351028</v>
      </c>
      <c r="I66">
        <v>0.29900608299406534</v>
      </c>
      <c r="J66">
        <v>2992.364350625151</v>
      </c>
      <c r="K66">
        <v>3.3137499999999999E-3</v>
      </c>
      <c r="L66">
        <v>26.755308520458378</v>
      </c>
    </row>
    <row r="67" spans="2:12">
      <c r="B67" s="1">
        <v>123.509</v>
      </c>
      <c r="C67" s="1">
        <f t="shared" si="0"/>
        <v>3800</v>
      </c>
      <c r="D67" s="1">
        <v>0.26929999999999998</v>
      </c>
      <c r="E67" s="1">
        <v>1.09907</v>
      </c>
      <c r="F67">
        <v>100.75444289399999</v>
      </c>
      <c r="G67">
        <v>40093.726230894215</v>
      </c>
      <c r="H67">
        <v>40.34486698375602</v>
      </c>
      <c r="I67">
        <v>0.30037278360291164</v>
      </c>
      <c r="J67">
        <v>3025.9416023316389</v>
      </c>
      <c r="K67">
        <v>3.3662499999999999E-3</v>
      </c>
      <c r="L67">
        <v>26.633571470895589</v>
      </c>
    </row>
    <row r="68" spans="2:12">
      <c r="B68" s="1">
        <v>122.672</v>
      </c>
      <c r="C68" s="1">
        <f t="shared" si="0"/>
        <v>3850</v>
      </c>
      <c r="D68" s="1">
        <v>0.27374999999999999</v>
      </c>
      <c r="E68" s="1">
        <v>1.1053299999999999</v>
      </c>
      <c r="F68">
        <v>100.07164675199999</v>
      </c>
      <c r="G68">
        <v>40345.991617818567</v>
      </c>
      <c r="H68">
        <v>40.59871252112157</v>
      </c>
      <c r="I68">
        <v>0.30342710975357018</v>
      </c>
      <c r="J68">
        <v>3044.9804994580045</v>
      </c>
      <c r="K68">
        <v>3.421875E-3</v>
      </c>
      <c r="L68">
        <v>26.365475406918115</v>
      </c>
    </row>
    <row r="69" spans="2:12">
      <c r="B69" s="1">
        <v>122.157</v>
      </c>
      <c r="C69" s="1">
        <f t="shared" si="0"/>
        <v>3900</v>
      </c>
      <c r="D69" s="1">
        <v>0.27589999999999998</v>
      </c>
      <c r="E69" s="1">
        <v>1.11704</v>
      </c>
      <c r="F69">
        <v>99.651527262000002</v>
      </c>
      <c r="G69">
        <v>40698.385775489289</v>
      </c>
      <c r="H69">
        <v>40.953314019999539</v>
      </c>
      <c r="I69">
        <v>0.30316227873370377</v>
      </c>
      <c r="J69">
        <v>3071.5762849425878</v>
      </c>
      <c r="K69">
        <v>3.4487499999999996E-3</v>
      </c>
      <c r="L69">
        <v>26.388507282026204</v>
      </c>
    </row>
    <row r="70" spans="2:12">
      <c r="B70" s="1">
        <v>121.184</v>
      </c>
      <c r="C70" s="1">
        <f t="shared" si="0"/>
        <v>3950</v>
      </c>
      <c r="D70" s="1">
        <v>0.28284999999999999</v>
      </c>
      <c r="E70" s="1">
        <v>1.12259</v>
      </c>
      <c r="F70">
        <v>98.857786943999997</v>
      </c>
      <c r="G70">
        <v>40891.834799766351</v>
      </c>
      <c r="H70">
        <v>41.147974778334884</v>
      </c>
      <c r="I70">
        <v>0.30932871103784293</v>
      </c>
      <c r="J70">
        <v>3086.1762113031209</v>
      </c>
      <c r="K70">
        <v>3.5356249999999997E-3</v>
      </c>
      <c r="L70">
        <v>25.862455422126303</v>
      </c>
    </row>
    <row r="71" spans="2:12">
      <c r="B71" s="1">
        <v>120.004</v>
      </c>
      <c r="C71" s="1">
        <f t="shared" si="0"/>
        <v>4000</v>
      </c>
      <c r="D71" s="1">
        <v>0.28455000000000003</v>
      </c>
      <c r="E71" s="1">
        <v>1.1246100000000001</v>
      </c>
      <c r="F71">
        <v>97.895183064000008</v>
      </c>
      <c r="G71">
        <v>41006.238391425373</v>
      </c>
      <c r="H71">
        <v>41.263094975977943</v>
      </c>
      <c r="I71">
        <v>0.31031966960923602</v>
      </c>
      <c r="J71">
        <v>3094.810444635878</v>
      </c>
      <c r="K71">
        <v>3.5568750000000001E-3</v>
      </c>
      <c r="L71">
        <v>25.779867612239482</v>
      </c>
    </row>
    <row r="72" spans="2:12">
      <c r="B72" s="1">
        <v>118.73399999999999</v>
      </c>
      <c r="C72" s="1">
        <f t="shared" si="0"/>
        <v>4050</v>
      </c>
      <c r="D72" s="1">
        <v>0.28710000000000002</v>
      </c>
      <c r="E72" s="1">
        <v>1.1222000000000001</v>
      </c>
      <c r="F72">
        <v>96.859160243999995</v>
      </c>
      <c r="G72">
        <v>41079.423544482634</v>
      </c>
      <c r="H72">
        <v>41.336738549246164</v>
      </c>
      <c r="I72">
        <v>0.31254279978108257</v>
      </c>
      <c r="J72">
        <v>3100.3338524137839</v>
      </c>
      <c r="K72">
        <v>3.5887500000000004E-3</v>
      </c>
      <c r="L72">
        <v>25.596494322068914</v>
      </c>
    </row>
    <row r="73" spans="2:12">
      <c r="B73" s="1">
        <v>117.44199999999999</v>
      </c>
      <c r="C73" s="1">
        <f t="shared" si="0"/>
        <v>4100</v>
      </c>
      <c r="D73" s="1">
        <v>0.28894999999999998</v>
      </c>
      <c r="E73" s="1">
        <v>1.1239399999999999</v>
      </c>
      <c r="F73">
        <v>95.805190571999987</v>
      </c>
      <c r="G73">
        <v>41134.053993157919</v>
      </c>
      <c r="H73">
        <v>41.391711194402028</v>
      </c>
      <c r="I73">
        <v>0.31413898156881565</v>
      </c>
      <c r="J73">
        <v>3104.4569051439944</v>
      </c>
      <c r="K73">
        <v>3.6118749999999996E-3</v>
      </c>
      <c r="L73">
        <v>25.466435142967157</v>
      </c>
    </row>
    <row r="74" spans="2:12">
      <c r="B74" s="1">
        <v>116.5</v>
      </c>
      <c r="C74" s="1">
        <f t="shared" si="0"/>
        <v>4150</v>
      </c>
      <c r="D74" s="1">
        <v>0.29304999999999998</v>
      </c>
      <c r="E74" s="1">
        <v>1.12233</v>
      </c>
      <c r="F74">
        <v>95.036738999999997</v>
      </c>
      <c r="G74">
        <v>41301.729747121724</v>
      </c>
      <c r="H74">
        <v>41.560437242739688</v>
      </c>
      <c r="I74">
        <v>0.31730296587059409</v>
      </c>
      <c r="J74">
        <v>3117.1116790280548</v>
      </c>
      <c r="K74">
        <v>3.6631249999999993E-3</v>
      </c>
      <c r="L74">
        <v>25.212496763306795</v>
      </c>
    </row>
    <row r="75" spans="2:12">
      <c r="B75" s="1">
        <v>115.931</v>
      </c>
      <c r="C75" s="1">
        <f t="shared" si="0"/>
        <v>4200</v>
      </c>
      <c r="D75" s="1">
        <v>0.2949</v>
      </c>
      <c r="E75" s="1">
        <v>1.1217900000000001</v>
      </c>
      <c r="F75">
        <v>94.572568145999995</v>
      </c>
      <c r="G75">
        <v>41595.187944603116</v>
      </c>
      <c r="H75">
        <v>41.855733615905336</v>
      </c>
      <c r="I75">
        <v>0.31705333662954027</v>
      </c>
      <c r="J75">
        <v>3139.2594675172154</v>
      </c>
      <c r="K75">
        <v>3.6862500000000003E-3</v>
      </c>
      <c r="L75">
        <v>25.232347607644229</v>
      </c>
    </row>
    <row r="76" spans="2:12">
      <c r="B76" s="1">
        <v>115.03400000000001</v>
      </c>
      <c r="C76" s="1">
        <f t="shared" si="0"/>
        <v>4250</v>
      </c>
      <c r="D76" s="1">
        <v>0.29715000000000003</v>
      </c>
      <c r="E76" s="1">
        <v>1.12456</v>
      </c>
      <c r="F76">
        <v>93.840826044000011</v>
      </c>
      <c r="G76">
        <v>41764.700375105655</v>
      </c>
      <c r="H76">
        <v>42.026307845432761</v>
      </c>
      <c r="I76">
        <v>0.31817570197171591</v>
      </c>
      <c r="J76">
        <v>3152.0528584985395</v>
      </c>
      <c r="K76">
        <v>3.7143750000000002E-3</v>
      </c>
      <c r="L76">
        <v>25.143340457566293</v>
      </c>
    </row>
    <row r="77" spans="2:12">
      <c r="B77" s="1">
        <v>114.39100000000001</v>
      </c>
      <c r="C77" s="1">
        <f t="shared" ref="C77:C101" si="1">C76+50</f>
        <v>4300</v>
      </c>
      <c r="D77" s="1">
        <v>0.30220000000000002</v>
      </c>
      <c r="E77" s="1">
        <v>1.1227799999999999</v>
      </c>
      <c r="F77">
        <v>93.316288506000006</v>
      </c>
      <c r="G77">
        <v>42019.853188402521</v>
      </c>
      <c r="H77">
        <v>42.283058895552443</v>
      </c>
      <c r="I77">
        <v>0.3216181694326381</v>
      </c>
      <c r="J77">
        <v>3171.3096745964167</v>
      </c>
      <c r="K77">
        <v>3.7775000000000005E-3</v>
      </c>
      <c r="L77">
        <v>24.87421657213174</v>
      </c>
    </row>
    <row r="78" spans="2:12">
      <c r="B78" s="1">
        <v>114.01600000000001</v>
      </c>
      <c r="C78" s="1">
        <f t="shared" si="1"/>
        <v>4350</v>
      </c>
      <c r="D78" s="1">
        <v>0.30604999999999999</v>
      </c>
      <c r="E78" s="1">
        <v>1.1194299999999999</v>
      </c>
      <c r="F78">
        <v>93.010376256000001</v>
      </c>
      <c r="G78">
        <v>42369.103639253459</v>
      </c>
      <c r="H78">
        <v>42.63449699592887</v>
      </c>
      <c r="I78">
        <v>0.32303066695767757</v>
      </c>
      <c r="J78">
        <v>3197.6681991889404</v>
      </c>
      <c r="K78">
        <v>3.825625E-3</v>
      </c>
      <c r="L78">
        <v>24.765450523148434</v>
      </c>
    </row>
    <row r="79" spans="2:12">
      <c r="B79" s="1">
        <v>113.871</v>
      </c>
      <c r="C79" s="1">
        <f t="shared" si="1"/>
        <v>4400</v>
      </c>
      <c r="D79" s="1">
        <v>0.30919999999999997</v>
      </c>
      <c r="E79" s="1">
        <v>1.1198600000000001</v>
      </c>
      <c r="F79">
        <v>92.89209018599999</v>
      </c>
      <c r="G79">
        <v>42801.60252205759</v>
      </c>
      <c r="H79">
        <v>43.069704983255086</v>
      </c>
      <c r="I79">
        <v>0.3230577039106623</v>
      </c>
      <c r="J79">
        <v>3230.3096243062332</v>
      </c>
      <c r="K79">
        <v>3.8649999999999999E-3</v>
      </c>
      <c r="L79">
        <v>24.763377883142208</v>
      </c>
    </row>
    <row r="80" spans="2:12">
      <c r="B80" s="1">
        <v>113.985</v>
      </c>
      <c r="C80" s="1">
        <f t="shared" si="1"/>
        <v>4450</v>
      </c>
      <c r="D80" s="1">
        <v>0.30990000000000001</v>
      </c>
      <c r="E80" s="1">
        <v>1.11873</v>
      </c>
      <c r="F80">
        <v>92.98508751</v>
      </c>
      <c r="G80">
        <v>43331.321392531638</v>
      </c>
      <c r="H80">
        <v>43.602741928860631</v>
      </c>
      <c r="I80">
        <v>0.31983080382313023</v>
      </c>
      <c r="J80">
        <v>3270.28840698352</v>
      </c>
      <c r="K80">
        <v>3.87375E-3</v>
      </c>
      <c r="L80">
        <v>25.01322544411352</v>
      </c>
    </row>
    <row r="81" spans="2:12">
      <c r="B81" s="1">
        <v>113.306</v>
      </c>
      <c r="C81" s="1">
        <f t="shared" si="1"/>
        <v>4500</v>
      </c>
      <c r="D81" s="1">
        <v>0.31445000000000001</v>
      </c>
      <c r="E81" s="1">
        <v>1.1156299999999999</v>
      </c>
      <c r="F81">
        <v>92.431182395999997</v>
      </c>
      <c r="G81">
        <v>43557.16853668377</v>
      </c>
      <c r="H81">
        <v>43.830003743764181</v>
      </c>
      <c r="I81">
        <v>0.32284391492923825</v>
      </c>
      <c r="J81">
        <v>3287.3334744666995</v>
      </c>
      <c r="K81">
        <v>3.9306250000000001E-3</v>
      </c>
      <c r="L81">
        <v>24.779776325514632</v>
      </c>
    </row>
    <row r="82" spans="2:12">
      <c r="B82" s="1">
        <v>113.074</v>
      </c>
      <c r="C82" s="1">
        <f t="shared" si="1"/>
        <v>4550</v>
      </c>
      <c r="D82" s="1">
        <v>0.31709999999999999</v>
      </c>
      <c r="E82" s="1">
        <v>1.1095299999999999</v>
      </c>
      <c r="F82">
        <v>92.241924683999997</v>
      </c>
      <c r="G82">
        <v>43950.960529269338</v>
      </c>
      <c r="H82">
        <v>44.226262387040165</v>
      </c>
      <c r="I82">
        <v>0.32264765842345883</v>
      </c>
      <c r="J82">
        <v>3317.0536248505164</v>
      </c>
      <c r="K82">
        <v>3.9637500000000003E-3</v>
      </c>
      <c r="L82">
        <v>24.794849090460161</v>
      </c>
    </row>
    <row r="83" spans="2:12">
      <c r="B83" s="1">
        <v>112.19499999999999</v>
      </c>
      <c r="C83" s="1">
        <f t="shared" si="1"/>
        <v>4600</v>
      </c>
      <c r="D83" s="1">
        <v>0.31940000000000002</v>
      </c>
      <c r="E83" s="1">
        <v>1.1056900000000001</v>
      </c>
      <c r="F83">
        <v>91.524866369999998</v>
      </c>
      <c r="G83">
        <v>44088.52333067952</v>
      </c>
      <c r="H83">
        <v>44.364686860057347</v>
      </c>
      <c r="I83">
        <v>0.32397388592728638</v>
      </c>
      <c r="J83">
        <v>3327.435723070153</v>
      </c>
      <c r="K83">
        <v>3.9925000000000004E-3</v>
      </c>
      <c r="L83">
        <v>24.693348283619198</v>
      </c>
    </row>
    <row r="84" spans="2:12">
      <c r="B84" s="1">
        <v>111.06100000000001</v>
      </c>
      <c r="C84" s="1">
        <f t="shared" si="1"/>
        <v>4650</v>
      </c>
      <c r="D84" s="1">
        <v>0.32055</v>
      </c>
      <c r="E84" s="1">
        <v>1.09782</v>
      </c>
      <c r="F84">
        <v>90.599787726000002</v>
      </c>
      <c r="G84">
        <v>44117.282268203431</v>
      </c>
      <c r="H84">
        <v>44.393625939012352</v>
      </c>
      <c r="I84">
        <v>0.32492840345631196</v>
      </c>
      <c r="J84">
        <v>3329.6062089210131</v>
      </c>
      <c r="K84">
        <v>4.006875E-3</v>
      </c>
      <c r="L84">
        <v>24.620808507052036</v>
      </c>
    </row>
    <row r="85" spans="2:12">
      <c r="B85" s="1">
        <v>109.973</v>
      </c>
      <c r="C85" s="1">
        <f t="shared" si="1"/>
        <v>4700</v>
      </c>
      <c r="D85" s="1">
        <v>0.32069999999999999</v>
      </c>
      <c r="E85" s="1">
        <v>1.09558</v>
      </c>
      <c r="F85">
        <v>89.712234318</v>
      </c>
      <c r="G85">
        <v>44154.823082386938</v>
      </c>
      <c r="H85">
        <v>44.431401902911873</v>
      </c>
      <c r="I85">
        <v>0.32480406608674234</v>
      </c>
      <c r="J85">
        <v>3332.4394779159957</v>
      </c>
      <c r="K85">
        <v>4.0087500000000002E-3</v>
      </c>
      <c r="L85">
        <v>24.630233532432179</v>
      </c>
    </row>
    <row r="86" spans="2:12">
      <c r="B86" s="1">
        <v>108.654</v>
      </c>
      <c r="C86" s="1">
        <f t="shared" si="1"/>
        <v>4750</v>
      </c>
      <c r="D86" s="1">
        <v>0.32485000000000003</v>
      </c>
      <c r="E86" s="1">
        <v>1.0882700000000001</v>
      </c>
      <c r="F86">
        <v>88.636238964</v>
      </c>
      <c r="G86">
        <v>44089.334885429198</v>
      </c>
      <c r="H86">
        <v>44.365503498257475</v>
      </c>
      <c r="I86">
        <v>0.32949586609727438</v>
      </c>
      <c r="J86">
        <v>3327.4969724852222</v>
      </c>
      <c r="K86">
        <v>4.060625E-3</v>
      </c>
      <c r="L86">
        <v>24.279515536131878</v>
      </c>
    </row>
    <row r="87" spans="2:12">
      <c r="B87" s="1">
        <v>107.07599999999999</v>
      </c>
      <c r="C87" s="1">
        <f t="shared" si="1"/>
        <v>4800</v>
      </c>
      <c r="D87" s="1">
        <v>0.32455000000000001</v>
      </c>
      <c r="E87" s="1">
        <v>1.08396</v>
      </c>
      <c r="F87">
        <v>87.348960215999995</v>
      </c>
      <c r="G87">
        <v>43906.376274126829</v>
      </c>
      <c r="H87">
        <v>44.1813988631827</v>
      </c>
      <c r="I87">
        <v>0.33056332247937154</v>
      </c>
      <c r="J87">
        <v>3313.6887754057984</v>
      </c>
      <c r="K87">
        <v>4.0568749999999997E-3</v>
      </c>
      <c r="L87">
        <v>24.201112028994785</v>
      </c>
    </row>
    <row r="88" spans="2:12">
      <c r="B88" s="1">
        <v>105.24</v>
      </c>
      <c r="C88" s="1">
        <f t="shared" si="1"/>
        <v>4850</v>
      </c>
      <c r="D88" s="1">
        <v>0.32569999999999999</v>
      </c>
      <c r="E88" s="1">
        <v>1.0822099999999999</v>
      </c>
      <c r="F88">
        <v>85.85121384</v>
      </c>
      <c r="G88">
        <v>43603.042736744173</v>
      </c>
      <c r="H88">
        <v>43.876165292550262</v>
      </c>
      <c r="I88">
        <v>0.3340424100938586</v>
      </c>
      <c r="J88">
        <v>3290.7956782448432</v>
      </c>
      <c r="K88">
        <v>4.0712500000000002E-3</v>
      </c>
      <c r="L88">
        <v>23.949054845317917</v>
      </c>
    </row>
    <row r="89" spans="2:12">
      <c r="B89" s="1">
        <v>103.63200000000001</v>
      </c>
      <c r="C89" s="1">
        <f t="shared" si="1"/>
        <v>4900</v>
      </c>
      <c r="D89" s="1">
        <v>0.32769999999999999</v>
      </c>
      <c r="E89" s="1">
        <v>1.0846</v>
      </c>
      <c r="F89">
        <v>84.53946211200001</v>
      </c>
      <c r="G89">
        <v>43379.463674550338</v>
      </c>
      <c r="H89">
        <v>43.651185766511276</v>
      </c>
      <c r="I89">
        <v>0.33782587439613965</v>
      </c>
      <c r="J89">
        <v>3273.9217867585162</v>
      </c>
      <c r="K89">
        <v>4.0962500000000001E-3</v>
      </c>
      <c r="L89">
        <v>23.680838580821902</v>
      </c>
    </row>
    <row r="90" spans="2:12">
      <c r="B90" s="1">
        <v>102.33499999999999</v>
      </c>
      <c r="C90" s="1">
        <f t="shared" si="1"/>
        <v>4950</v>
      </c>
      <c r="D90" s="1">
        <v>0.32845000000000002</v>
      </c>
      <c r="E90" s="1">
        <v>1.08823</v>
      </c>
      <c r="F90">
        <v>83.48141360999999</v>
      </c>
      <c r="G90">
        <v>43273.658291897045</v>
      </c>
      <c r="H90">
        <v>43.544717635693765</v>
      </c>
      <c r="I90">
        <v>0.33942693402344115</v>
      </c>
      <c r="J90">
        <v>3265.9364748601538</v>
      </c>
      <c r="K90">
        <v>4.1056249999999999E-3</v>
      </c>
      <c r="L90">
        <v>23.569137266659911</v>
      </c>
    </row>
    <row r="91" spans="2:12">
      <c r="B91" s="1">
        <v>101.10599999999999</v>
      </c>
      <c r="C91" s="1">
        <f t="shared" si="1"/>
        <v>5000</v>
      </c>
      <c r="D91" s="1">
        <v>0.32869999999999999</v>
      </c>
      <c r="E91" s="1">
        <v>1.08687</v>
      </c>
      <c r="F91">
        <v>82.478837196000001</v>
      </c>
      <c r="G91">
        <v>43185.818168597034</v>
      </c>
      <c r="H91">
        <v>43.456327295769583</v>
      </c>
      <c r="I91">
        <v>0.34037621033473603</v>
      </c>
      <c r="J91">
        <v>3259.3070315922287</v>
      </c>
      <c r="K91">
        <v>4.1087499999999996E-3</v>
      </c>
      <c r="L91">
        <v>23.503405223686357</v>
      </c>
    </row>
    <row r="92" spans="2:12">
      <c r="B92" s="1">
        <v>99.314899999999994</v>
      </c>
      <c r="C92" s="1">
        <f t="shared" si="1"/>
        <v>5050</v>
      </c>
      <c r="D92" s="1">
        <v>0.32984999999999998</v>
      </c>
      <c r="E92" s="1">
        <v>1.0891</v>
      </c>
      <c r="F92">
        <v>81.017718713400001</v>
      </c>
      <c r="G92">
        <v>42844.986103304662</v>
      </c>
      <c r="H92">
        <v>43.113360312385936</v>
      </c>
      <c r="I92">
        <v>0.34428422865790209</v>
      </c>
      <c r="J92">
        <v>3233.5838568531822</v>
      </c>
      <c r="K92">
        <v>4.1231250000000001E-3</v>
      </c>
      <c r="L92">
        <v>23.236614791173597</v>
      </c>
    </row>
    <row r="93" spans="2:12">
      <c r="B93" s="1">
        <v>97.581500000000005</v>
      </c>
      <c r="C93" s="1">
        <f t="shared" si="1"/>
        <v>5100</v>
      </c>
      <c r="D93" s="1">
        <v>0.32969999999999999</v>
      </c>
      <c r="E93" s="1">
        <v>1.09185</v>
      </c>
      <c r="F93">
        <v>79.603669929000006</v>
      </c>
      <c r="G93">
        <v>42513.99179011464</v>
      </c>
      <c r="H93">
        <v>42.780292703226145</v>
      </c>
      <c r="I93">
        <v>0.34680688378930019</v>
      </c>
      <c r="J93">
        <v>3208.6031539709156</v>
      </c>
      <c r="K93">
        <v>4.1212499999999999E-3</v>
      </c>
      <c r="L93">
        <v>23.067592870677668</v>
      </c>
    </row>
    <row r="94" spans="2:12">
      <c r="B94" s="1">
        <v>95.848600000000005</v>
      </c>
      <c r="C94" s="1">
        <f t="shared" si="1"/>
        <v>5150</v>
      </c>
      <c r="D94" s="1">
        <v>0.33095000000000002</v>
      </c>
      <c r="E94" s="1">
        <v>1.0940700000000001</v>
      </c>
      <c r="F94">
        <v>78.190029027600005</v>
      </c>
      <c r="G94">
        <v>42168.409566732218</v>
      </c>
      <c r="H94">
        <v>42.432545807514295</v>
      </c>
      <c r="I94">
        <v>0.35097469917448776</v>
      </c>
      <c r="J94">
        <v>3182.5214767345069</v>
      </c>
      <c r="K94">
        <v>4.1368749999999999E-3</v>
      </c>
      <c r="L94">
        <v>22.79366580786721</v>
      </c>
    </row>
    <row r="95" spans="2:12">
      <c r="B95" s="1">
        <v>94.803299999999993</v>
      </c>
      <c r="C95" s="1">
        <f t="shared" si="1"/>
        <v>5200</v>
      </c>
      <c r="D95" s="1">
        <v>0.33379999999999999</v>
      </c>
      <c r="E95" s="1">
        <v>1.0934600000000001</v>
      </c>
      <c r="F95">
        <v>77.337308827799987</v>
      </c>
      <c r="G95">
        <v>42113.469018715718</v>
      </c>
      <c r="H95">
        <v>42.377261120604039</v>
      </c>
      <c r="I95">
        <v>0.3544589622545643</v>
      </c>
      <c r="J95">
        <v>3178.3750202804322</v>
      </c>
      <c r="K95">
        <v>4.1724999999999991E-3</v>
      </c>
      <c r="L95">
        <v>22.56960847911806</v>
      </c>
    </row>
    <row r="96" spans="2:12">
      <c r="B96" s="1">
        <v>93.0976</v>
      </c>
      <c r="C96" s="1">
        <f t="shared" si="1"/>
        <v>5250</v>
      </c>
      <c r="D96" s="1">
        <v>0.33129999999999998</v>
      </c>
      <c r="E96" s="1">
        <v>1.0880399999999999</v>
      </c>
      <c r="F96">
        <v>75.945856761599998</v>
      </c>
      <c r="G96">
        <v>41753.415492744418</v>
      </c>
      <c r="H96">
        <v>42.014952276355203</v>
      </c>
      <c r="I96">
        <v>0.3548379610653532</v>
      </c>
      <c r="J96">
        <v>3151.2011692637298</v>
      </c>
      <c r="K96">
        <v>4.14125E-3</v>
      </c>
      <c r="L96">
        <v>22.545502110262042</v>
      </c>
    </row>
    <row r="97" spans="2:12">
      <c r="B97" s="1">
        <v>91.788600000000002</v>
      </c>
      <c r="C97" s="1">
        <f t="shared" si="1"/>
        <v>5300</v>
      </c>
      <c r="D97" s="1">
        <v>0.33239999999999997</v>
      </c>
      <c r="E97" s="1">
        <v>1.0833900000000001</v>
      </c>
      <c r="F97">
        <v>74.878019067600007</v>
      </c>
      <c r="G97">
        <v>41558.401449202727</v>
      </c>
      <c r="H97">
        <v>41.818716695722358</v>
      </c>
      <c r="I97">
        <v>0.35768672933787216</v>
      </c>
      <c r="J97">
        <v>3136.4831282417149</v>
      </c>
      <c r="K97">
        <v>4.1549999999999998E-3</v>
      </c>
      <c r="L97">
        <v>22.365940203622067</v>
      </c>
    </row>
    <row r="98" spans="2:12">
      <c r="B98" s="1">
        <v>90.593800000000002</v>
      </c>
      <c r="C98" s="1">
        <f t="shared" si="1"/>
        <v>5350</v>
      </c>
      <c r="D98" s="1">
        <v>0.33079999999999998</v>
      </c>
      <c r="E98" s="1">
        <v>1.0800700000000001</v>
      </c>
      <c r="F98">
        <v>73.903341850800004</v>
      </c>
      <c r="G98">
        <v>41404.398257100496</v>
      </c>
      <c r="H98">
        <v>41.663748852008929</v>
      </c>
      <c r="I98">
        <v>0.35728902007535573</v>
      </c>
      <c r="J98">
        <v>3124.8602458189052</v>
      </c>
      <c r="K98">
        <v>4.1349999999999998E-3</v>
      </c>
      <c r="L98">
        <v>22.390836411129346</v>
      </c>
    </row>
    <row r="99" spans="2:12">
      <c r="B99" s="1">
        <v>89.6374</v>
      </c>
      <c r="C99" s="1">
        <f t="shared" si="1"/>
        <v>5400</v>
      </c>
      <c r="D99" s="1">
        <v>0.33879999999999999</v>
      </c>
      <c r="E99" s="1">
        <v>1.0789500000000001</v>
      </c>
      <c r="F99">
        <v>73.123143248399998</v>
      </c>
      <c r="G99">
        <v>41350.163334582154</v>
      </c>
      <c r="H99">
        <v>41.609174210523229</v>
      </c>
      <c r="I99">
        <v>0.36640957887946235</v>
      </c>
      <c r="J99">
        <v>3120.7670441194073</v>
      </c>
      <c r="K99">
        <v>4.235E-3</v>
      </c>
      <c r="L99">
        <v>21.833490337412165</v>
      </c>
    </row>
    <row r="100" spans="2:12">
      <c r="B100" s="1">
        <v>88.925600000000003</v>
      </c>
      <c r="C100" s="1">
        <f t="shared" si="1"/>
        <v>5450</v>
      </c>
      <c r="D100" s="1">
        <v>0.34379999999999999</v>
      </c>
      <c r="E100" s="1">
        <v>1.0792299999999999</v>
      </c>
      <c r="F100">
        <v>72.542481009599996</v>
      </c>
      <c r="G100">
        <v>41401.638116683454</v>
      </c>
      <c r="H100">
        <v>41.660971422509341</v>
      </c>
      <c r="I100">
        <v>0.3713547589445082</v>
      </c>
      <c r="J100">
        <v>3124.6519333345996</v>
      </c>
      <c r="K100">
        <v>4.2975000000000001E-3</v>
      </c>
      <c r="L100">
        <v>21.542742639782478</v>
      </c>
    </row>
    <row r="101" spans="2:12">
      <c r="B101" s="1">
        <v>88.647400000000005</v>
      </c>
      <c r="C101" s="1">
        <f t="shared" si="1"/>
        <v>5500</v>
      </c>
      <c r="D101" s="1">
        <v>0.3488</v>
      </c>
      <c r="E101" s="1">
        <v>1.0836600000000001</v>
      </c>
      <c r="F101">
        <v>72.315534908399997</v>
      </c>
      <c r="G101">
        <v>41650.7580882517</v>
      </c>
      <c r="H101">
        <v>41.911651842135029</v>
      </c>
      <c r="I101">
        <v>0.37450206112421336</v>
      </c>
      <c r="J101">
        <v>3143.4534406227699</v>
      </c>
      <c r="K101">
        <v>4.3600000000000002E-3</v>
      </c>
      <c r="L101">
        <v>21.361698186613161</v>
      </c>
    </row>
    <row r="102" spans="2:12">
      <c r="B102" s="1"/>
      <c r="C102" s="1"/>
      <c r="E102" s="1"/>
      <c r="H102" s="1"/>
      <c r="I102" s="1"/>
      <c r="J102" s="1"/>
    </row>
    <row r="103" spans="2:12">
      <c r="B103" s="1"/>
      <c r="C103" s="1"/>
      <c r="E103" s="1"/>
      <c r="H103" s="1"/>
      <c r="I103" s="1"/>
      <c r="J103" s="1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2025-03-27T13:23:34Z</dcterms:created>
  <dcterms:modified xsi:type="dcterms:W3CDTF">2025-03-27T15:06:54Z</dcterms:modified>
  <cp:category/>
  <cp:contentStatus/>
</cp:coreProperties>
</file>